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7.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酒巻塁\Downloads\"/>
    </mc:Choice>
  </mc:AlternateContent>
  <xr:revisionPtr revIDLastSave="0" documentId="13_ncr:1_{411DDAFA-45A8-4251-B95F-8C7F8EB01F09}" xr6:coauthVersionLast="46" xr6:coauthVersionMax="46" xr10:uidLastSave="{00000000-0000-0000-0000-000000000000}"/>
  <bookViews>
    <workbookView xWindow="840" yWindow="-120" windowWidth="28080" windowHeight="16440" tabRatio="889" firstSheet="4" activeTab="4" xr2:uid="{00000000-000D-0000-FFFF-FFFF00000000}"/>
  </bookViews>
  <sheets>
    <sheet name="yss_raw" sheetId="62" state="hidden" r:id="rId1"/>
    <sheet name="ydn_raw" sheetId="63" state="hidden" r:id="rId2"/>
    <sheet name="gsn_raw" sheetId="64" state="hidden" r:id="rId3"/>
    <sheet name="gdn_raw" sheetId="65" state="hidden" r:id="rId4"/>
    <sheet name="表紙" sheetId="1" r:id="rId5"/>
    <sheet name="summary" sheetId="2" r:id="rId6"/>
    <sheet name="media" sheetId="27" r:id="rId7"/>
    <sheet name="device" sheetId="28" r:id="rId8"/>
    <sheet name="all" sheetId="10" r:id="rId9"/>
    <sheet name="yss" sheetId="12" r:id="rId10"/>
    <sheet name="ydn" sheetId="20" r:id="rId11"/>
    <sheet name="gaw" sheetId="21" r:id="rId12"/>
    <sheet name="gdn" sheetId="22" r:id="rId13"/>
    <sheet name="yss_c" sheetId="40" r:id="rId14"/>
    <sheet name="yss_ag" sheetId="41" r:id="rId15"/>
    <sheet name="yss_ad" sheetId="42" r:id="rId16"/>
    <sheet name="yss_kw" sheetId="43" r:id="rId17"/>
    <sheet name="ydn_c" sheetId="44" r:id="rId18"/>
    <sheet name="ydn_ag" sheetId="45" r:id="rId19"/>
    <sheet name="ydn_ad" sheetId="70" r:id="rId20"/>
    <sheet name="ydn_imgad" sheetId="72" r:id="rId21"/>
    <sheet name="gaw_c" sheetId="47" r:id="rId22"/>
    <sheet name="gaw_ag" sheetId="48" r:id="rId23"/>
    <sheet name="gaw_ad" sheetId="49" r:id="rId24"/>
    <sheet name="gaw_kw" sheetId="50" r:id="rId25"/>
    <sheet name="gdn_c" sheetId="51" r:id="rId26"/>
    <sheet name="gdn_ag" sheetId="52" r:id="rId27"/>
    <sheet name="gdn_ad" sheetId="53" r:id="rId28"/>
    <sheet name="gdn_imgad" sheetId="71" r:id="rId29"/>
    <sheet name="解説" sheetId="23" r:id="rId30"/>
  </sheets>
  <definedNames>
    <definedName name="_xlnm._FilterDatabase" localSheetId="0" hidden="1">yss_raw!$BD$3:$BP$10</definedName>
    <definedName name="_xlnm.Print_Area" localSheetId="8">all!$A$1:$S$40</definedName>
    <definedName name="_xlnm.Print_Area" localSheetId="23">gaw_ad!$A$1:$R$55</definedName>
    <definedName name="_xlnm.Print_Area" localSheetId="22">gaw_ag!$A$1:$N$63</definedName>
    <definedName name="_xlnm.Print_Area" localSheetId="21">gaw_c!$A$1:$M$55</definedName>
    <definedName name="_xlnm.Print_Area" localSheetId="24">gaw_kw!$A$1:$Q$65</definedName>
    <definedName name="_xlnm.Print_Area" localSheetId="27">gdn_ad!$A$1:$Q$55</definedName>
    <definedName name="_xlnm.Print_Area" localSheetId="26">gdn_ag!$A$1:$M$58</definedName>
    <definedName name="_xlnm.Print_Area" localSheetId="28">gdn_imgad!$A$1:$N$10</definedName>
    <definedName name="_xlnm.Print_Area" localSheetId="19">ydn_ad!$A$1:$Q$55</definedName>
    <definedName name="_xlnm.Print_Area" localSheetId="18">ydn_ag!$A$1:$M$58</definedName>
    <definedName name="_xlnm.Print_Area" localSheetId="20">ydn_imgad!$A$1:$N$10</definedName>
    <definedName name="_xlnm.Print_Area" localSheetId="15">yss_ad!$A$1:$R$55</definedName>
    <definedName name="_xlnm.Print_Area" localSheetId="14">yss_ag!$A$1:$N$55</definedName>
    <definedName name="_xlnm.Print_Area" localSheetId="16">yss_kw!$A$1:$Q$55</definedName>
    <definedName name="_xlnm.Print_Area" localSheetId="4">表紙!$A$1:$S$34</definedName>
    <definedName name="_xlnm.Print_Titles" localSheetId="23">gaw_ad!$4:$4</definedName>
    <definedName name="_xlnm.Print_Titles" localSheetId="22">gaw_ag!$4:$4</definedName>
    <definedName name="_xlnm.Print_Titles" localSheetId="21">gaw_c!$4:$4</definedName>
    <definedName name="_xlnm.Print_Titles" localSheetId="24">gaw_kw!$4:$4</definedName>
    <definedName name="_xlnm.Print_Titles" localSheetId="27">gdn_ad!$4:$4</definedName>
    <definedName name="_xlnm.Print_Titles" localSheetId="26">gdn_ag!$4:$4</definedName>
    <definedName name="_xlnm.Print_Titles" localSheetId="25">gdn_c!$4:$4</definedName>
    <definedName name="_xlnm.Print_Titles" localSheetId="28">gdn_imgad!$4:$4</definedName>
    <definedName name="_xlnm.Print_Titles" localSheetId="19">ydn_ad!$4:$4</definedName>
    <definedName name="_xlnm.Print_Titles" localSheetId="18">ydn_ag!$4:$4</definedName>
    <definedName name="_xlnm.Print_Titles" localSheetId="17">ydn_c!$4:$4</definedName>
    <definedName name="_xlnm.Print_Titles" localSheetId="20">ydn_imgad!$4:$4</definedName>
    <definedName name="_xlnm.Print_Titles" localSheetId="15">yss_ad!$4:$4</definedName>
    <definedName name="_xlnm.Print_Titles" localSheetId="14">yss_ag!$4:$4</definedName>
    <definedName name="_xlnm.Print_Titles" localSheetId="13">yss_c!$4:$4</definedName>
    <definedName name="_xlnm.Print_Titles" localSheetId="16">yss_kw!$4:$4</definedName>
    <definedName name="Z_26052A37_DCCC_4BFB_AD2F_4E045E4C27BF_.wvu.PrintArea" localSheetId="29" hidden="1">解説!$A$1:$EN$42</definedName>
    <definedName name="Z_8A09FAF1_B65E_405F_9CAD_D5E279B806D4_.wvu.PrintArea" localSheetId="29" hidden="1">解説!$A$1:$EN$42</definedName>
    <definedName name="Z_A979DFC7_9B44_4095_890E_682C8E800B02_.wvu.PrintArea" localSheetId="29" hidden="1">解説!$A$1:$EN$42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10" i="62" l="1"/>
  <c r="BN10" i="62"/>
  <c r="BO9" i="62"/>
  <c r="BN9" i="62"/>
  <c r="BO8" i="62"/>
  <c r="BN8" i="62"/>
  <c r="BL10" i="62"/>
  <c r="BK10" i="62"/>
  <c r="BJ10" i="62"/>
  <c r="BL9" i="62"/>
  <c r="BK9" i="62"/>
  <c r="BJ9" i="62"/>
  <c r="BL8" i="62"/>
  <c r="BK8" i="62"/>
  <c r="BJ8" i="62"/>
  <c r="BL7" i="62"/>
  <c r="BK7" i="62"/>
  <c r="BJ7" i="62"/>
  <c r="BL6" i="62"/>
  <c r="BK6" i="62"/>
  <c r="BJ6" i="62"/>
  <c r="BL5" i="62"/>
  <c r="BK5" i="62"/>
  <c r="BJ5" i="62"/>
  <c r="BL4" i="62"/>
  <c r="BK4" i="62"/>
  <c r="BJ4" i="62"/>
  <c r="BI10" i="62"/>
  <c r="BI9" i="62"/>
  <c r="BI8" i="62"/>
  <c r="BI7" i="62"/>
  <c r="BI6" i="62"/>
  <c r="BI5" i="62"/>
  <c r="BI4" i="62"/>
  <c r="BA7" i="62"/>
  <c r="AZ7" i="62"/>
  <c r="BA6" i="62"/>
  <c r="AZ6" i="62"/>
  <c r="AW7" i="62"/>
  <c r="AV7" i="62"/>
  <c r="AX6" i="62"/>
  <c r="AW6" i="62"/>
  <c r="AV6" i="62"/>
  <c r="AU7" i="62"/>
  <c r="AU6" i="62"/>
  <c r="AW5" i="62"/>
  <c r="AV5" i="62"/>
  <c r="AX4" i="62"/>
  <c r="AW4" i="62"/>
  <c r="AV4" i="62"/>
  <c r="AU5" i="62"/>
  <c r="AU4" i="62"/>
  <c r="AI6" i="62"/>
  <c r="AH6" i="62"/>
  <c r="AE6" i="62"/>
  <c r="AD6" i="62"/>
  <c r="AC6" i="62"/>
  <c r="AF5" i="62"/>
  <c r="AF4" i="62"/>
  <c r="U5" i="62"/>
  <c r="AX7" i="62" s="1"/>
  <c r="U4" i="62"/>
  <c r="AX5" i="62" s="1"/>
  <c r="X6" i="62"/>
  <c r="W6" i="62"/>
  <c r="T6" i="62"/>
  <c r="S6" i="62"/>
  <c r="R6" i="62"/>
  <c r="F56" i="62"/>
  <c r="F55" i="62"/>
  <c r="E54" i="62"/>
  <c r="F54" i="62" s="1"/>
  <c r="E48" i="62"/>
  <c r="F48" i="62" s="1"/>
  <c r="E47" i="62"/>
  <c r="F47" i="62" s="1"/>
  <c r="E46" i="62"/>
  <c r="F46" i="62" s="1"/>
  <c r="E45" i="62"/>
  <c r="F45" i="62" s="1"/>
  <c r="E44" i="62"/>
  <c r="F44" i="62" s="1"/>
  <c r="E43" i="62"/>
  <c r="F43" i="62" s="1"/>
  <c r="E42" i="62"/>
  <c r="F42" i="62" s="1"/>
  <c r="E41" i="62"/>
  <c r="F41" i="62" s="1"/>
  <c r="E40" i="62"/>
  <c r="F40" i="62" s="1"/>
  <c r="E39" i="62"/>
  <c r="F39" i="62" s="1"/>
  <c r="E38" i="62"/>
  <c r="F38" i="62" s="1"/>
  <c r="D50" i="62"/>
  <c r="I50" i="62"/>
  <c r="H50" i="62"/>
  <c r="C50" i="62"/>
  <c r="B4" i="62"/>
  <c r="B5" i="62"/>
  <c r="B6" i="62"/>
  <c r="B7" i="62"/>
  <c r="B8" i="62"/>
  <c r="B9" i="62"/>
  <c r="B10" i="62"/>
  <c r="B11" i="62"/>
  <c r="B12" i="62"/>
  <c r="B13" i="62"/>
  <c r="B14" i="62"/>
  <c r="B15" i="62"/>
  <c r="B16" i="62"/>
  <c r="B17" i="62"/>
  <c r="B18" i="62"/>
  <c r="B19" i="62"/>
  <c r="B20" i="62"/>
  <c r="B21" i="62"/>
  <c r="B22" i="62"/>
  <c r="B23" i="62"/>
  <c r="B24" i="62"/>
  <c r="B25" i="62"/>
  <c r="B26" i="62"/>
  <c r="B27" i="62"/>
  <c r="B28" i="62"/>
  <c r="B29" i="62"/>
  <c r="B30" i="62"/>
  <c r="B31" i="62"/>
  <c r="B32" i="62"/>
  <c r="B33"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F5" i="62"/>
  <c r="F4" i="62"/>
  <c r="AF6" i="62" l="1"/>
  <c r="U6" i="62"/>
  <c r="F50" i="62"/>
  <c r="E50" i="62"/>
  <c r="A5" i="50"/>
  <c r="M5" i="70"/>
  <c r="A5" i="70"/>
  <c r="M5" i="42"/>
  <c r="M5" i="49"/>
  <c r="I5" i="47"/>
  <c r="I5" i="48"/>
  <c r="A5" i="72"/>
  <c r="M5" i="43"/>
  <c r="N5" i="49"/>
  <c r="J5" i="72"/>
  <c r="N5" i="42"/>
  <c r="L5" i="43"/>
  <c r="H5" i="40"/>
  <c r="J5" i="41"/>
  <c r="J5" i="48"/>
  <c r="M5" i="50"/>
  <c r="I5" i="41"/>
  <c r="I5" i="40"/>
  <c r="L5" i="50"/>
  <c r="A5" i="71"/>
  <c r="A5" i="43"/>
  <c r="J5" i="71"/>
  <c r="H5" i="47"/>
  <c r="A20" i="72" l="1"/>
  <c r="A18" i="72"/>
  <c r="A16" i="72"/>
  <c r="A14" i="72"/>
  <c r="A12" i="72"/>
  <c r="A10" i="72"/>
  <c r="A8" i="72"/>
  <c r="A19" i="72"/>
  <c r="A15" i="72"/>
  <c r="A11" i="72"/>
  <c r="A7" i="72"/>
  <c r="A17" i="72"/>
  <c r="A13" i="72"/>
  <c r="A9" i="72"/>
  <c r="A6" i="72"/>
  <c r="A20" i="71"/>
  <c r="A18" i="71"/>
  <c r="A16" i="71"/>
  <c r="A14" i="71"/>
  <c r="A12" i="71"/>
  <c r="A10" i="71"/>
  <c r="A8" i="71"/>
  <c r="A7" i="71"/>
  <c r="A6" i="71"/>
  <c r="K6" i="71" s="1"/>
  <c r="A19" i="71"/>
  <c r="A17" i="71"/>
  <c r="A15" i="71"/>
  <c r="A13" i="71"/>
  <c r="A11" i="71"/>
  <c r="A9" i="71"/>
  <c r="A205" i="70"/>
  <c r="A203" i="70"/>
  <c r="A201" i="70"/>
  <c r="A199" i="70"/>
  <c r="A197" i="70"/>
  <c r="A204" i="70"/>
  <c r="A200" i="70"/>
  <c r="A196" i="70"/>
  <c r="A194" i="70"/>
  <c r="A192" i="70"/>
  <c r="A190" i="70"/>
  <c r="A188" i="70"/>
  <c r="A186" i="70"/>
  <c r="A184" i="70"/>
  <c r="A182" i="70"/>
  <c r="A202" i="70"/>
  <c r="A195" i="70"/>
  <c r="A191" i="70"/>
  <c r="A187" i="70"/>
  <c r="A183" i="70"/>
  <c r="A180" i="70"/>
  <c r="A178" i="70"/>
  <c r="A176" i="70"/>
  <c r="A174" i="70"/>
  <c r="A172" i="70"/>
  <c r="A170" i="70"/>
  <c r="A168" i="70"/>
  <c r="A166" i="70"/>
  <c r="A164" i="70"/>
  <c r="A162" i="70"/>
  <c r="A160" i="70"/>
  <c r="A158" i="70"/>
  <c r="A156" i="70"/>
  <c r="A154" i="70"/>
  <c r="A152" i="70"/>
  <c r="A198" i="70"/>
  <c r="A189" i="70"/>
  <c r="A181" i="70"/>
  <c r="A177" i="70"/>
  <c r="A173" i="70"/>
  <c r="A169" i="70"/>
  <c r="A165" i="70"/>
  <c r="A161" i="70"/>
  <c r="A157" i="70"/>
  <c r="A153" i="70"/>
  <c r="A149" i="70"/>
  <c r="A147" i="70"/>
  <c r="A145" i="70"/>
  <c r="A143" i="70"/>
  <c r="A141" i="70"/>
  <c r="A139" i="70"/>
  <c r="A137" i="70"/>
  <c r="A135" i="70"/>
  <c r="A133" i="70"/>
  <c r="A131" i="70"/>
  <c r="A129" i="70"/>
  <c r="A127" i="70"/>
  <c r="A125" i="70"/>
  <c r="A123" i="70"/>
  <c r="A121" i="70"/>
  <c r="A119" i="70"/>
  <c r="A117" i="70"/>
  <c r="A115" i="70"/>
  <c r="A113" i="70"/>
  <c r="A111" i="70"/>
  <c r="A109" i="70"/>
  <c r="A107" i="70"/>
  <c r="A105" i="70"/>
  <c r="A103" i="70"/>
  <c r="A101" i="70"/>
  <c r="A99" i="70"/>
  <c r="A97" i="70"/>
  <c r="A95" i="70"/>
  <c r="A93" i="70"/>
  <c r="A91" i="70"/>
  <c r="A193" i="70"/>
  <c r="A179" i="70"/>
  <c r="A171" i="70"/>
  <c r="A163" i="70"/>
  <c r="A155" i="70"/>
  <c r="A148" i="70"/>
  <c r="A144" i="70"/>
  <c r="A140" i="70"/>
  <c r="A136" i="70"/>
  <c r="A132" i="70"/>
  <c r="A128" i="70"/>
  <c r="A124" i="70"/>
  <c r="A120" i="70"/>
  <c r="A116" i="70"/>
  <c r="A112" i="70"/>
  <c r="A108" i="70"/>
  <c r="A104" i="70"/>
  <c r="A100" i="70"/>
  <c r="A96" i="70"/>
  <c r="A92" i="70"/>
  <c r="A89" i="70"/>
  <c r="A87" i="70"/>
  <c r="A85" i="70"/>
  <c r="A83" i="70"/>
  <c r="A81" i="70"/>
  <c r="A79" i="70"/>
  <c r="A77" i="70"/>
  <c r="A75" i="70"/>
  <c r="A73" i="70"/>
  <c r="A71" i="70"/>
  <c r="A69" i="70"/>
  <c r="A67" i="70"/>
  <c r="A65" i="70"/>
  <c r="A63" i="70"/>
  <c r="A61" i="70"/>
  <c r="A59" i="70"/>
  <c r="A57" i="70"/>
  <c r="A55" i="70"/>
  <c r="A53" i="70"/>
  <c r="A51" i="70"/>
  <c r="A49" i="70"/>
  <c r="A47" i="70"/>
  <c r="A45" i="70"/>
  <c r="A43" i="70"/>
  <c r="A41" i="70"/>
  <c r="A39" i="70"/>
  <c r="A37" i="70"/>
  <c r="A35" i="70"/>
  <c r="A33" i="70"/>
  <c r="A31" i="70"/>
  <c r="A29" i="70"/>
  <c r="A27" i="70"/>
  <c r="A25" i="70"/>
  <c r="A23" i="70"/>
  <c r="A21" i="70"/>
  <c r="A19" i="70"/>
  <c r="A17" i="70"/>
  <c r="A15" i="70"/>
  <c r="A13" i="70"/>
  <c r="A11" i="70"/>
  <c r="A9" i="70"/>
  <c r="A7" i="70"/>
  <c r="A185" i="70"/>
  <c r="A175" i="70"/>
  <c r="A167" i="70"/>
  <c r="A159" i="70"/>
  <c r="A151" i="70"/>
  <c r="A150" i="70"/>
  <c r="A146" i="70"/>
  <c r="A142" i="70"/>
  <c r="A138" i="70"/>
  <c r="A134" i="70"/>
  <c r="A130" i="70"/>
  <c r="A126" i="70"/>
  <c r="A122" i="70"/>
  <c r="A118" i="70"/>
  <c r="A114" i="70"/>
  <c r="A110" i="70"/>
  <c r="A106" i="70"/>
  <c r="A102" i="70"/>
  <c r="A98" i="70"/>
  <c r="A88" i="70"/>
  <c r="A84" i="70"/>
  <c r="A80" i="70"/>
  <c r="A76" i="70"/>
  <c r="A72" i="70"/>
  <c r="A68" i="70"/>
  <c r="A64" i="70"/>
  <c r="A60" i="70"/>
  <c r="A56" i="70"/>
  <c r="A52" i="70"/>
  <c r="A48" i="70"/>
  <c r="A44" i="70"/>
  <c r="A40" i="70"/>
  <c r="A36" i="70"/>
  <c r="A32" i="70"/>
  <c r="A28" i="70"/>
  <c r="A24" i="70"/>
  <c r="A20" i="70"/>
  <c r="A16" i="70"/>
  <c r="A12" i="70"/>
  <c r="A8" i="70"/>
  <c r="A94" i="70"/>
  <c r="A90" i="70"/>
  <c r="A86" i="70"/>
  <c r="A82" i="70"/>
  <c r="A78" i="70"/>
  <c r="A74" i="70"/>
  <c r="A70" i="70"/>
  <c r="A66" i="70"/>
  <c r="A62" i="70"/>
  <c r="A58" i="70"/>
  <c r="A54" i="70"/>
  <c r="A50" i="70"/>
  <c r="A46" i="70"/>
  <c r="A42" i="70"/>
  <c r="A38" i="70"/>
  <c r="A34" i="70"/>
  <c r="A30" i="70"/>
  <c r="A26" i="70"/>
  <c r="A22" i="70"/>
  <c r="A18" i="70"/>
  <c r="A14" i="70"/>
  <c r="A10" i="70"/>
  <c r="A6" i="70"/>
  <c r="E13" i="71" l="1"/>
  <c r="I13" i="71"/>
  <c r="D13" i="71"/>
  <c r="F13" i="71"/>
  <c r="J13" i="71"/>
  <c r="C13" i="71"/>
  <c r="G13" i="71"/>
  <c r="K13" i="71"/>
  <c r="H13" i="71"/>
  <c r="F12" i="71"/>
  <c r="J12" i="71"/>
  <c r="C12" i="71"/>
  <c r="G12" i="71"/>
  <c r="K12" i="71"/>
  <c r="I12" i="71"/>
  <c r="D12" i="71"/>
  <c r="H12" i="71"/>
  <c r="E12" i="71"/>
  <c r="F20" i="71"/>
  <c r="J20" i="71"/>
  <c r="E20" i="71"/>
  <c r="C20" i="71"/>
  <c r="G20" i="71"/>
  <c r="K20" i="71"/>
  <c r="D20" i="71"/>
  <c r="H20" i="71"/>
  <c r="I20" i="71"/>
  <c r="C15" i="71"/>
  <c r="G15" i="71"/>
  <c r="K15" i="71"/>
  <c r="F15" i="71"/>
  <c r="D15" i="71"/>
  <c r="H15" i="71"/>
  <c r="E15" i="71"/>
  <c r="I15" i="71"/>
  <c r="J15" i="71"/>
  <c r="C7" i="71"/>
  <c r="G7" i="71"/>
  <c r="K7" i="71"/>
  <c r="D7" i="71"/>
  <c r="H7" i="71"/>
  <c r="J7" i="71"/>
  <c r="E7" i="71"/>
  <c r="I7" i="71"/>
  <c r="F7" i="71"/>
  <c r="D14" i="71"/>
  <c r="H14" i="71"/>
  <c r="E14" i="71"/>
  <c r="I14" i="71"/>
  <c r="C14" i="71"/>
  <c r="K14" i="71"/>
  <c r="F14" i="71"/>
  <c r="J14" i="71"/>
  <c r="G14" i="71"/>
  <c r="E9" i="71"/>
  <c r="I9" i="71"/>
  <c r="F9" i="71"/>
  <c r="J9" i="71"/>
  <c r="H9" i="71"/>
  <c r="C9" i="71"/>
  <c r="G9" i="71"/>
  <c r="K9" i="71"/>
  <c r="D9" i="71"/>
  <c r="E17" i="71"/>
  <c r="I17" i="71"/>
  <c r="F17" i="71"/>
  <c r="J17" i="71"/>
  <c r="H17" i="71"/>
  <c r="C17" i="71"/>
  <c r="G17" i="71"/>
  <c r="K17" i="71"/>
  <c r="D17" i="71"/>
  <c r="F8" i="71"/>
  <c r="J8" i="71"/>
  <c r="E8" i="71"/>
  <c r="C8" i="71"/>
  <c r="G8" i="71"/>
  <c r="K8" i="71"/>
  <c r="I8" i="71"/>
  <c r="D8" i="71"/>
  <c r="H8" i="71"/>
  <c r="F16" i="71"/>
  <c r="J16" i="71"/>
  <c r="I16" i="71"/>
  <c r="C16" i="71"/>
  <c r="G16" i="71"/>
  <c r="K16" i="71"/>
  <c r="E16" i="71"/>
  <c r="D16" i="71"/>
  <c r="H16" i="71"/>
  <c r="C11" i="71"/>
  <c r="G11" i="71"/>
  <c r="K11" i="71"/>
  <c r="D11" i="71"/>
  <c r="H11" i="71"/>
  <c r="J11" i="71"/>
  <c r="E11" i="71"/>
  <c r="I11" i="71"/>
  <c r="F11" i="71"/>
  <c r="C19" i="71"/>
  <c r="G19" i="71"/>
  <c r="K19" i="71"/>
  <c r="D19" i="71"/>
  <c r="H19" i="71"/>
  <c r="J19" i="71"/>
  <c r="E19" i="71"/>
  <c r="I19" i="71"/>
  <c r="F19" i="71"/>
  <c r="D10" i="71"/>
  <c r="H10" i="71"/>
  <c r="K10" i="71"/>
  <c r="E10" i="71"/>
  <c r="I10" i="71"/>
  <c r="G10" i="71"/>
  <c r="F10" i="71"/>
  <c r="J10" i="71"/>
  <c r="C10" i="71"/>
  <c r="D18" i="71"/>
  <c r="H18" i="71"/>
  <c r="G18" i="71"/>
  <c r="E18" i="71"/>
  <c r="I18" i="71"/>
  <c r="K18" i="71"/>
  <c r="F18" i="71"/>
  <c r="J18" i="71"/>
  <c r="C18" i="71"/>
  <c r="I6" i="71"/>
  <c r="J6" i="71"/>
  <c r="E6" i="71"/>
  <c r="F6" i="71"/>
  <c r="C6" i="71"/>
  <c r="D6" i="71"/>
  <c r="J19" i="72"/>
  <c r="C19" i="72"/>
  <c r="I19" i="72"/>
  <c r="F19" i="72"/>
  <c r="K19" i="72"/>
  <c r="E19" i="72"/>
  <c r="D19" i="72"/>
  <c r="C6" i="72"/>
  <c r="I6" i="72"/>
  <c r="F6" i="72"/>
  <c r="E6" i="72"/>
  <c r="K6" i="72"/>
  <c r="D6" i="72"/>
  <c r="J6" i="72"/>
  <c r="E8" i="72"/>
  <c r="D8" i="72"/>
  <c r="K8" i="72"/>
  <c r="C8" i="72"/>
  <c r="F8" i="72"/>
  <c r="J8" i="72"/>
  <c r="I8" i="72"/>
  <c r="K12" i="72"/>
  <c r="J12" i="72"/>
  <c r="I12" i="72"/>
  <c r="F12" i="72"/>
  <c r="E12" i="72"/>
  <c r="D12" i="72"/>
  <c r="C12" i="72"/>
  <c r="F17" i="72"/>
  <c r="E17" i="72"/>
  <c r="D17" i="72"/>
  <c r="I17" i="72"/>
  <c r="C17" i="72"/>
  <c r="K17" i="72"/>
  <c r="J17" i="72"/>
  <c r="C14" i="72"/>
  <c r="F14" i="72"/>
  <c r="E14" i="72"/>
  <c r="I14" i="72"/>
  <c r="K14" i="72"/>
  <c r="D14" i="72"/>
  <c r="J14" i="72"/>
  <c r="K20" i="72"/>
  <c r="C20" i="72"/>
  <c r="J20" i="72"/>
  <c r="E20" i="72"/>
  <c r="D20" i="72"/>
  <c r="I20" i="72"/>
  <c r="F20" i="72"/>
  <c r="I10" i="72"/>
  <c r="K10" i="72"/>
  <c r="F10" i="72"/>
  <c r="E10" i="72"/>
  <c r="J10" i="72"/>
  <c r="D10" i="72"/>
  <c r="C10" i="72"/>
  <c r="K13" i="72"/>
  <c r="E13" i="72"/>
  <c r="D13" i="72"/>
  <c r="J13" i="72"/>
  <c r="C13" i="72"/>
  <c r="I13" i="72"/>
  <c r="F13" i="72"/>
  <c r="D7" i="72"/>
  <c r="F7" i="72"/>
  <c r="C7" i="72"/>
  <c r="I7" i="72"/>
  <c r="E7" i="72"/>
  <c r="K7" i="72"/>
  <c r="J7" i="72"/>
  <c r="E16" i="72"/>
  <c r="K16" i="72"/>
  <c r="D16" i="72"/>
  <c r="J16" i="72"/>
  <c r="C16" i="72"/>
  <c r="I16" i="72"/>
  <c r="F16" i="72"/>
  <c r="D15" i="72"/>
  <c r="C15" i="72"/>
  <c r="F15" i="72"/>
  <c r="E15" i="72"/>
  <c r="K15" i="72"/>
  <c r="J15" i="72"/>
  <c r="I15" i="72"/>
  <c r="F9" i="72"/>
  <c r="E9" i="72"/>
  <c r="K9" i="72"/>
  <c r="J9" i="72"/>
  <c r="D9" i="72"/>
  <c r="I9" i="72"/>
  <c r="C9" i="72"/>
  <c r="J11" i="72"/>
  <c r="C11" i="72"/>
  <c r="I11" i="72"/>
  <c r="D11" i="72"/>
  <c r="F11" i="72"/>
  <c r="K11" i="72"/>
  <c r="E11" i="72"/>
  <c r="I18" i="72"/>
  <c r="F18" i="72"/>
  <c r="K18" i="72"/>
  <c r="E18" i="72"/>
  <c r="J18" i="72"/>
  <c r="D18" i="72"/>
  <c r="C18" i="72"/>
  <c r="M9" i="72"/>
  <c r="G9" i="72"/>
  <c r="L9" i="72"/>
  <c r="H9" i="72"/>
  <c r="N9" i="72"/>
  <c r="M17" i="72"/>
  <c r="G17" i="72"/>
  <c r="L17" i="72"/>
  <c r="H17" i="72"/>
  <c r="N17" i="72"/>
  <c r="M11" i="72"/>
  <c r="G11" i="72"/>
  <c r="N11" i="72"/>
  <c r="L11" i="72"/>
  <c r="H11" i="72"/>
  <c r="M19" i="72"/>
  <c r="G19" i="72"/>
  <c r="N19" i="72"/>
  <c r="L19" i="72"/>
  <c r="H19" i="72"/>
  <c r="N10" i="72"/>
  <c r="L10" i="72"/>
  <c r="H10" i="72"/>
  <c r="G10" i="72"/>
  <c r="M10" i="72"/>
  <c r="N14" i="72"/>
  <c r="L14" i="72"/>
  <c r="H14" i="72"/>
  <c r="G14" i="72"/>
  <c r="M14" i="72"/>
  <c r="N18" i="72"/>
  <c r="L18" i="72"/>
  <c r="H18" i="72"/>
  <c r="G18" i="72"/>
  <c r="M18" i="72"/>
  <c r="M6" i="72"/>
  <c r="G6" i="72"/>
  <c r="N6" i="72"/>
  <c r="L6" i="72"/>
  <c r="H6" i="72"/>
  <c r="M13" i="72"/>
  <c r="G13" i="72"/>
  <c r="L13" i="72"/>
  <c r="H13" i="72"/>
  <c r="N13" i="72"/>
  <c r="N7" i="72"/>
  <c r="L7" i="72"/>
  <c r="H7" i="72"/>
  <c r="M7" i="72"/>
  <c r="G7" i="72"/>
  <c r="M15" i="72"/>
  <c r="G15" i="72"/>
  <c r="N15" i="72"/>
  <c r="L15" i="72"/>
  <c r="H15" i="72"/>
  <c r="N8" i="72"/>
  <c r="L8" i="72"/>
  <c r="H8" i="72"/>
  <c r="M8" i="72"/>
  <c r="G8" i="72"/>
  <c r="N12" i="72"/>
  <c r="L12" i="72"/>
  <c r="H12" i="72"/>
  <c r="M12" i="72"/>
  <c r="G12" i="72"/>
  <c r="N16" i="72"/>
  <c r="L16" i="72"/>
  <c r="H16" i="72"/>
  <c r="M16" i="72"/>
  <c r="G16" i="72"/>
  <c r="N20" i="72"/>
  <c r="L20" i="72"/>
  <c r="H20" i="72"/>
  <c r="M20" i="72"/>
  <c r="G20" i="72"/>
  <c r="N11" i="71"/>
  <c r="L11" i="71"/>
  <c r="M11" i="71"/>
  <c r="N15" i="71"/>
  <c r="L15" i="71"/>
  <c r="M15" i="71"/>
  <c r="N19" i="71"/>
  <c r="L19" i="71"/>
  <c r="M19" i="71"/>
  <c r="M7" i="71"/>
  <c r="N7" i="71"/>
  <c r="L7" i="71"/>
  <c r="N10" i="71"/>
  <c r="L10" i="71"/>
  <c r="M10" i="71"/>
  <c r="N14" i="71"/>
  <c r="L14" i="71"/>
  <c r="M14" i="71"/>
  <c r="N18" i="71"/>
  <c r="L18" i="71"/>
  <c r="M18" i="71"/>
  <c r="N9" i="71"/>
  <c r="L9" i="71"/>
  <c r="M9" i="71"/>
  <c r="N13" i="71"/>
  <c r="L13" i="71"/>
  <c r="M13" i="71"/>
  <c r="N17" i="71"/>
  <c r="L17" i="71"/>
  <c r="M17" i="71"/>
  <c r="M6" i="71"/>
  <c r="G6" i="71"/>
  <c r="N6" i="71"/>
  <c r="L6" i="71"/>
  <c r="H6" i="71"/>
  <c r="N8" i="71"/>
  <c r="M8" i="71"/>
  <c r="L8" i="71"/>
  <c r="N12" i="71"/>
  <c r="L12" i="71"/>
  <c r="M12" i="71"/>
  <c r="N16" i="71"/>
  <c r="L16" i="71"/>
  <c r="M16" i="71"/>
  <c r="N20" i="71"/>
  <c r="L20" i="71"/>
  <c r="M20" i="71"/>
  <c r="P6" i="70"/>
  <c r="N6" i="70"/>
  <c r="L6" i="70"/>
  <c r="J6" i="70"/>
  <c r="H6" i="70"/>
  <c r="F6" i="70"/>
  <c r="D6" i="70"/>
  <c r="B6" i="70"/>
  <c r="O6" i="70"/>
  <c r="K6" i="70"/>
  <c r="G6" i="70"/>
  <c r="C6" i="70"/>
  <c r="Q6" i="70"/>
  <c r="M6" i="70"/>
  <c r="I6" i="70"/>
  <c r="E6" i="70"/>
  <c r="P14" i="70"/>
  <c r="N14" i="70"/>
  <c r="L14" i="70"/>
  <c r="J14" i="70"/>
  <c r="H14" i="70"/>
  <c r="F14" i="70"/>
  <c r="D14" i="70"/>
  <c r="B14" i="70"/>
  <c r="O14" i="70"/>
  <c r="K14" i="70"/>
  <c r="G14" i="70"/>
  <c r="C14" i="70"/>
  <c r="Q14" i="70"/>
  <c r="M14" i="70"/>
  <c r="I14" i="70"/>
  <c r="E14" i="70"/>
  <c r="P22" i="70"/>
  <c r="N22" i="70"/>
  <c r="L22" i="70"/>
  <c r="J22" i="70"/>
  <c r="H22" i="70"/>
  <c r="F22" i="70"/>
  <c r="D22" i="70"/>
  <c r="B22" i="70"/>
  <c r="O22" i="70"/>
  <c r="K22" i="70"/>
  <c r="G22" i="70"/>
  <c r="C22" i="70"/>
  <c r="Q22" i="70"/>
  <c r="M22" i="70"/>
  <c r="I22" i="70"/>
  <c r="E22" i="70"/>
  <c r="P30" i="70"/>
  <c r="N30" i="70"/>
  <c r="L30" i="70"/>
  <c r="J30" i="70"/>
  <c r="H30" i="70"/>
  <c r="F30" i="70"/>
  <c r="D30" i="70"/>
  <c r="B30" i="70"/>
  <c r="O30" i="70"/>
  <c r="K30" i="70"/>
  <c r="G30" i="70"/>
  <c r="C30" i="70"/>
  <c r="Q30" i="70"/>
  <c r="M30" i="70"/>
  <c r="I30" i="70"/>
  <c r="E30" i="70"/>
  <c r="P38" i="70"/>
  <c r="N38" i="70"/>
  <c r="L38" i="70"/>
  <c r="J38" i="70"/>
  <c r="H38" i="70"/>
  <c r="F38" i="70"/>
  <c r="D38" i="70"/>
  <c r="B38" i="70"/>
  <c r="O38" i="70"/>
  <c r="K38" i="70"/>
  <c r="G38" i="70"/>
  <c r="C38" i="70"/>
  <c r="Q38" i="70"/>
  <c r="M38" i="70"/>
  <c r="I38" i="70"/>
  <c r="E38" i="70"/>
  <c r="P46" i="70"/>
  <c r="N46" i="70"/>
  <c r="L46" i="70"/>
  <c r="J46" i="70"/>
  <c r="H46" i="70"/>
  <c r="F46" i="70"/>
  <c r="D46" i="70"/>
  <c r="B46" i="70"/>
  <c r="O46" i="70"/>
  <c r="K46" i="70"/>
  <c r="G46" i="70"/>
  <c r="C46" i="70"/>
  <c r="Q46" i="70"/>
  <c r="M46" i="70"/>
  <c r="I46" i="70"/>
  <c r="E46" i="70"/>
  <c r="P54" i="70"/>
  <c r="N54" i="70"/>
  <c r="L54" i="70"/>
  <c r="J54" i="70"/>
  <c r="H54" i="70"/>
  <c r="F54" i="70"/>
  <c r="D54" i="70"/>
  <c r="B54" i="70"/>
  <c r="O54" i="70"/>
  <c r="K54" i="70"/>
  <c r="G54" i="70"/>
  <c r="C54" i="70"/>
  <c r="Q54" i="70"/>
  <c r="M54" i="70"/>
  <c r="I54" i="70"/>
  <c r="E54" i="70"/>
  <c r="P62" i="70"/>
  <c r="N62" i="70"/>
  <c r="L62" i="70"/>
  <c r="J62" i="70"/>
  <c r="H62" i="70"/>
  <c r="F62" i="70"/>
  <c r="D62" i="70"/>
  <c r="B62" i="70"/>
  <c r="O62" i="70"/>
  <c r="K62" i="70"/>
  <c r="G62" i="70"/>
  <c r="C62" i="70"/>
  <c r="Q62" i="70"/>
  <c r="M62" i="70"/>
  <c r="I62" i="70"/>
  <c r="E62" i="70"/>
  <c r="P70" i="70"/>
  <c r="N70" i="70"/>
  <c r="L70" i="70"/>
  <c r="J70" i="70"/>
  <c r="H70" i="70"/>
  <c r="F70" i="70"/>
  <c r="D70" i="70"/>
  <c r="B70" i="70"/>
  <c r="O70" i="70"/>
  <c r="K70" i="70"/>
  <c r="G70" i="70"/>
  <c r="C70" i="70"/>
  <c r="Q70" i="70"/>
  <c r="M70" i="70"/>
  <c r="I70" i="70"/>
  <c r="E70" i="70"/>
  <c r="P78" i="70"/>
  <c r="N78" i="70"/>
  <c r="L78" i="70"/>
  <c r="J78" i="70"/>
  <c r="H78" i="70"/>
  <c r="F78" i="70"/>
  <c r="D78" i="70"/>
  <c r="B78" i="70"/>
  <c r="O78" i="70"/>
  <c r="K78" i="70"/>
  <c r="G78" i="70"/>
  <c r="C78" i="70"/>
  <c r="Q78" i="70"/>
  <c r="M78" i="70"/>
  <c r="I78" i="70"/>
  <c r="E78" i="70"/>
  <c r="P86" i="70"/>
  <c r="N86" i="70"/>
  <c r="L86" i="70"/>
  <c r="J86" i="70"/>
  <c r="H86" i="70"/>
  <c r="F86" i="70"/>
  <c r="D86" i="70"/>
  <c r="B86" i="70"/>
  <c r="O86" i="70"/>
  <c r="K86" i="70"/>
  <c r="G86" i="70"/>
  <c r="C86" i="70"/>
  <c r="Q86" i="70"/>
  <c r="M86" i="70"/>
  <c r="I86" i="70"/>
  <c r="E86" i="70"/>
  <c r="P94" i="70"/>
  <c r="N94" i="70"/>
  <c r="L94" i="70"/>
  <c r="J94" i="70"/>
  <c r="H94" i="70"/>
  <c r="F94" i="70"/>
  <c r="D94" i="70"/>
  <c r="B94" i="70"/>
  <c r="O94" i="70"/>
  <c r="K94" i="70"/>
  <c r="G94" i="70"/>
  <c r="C94" i="70"/>
  <c r="M94" i="70"/>
  <c r="E94" i="70"/>
  <c r="Q94" i="70"/>
  <c r="I94" i="70"/>
  <c r="P12" i="70"/>
  <c r="N12" i="70"/>
  <c r="L12" i="70"/>
  <c r="J12" i="70"/>
  <c r="H12" i="70"/>
  <c r="F12" i="70"/>
  <c r="D12" i="70"/>
  <c r="B12" i="70"/>
  <c r="Q12" i="70"/>
  <c r="M12" i="70"/>
  <c r="I12" i="70"/>
  <c r="E12" i="70"/>
  <c r="O12" i="70"/>
  <c r="K12" i="70"/>
  <c r="G12" i="70"/>
  <c r="C12" i="70"/>
  <c r="P20" i="70"/>
  <c r="N20" i="70"/>
  <c r="L20" i="70"/>
  <c r="J20" i="70"/>
  <c r="H20" i="70"/>
  <c r="F20" i="70"/>
  <c r="D20" i="70"/>
  <c r="B20" i="70"/>
  <c r="Q20" i="70"/>
  <c r="M20" i="70"/>
  <c r="I20" i="70"/>
  <c r="E20" i="70"/>
  <c r="O20" i="70"/>
  <c r="K20" i="70"/>
  <c r="G20" i="70"/>
  <c r="C20" i="70"/>
  <c r="P28" i="70"/>
  <c r="N28" i="70"/>
  <c r="L28" i="70"/>
  <c r="J28" i="70"/>
  <c r="H28" i="70"/>
  <c r="F28" i="70"/>
  <c r="D28" i="70"/>
  <c r="B28" i="70"/>
  <c r="Q28" i="70"/>
  <c r="M28" i="70"/>
  <c r="I28" i="70"/>
  <c r="E28" i="70"/>
  <c r="O28" i="70"/>
  <c r="K28" i="70"/>
  <c r="G28" i="70"/>
  <c r="C28" i="70"/>
  <c r="P36" i="70"/>
  <c r="N36" i="70"/>
  <c r="L36" i="70"/>
  <c r="J36" i="70"/>
  <c r="H36" i="70"/>
  <c r="F36" i="70"/>
  <c r="D36" i="70"/>
  <c r="B36" i="70"/>
  <c r="Q36" i="70"/>
  <c r="M36" i="70"/>
  <c r="I36" i="70"/>
  <c r="E36" i="70"/>
  <c r="O36" i="70"/>
  <c r="K36" i="70"/>
  <c r="G36" i="70"/>
  <c r="C36" i="70"/>
  <c r="P44" i="70"/>
  <c r="N44" i="70"/>
  <c r="L44" i="70"/>
  <c r="J44" i="70"/>
  <c r="H44" i="70"/>
  <c r="F44" i="70"/>
  <c r="D44" i="70"/>
  <c r="B44" i="70"/>
  <c r="Q44" i="70"/>
  <c r="M44" i="70"/>
  <c r="I44" i="70"/>
  <c r="E44" i="70"/>
  <c r="O44" i="70"/>
  <c r="K44" i="70"/>
  <c r="G44" i="70"/>
  <c r="C44" i="70"/>
  <c r="P52" i="70"/>
  <c r="N52" i="70"/>
  <c r="L52" i="70"/>
  <c r="J52" i="70"/>
  <c r="H52" i="70"/>
  <c r="F52" i="70"/>
  <c r="D52" i="70"/>
  <c r="B52" i="70"/>
  <c r="Q52" i="70"/>
  <c r="M52" i="70"/>
  <c r="I52" i="70"/>
  <c r="E52" i="70"/>
  <c r="O52" i="70"/>
  <c r="K52" i="70"/>
  <c r="G52" i="70"/>
  <c r="C52" i="70"/>
  <c r="P60" i="70"/>
  <c r="N60" i="70"/>
  <c r="L60" i="70"/>
  <c r="J60" i="70"/>
  <c r="H60" i="70"/>
  <c r="F60" i="70"/>
  <c r="D60" i="70"/>
  <c r="B60" i="70"/>
  <c r="Q60" i="70"/>
  <c r="M60" i="70"/>
  <c r="I60" i="70"/>
  <c r="E60" i="70"/>
  <c r="O60" i="70"/>
  <c r="K60" i="70"/>
  <c r="G60" i="70"/>
  <c r="C60" i="70"/>
  <c r="P68" i="70"/>
  <c r="N68" i="70"/>
  <c r="L68" i="70"/>
  <c r="J68" i="70"/>
  <c r="H68" i="70"/>
  <c r="F68" i="70"/>
  <c r="D68" i="70"/>
  <c r="B68" i="70"/>
  <c r="Q68" i="70"/>
  <c r="M68" i="70"/>
  <c r="I68" i="70"/>
  <c r="E68" i="70"/>
  <c r="O68" i="70"/>
  <c r="K68" i="70"/>
  <c r="G68" i="70"/>
  <c r="C68" i="70"/>
  <c r="P76" i="70"/>
  <c r="N76" i="70"/>
  <c r="L76" i="70"/>
  <c r="J76" i="70"/>
  <c r="H76" i="70"/>
  <c r="F76" i="70"/>
  <c r="D76" i="70"/>
  <c r="B76" i="70"/>
  <c r="Q76" i="70"/>
  <c r="M76" i="70"/>
  <c r="I76" i="70"/>
  <c r="E76" i="70"/>
  <c r="O76" i="70"/>
  <c r="K76" i="70"/>
  <c r="G76" i="70"/>
  <c r="C76" i="70"/>
  <c r="P84" i="70"/>
  <c r="N84" i="70"/>
  <c r="L84" i="70"/>
  <c r="J84" i="70"/>
  <c r="H84" i="70"/>
  <c r="F84" i="70"/>
  <c r="D84" i="70"/>
  <c r="B84" i="70"/>
  <c r="Q84" i="70"/>
  <c r="M84" i="70"/>
  <c r="I84" i="70"/>
  <c r="E84" i="70"/>
  <c r="O84" i="70"/>
  <c r="K84" i="70"/>
  <c r="G84" i="70"/>
  <c r="C84" i="70"/>
  <c r="P98" i="70"/>
  <c r="N98" i="70"/>
  <c r="L98" i="70"/>
  <c r="J98" i="70"/>
  <c r="H98" i="70"/>
  <c r="F98" i="70"/>
  <c r="D98" i="70"/>
  <c r="B98" i="70"/>
  <c r="O98" i="70"/>
  <c r="K98" i="70"/>
  <c r="G98" i="70"/>
  <c r="C98" i="70"/>
  <c r="Q98" i="70"/>
  <c r="I98" i="70"/>
  <c r="M98" i="70"/>
  <c r="E98" i="70"/>
  <c r="P106" i="70"/>
  <c r="N106" i="70"/>
  <c r="L106" i="70"/>
  <c r="J106" i="70"/>
  <c r="H106" i="70"/>
  <c r="F106" i="70"/>
  <c r="D106" i="70"/>
  <c r="B106" i="70"/>
  <c r="O106" i="70"/>
  <c r="K106" i="70"/>
  <c r="G106" i="70"/>
  <c r="C106" i="70"/>
  <c r="Q106" i="70"/>
  <c r="M106" i="70"/>
  <c r="I106" i="70"/>
  <c r="E106" i="70"/>
  <c r="P114" i="70"/>
  <c r="N114" i="70"/>
  <c r="L114" i="70"/>
  <c r="J114" i="70"/>
  <c r="H114" i="70"/>
  <c r="F114" i="70"/>
  <c r="D114" i="70"/>
  <c r="B114" i="70"/>
  <c r="O114" i="70"/>
  <c r="K114" i="70"/>
  <c r="G114" i="70"/>
  <c r="C114" i="70"/>
  <c r="Q114" i="70"/>
  <c r="M114" i="70"/>
  <c r="I114" i="70"/>
  <c r="E114" i="70"/>
  <c r="P122" i="70"/>
  <c r="N122" i="70"/>
  <c r="L122" i="70"/>
  <c r="J122" i="70"/>
  <c r="H122" i="70"/>
  <c r="F122" i="70"/>
  <c r="D122" i="70"/>
  <c r="B122" i="70"/>
  <c r="O122" i="70"/>
  <c r="K122" i="70"/>
  <c r="G122" i="70"/>
  <c r="C122" i="70"/>
  <c r="Q122" i="70"/>
  <c r="M122" i="70"/>
  <c r="I122" i="70"/>
  <c r="E122" i="70"/>
  <c r="P130" i="70"/>
  <c r="N130" i="70"/>
  <c r="L130" i="70"/>
  <c r="J130" i="70"/>
  <c r="H130" i="70"/>
  <c r="F130" i="70"/>
  <c r="D130" i="70"/>
  <c r="B130" i="70"/>
  <c r="O130" i="70"/>
  <c r="K130" i="70"/>
  <c r="G130" i="70"/>
  <c r="C130" i="70"/>
  <c r="Q130" i="70"/>
  <c r="M130" i="70"/>
  <c r="I130" i="70"/>
  <c r="E130" i="70"/>
  <c r="P138" i="70"/>
  <c r="N138" i="70"/>
  <c r="L138" i="70"/>
  <c r="J138" i="70"/>
  <c r="H138" i="70"/>
  <c r="F138" i="70"/>
  <c r="D138" i="70"/>
  <c r="B138" i="70"/>
  <c r="O138" i="70"/>
  <c r="K138" i="70"/>
  <c r="G138" i="70"/>
  <c r="C138" i="70"/>
  <c r="Q138" i="70"/>
  <c r="M138" i="70"/>
  <c r="I138" i="70"/>
  <c r="E138" i="70"/>
  <c r="P146" i="70"/>
  <c r="N146" i="70"/>
  <c r="L146" i="70"/>
  <c r="J146" i="70"/>
  <c r="H146" i="70"/>
  <c r="F146" i="70"/>
  <c r="D146" i="70"/>
  <c r="B146" i="70"/>
  <c r="O146" i="70"/>
  <c r="K146" i="70"/>
  <c r="G146" i="70"/>
  <c r="C146" i="70"/>
  <c r="Q146" i="70"/>
  <c r="M146" i="70"/>
  <c r="I146" i="70"/>
  <c r="E146" i="70"/>
  <c r="P151" i="70"/>
  <c r="N151" i="70"/>
  <c r="L151" i="70"/>
  <c r="J151" i="70"/>
  <c r="H151" i="70"/>
  <c r="F151" i="70"/>
  <c r="D151" i="70"/>
  <c r="B151" i="70"/>
  <c r="O151" i="70"/>
  <c r="K151" i="70"/>
  <c r="G151" i="70"/>
  <c r="C151" i="70"/>
  <c r="M151" i="70"/>
  <c r="E151" i="70"/>
  <c r="Q151" i="70"/>
  <c r="I151" i="70"/>
  <c r="P167" i="70"/>
  <c r="N167" i="70"/>
  <c r="L167" i="70"/>
  <c r="J167" i="70"/>
  <c r="H167" i="70"/>
  <c r="F167" i="70"/>
  <c r="D167" i="70"/>
  <c r="B167" i="70"/>
  <c r="O167" i="70"/>
  <c r="K167" i="70"/>
  <c r="G167" i="70"/>
  <c r="C167" i="70"/>
  <c r="M167" i="70"/>
  <c r="E167" i="70"/>
  <c r="Q167" i="70"/>
  <c r="I167" i="70"/>
  <c r="P185" i="70"/>
  <c r="N185" i="70"/>
  <c r="L185" i="70"/>
  <c r="J185" i="70"/>
  <c r="H185" i="70"/>
  <c r="F185" i="70"/>
  <c r="D185" i="70"/>
  <c r="B185" i="70"/>
  <c r="O185" i="70"/>
  <c r="K185" i="70"/>
  <c r="G185" i="70"/>
  <c r="C185" i="70"/>
  <c r="M185" i="70"/>
  <c r="E185" i="70"/>
  <c r="I185" i="70"/>
  <c r="Q185" i="70"/>
  <c r="Q9" i="70"/>
  <c r="O9" i="70"/>
  <c r="M9" i="70"/>
  <c r="K9" i="70"/>
  <c r="I9" i="70"/>
  <c r="G9" i="70"/>
  <c r="E9" i="70"/>
  <c r="C9" i="70"/>
  <c r="P9" i="70"/>
  <c r="L9" i="70"/>
  <c r="H9" i="70"/>
  <c r="D9" i="70"/>
  <c r="N9" i="70"/>
  <c r="J9" i="70"/>
  <c r="F9" i="70"/>
  <c r="B9" i="70"/>
  <c r="Q13" i="70"/>
  <c r="O13" i="70"/>
  <c r="M13" i="70"/>
  <c r="K13" i="70"/>
  <c r="I13" i="70"/>
  <c r="G13" i="70"/>
  <c r="E13" i="70"/>
  <c r="C13" i="70"/>
  <c r="P13" i="70"/>
  <c r="L13" i="70"/>
  <c r="H13" i="70"/>
  <c r="D13" i="70"/>
  <c r="N13" i="70"/>
  <c r="J13" i="70"/>
  <c r="F13" i="70"/>
  <c r="B13" i="70"/>
  <c r="Q17" i="70"/>
  <c r="O17" i="70"/>
  <c r="M17" i="70"/>
  <c r="K17" i="70"/>
  <c r="I17" i="70"/>
  <c r="G17" i="70"/>
  <c r="E17" i="70"/>
  <c r="C17" i="70"/>
  <c r="P17" i="70"/>
  <c r="L17" i="70"/>
  <c r="H17" i="70"/>
  <c r="D17" i="70"/>
  <c r="N17" i="70"/>
  <c r="J17" i="70"/>
  <c r="F17" i="70"/>
  <c r="B17" i="70"/>
  <c r="Q21" i="70"/>
  <c r="O21" i="70"/>
  <c r="M21" i="70"/>
  <c r="K21" i="70"/>
  <c r="I21" i="70"/>
  <c r="G21" i="70"/>
  <c r="E21" i="70"/>
  <c r="C21" i="70"/>
  <c r="P21" i="70"/>
  <c r="L21" i="70"/>
  <c r="H21" i="70"/>
  <c r="D21" i="70"/>
  <c r="N21" i="70"/>
  <c r="J21" i="70"/>
  <c r="F21" i="70"/>
  <c r="B21" i="70"/>
  <c r="Q25" i="70"/>
  <c r="O25" i="70"/>
  <c r="M25" i="70"/>
  <c r="K25" i="70"/>
  <c r="I25" i="70"/>
  <c r="G25" i="70"/>
  <c r="E25" i="70"/>
  <c r="C25" i="70"/>
  <c r="P25" i="70"/>
  <c r="L25" i="70"/>
  <c r="H25" i="70"/>
  <c r="D25" i="70"/>
  <c r="N25" i="70"/>
  <c r="J25" i="70"/>
  <c r="F25" i="70"/>
  <c r="B25" i="70"/>
  <c r="Q29" i="70"/>
  <c r="O29" i="70"/>
  <c r="M29" i="70"/>
  <c r="K29" i="70"/>
  <c r="I29" i="70"/>
  <c r="G29" i="70"/>
  <c r="E29" i="70"/>
  <c r="C29" i="70"/>
  <c r="P29" i="70"/>
  <c r="L29" i="70"/>
  <c r="H29" i="70"/>
  <c r="D29" i="70"/>
  <c r="N29" i="70"/>
  <c r="J29" i="70"/>
  <c r="F29" i="70"/>
  <c r="B29" i="70"/>
  <c r="Q33" i="70"/>
  <c r="O33" i="70"/>
  <c r="M33" i="70"/>
  <c r="K33" i="70"/>
  <c r="I33" i="70"/>
  <c r="G33" i="70"/>
  <c r="E33" i="70"/>
  <c r="C33" i="70"/>
  <c r="P33" i="70"/>
  <c r="L33" i="70"/>
  <c r="H33" i="70"/>
  <c r="D33" i="70"/>
  <c r="N33" i="70"/>
  <c r="J33" i="70"/>
  <c r="F33" i="70"/>
  <c r="B33" i="70"/>
  <c r="Q37" i="70"/>
  <c r="O37" i="70"/>
  <c r="M37" i="70"/>
  <c r="K37" i="70"/>
  <c r="I37" i="70"/>
  <c r="G37" i="70"/>
  <c r="E37" i="70"/>
  <c r="C37" i="70"/>
  <c r="P37" i="70"/>
  <c r="L37" i="70"/>
  <c r="H37" i="70"/>
  <c r="D37" i="70"/>
  <c r="N37" i="70"/>
  <c r="J37" i="70"/>
  <c r="F37" i="70"/>
  <c r="B37" i="70"/>
  <c r="Q41" i="70"/>
  <c r="O41" i="70"/>
  <c r="M41" i="70"/>
  <c r="K41" i="70"/>
  <c r="I41" i="70"/>
  <c r="G41" i="70"/>
  <c r="E41" i="70"/>
  <c r="C41" i="70"/>
  <c r="P41" i="70"/>
  <c r="L41" i="70"/>
  <c r="H41" i="70"/>
  <c r="D41" i="70"/>
  <c r="N41" i="70"/>
  <c r="J41" i="70"/>
  <c r="F41" i="70"/>
  <c r="B41" i="70"/>
  <c r="Q45" i="70"/>
  <c r="O45" i="70"/>
  <c r="M45" i="70"/>
  <c r="K45" i="70"/>
  <c r="I45" i="70"/>
  <c r="G45" i="70"/>
  <c r="E45" i="70"/>
  <c r="C45" i="70"/>
  <c r="P45" i="70"/>
  <c r="L45" i="70"/>
  <c r="H45" i="70"/>
  <c r="D45" i="70"/>
  <c r="N45" i="70"/>
  <c r="J45" i="70"/>
  <c r="F45" i="70"/>
  <c r="B45" i="70"/>
  <c r="Q49" i="70"/>
  <c r="O49" i="70"/>
  <c r="M49" i="70"/>
  <c r="K49" i="70"/>
  <c r="I49" i="70"/>
  <c r="G49" i="70"/>
  <c r="E49" i="70"/>
  <c r="C49" i="70"/>
  <c r="P49" i="70"/>
  <c r="L49" i="70"/>
  <c r="H49" i="70"/>
  <c r="D49" i="70"/>
  <c r="N49" i="70"/>
  <c r="J49" i="70"/>
  <c r="F49" i="70"/>
  <c r="B49" i="70"/>
  <c r="Q53" i="70"/>
  <c r="O53" i="70"/>
  <c r="M53" i="70"/>
  <c r="K53" i="70"/>
  <c r="I53" i="70"/>
  <c r="G53" i="70"/>
  <c r="E53" i="70"/>
  <c r="C53" i="70"/>
  <c r="P53" i="70"/>
  <c r="L53" i="70"/>
  <c r="H53" i="70"/>
  <c r="D53" i="70"/>
  <c r="N53" i="70"/>
  <c r="J53" i="70"/>
  <c r="F53" i="70"/>
  <c r="B53" i="70"/>
  <c r="Q57" i="70"/>
  <c r="O57" i="70"/>
  <c r="M57" i="70"/>
  <c r="K57" i="70"/>
  <c r="I57" i="70"/>
  <c r="G57" i="70"/>
  <c r="E57" i="70"/>
  <c r="C57" i="70"/>
  <c r="P57" i="70"/>
  <c r="L57" i="70"/>
  <c r="H57" i="70"/>
  <c r="D57" i="70"/>
  <c r="N57" i="70"/>
  <c r="J57" i="70"/>
  <c r="F57" i="70"/>
  <c r="B57" i="70"/>
  <c r="Q61" i="70"/>
  <c r="O61" i="70"/>
  <c r="M61" i="70"/>
  <c r="K61" i="70"/>
  <c r="I61" i="70"/>
  <c r="G61" i="70"/>
  <c r="E61" i="70"/>
  <c r="C61" i="70"/>
  <c r="P61" i="70"/>
  <c r="L61" i="70"/>
  <c r="H61" i="70"/>
  <c r="D61" i="70"/>
  <c r="N61" i="70"/>
  <c r="J61" i="70"/>
  <c r="F61" i="70"/>
  <c r="B61" i="70"/>
  <c r="Q65" i="70"/>
  <c r="O65" i="70"/>
  <c r="M65" i="70"/>
  <c r="K65" i="70"/>
  <c r="I65" i="70"/>
  <c r="G65" i="70"/>
  <c r="E65" i="70"/>
  <c r="C65" i="70"/>
  <c r="P65" i="70"/>
  <c r="L65" i="70"/>
  <c r="H65" i="70"/>
  <c r="D65" i="70"/>
  <c r="N65" i="70"/>
  <c r="J65" i="70"/>
  <c r="F65" i="70"/>
  <c r="B65" i="70"/>
  <c r="Q69" i="70"/>
  <c r="O69" i="70"/>
  <c r="M69" i="70"/>
  <c r="K69" i="70"/>
  <c r="I69" i="70"/>
  <c r="G69" i="70"/>
  <c r="E69" i="70"/>
  <c r="C69" i="70"/>
  <c r="P69" i="70"/>
  <c r="L69" i="70"/>
  <c r="H69" i="70"/>
  <c r="D69" i="70"/>
  <c r="N69" i="70"/>
  <c r="J69" i="70"/>
  <c r="F69" i="70"/>
  <c r="B69" i="70"/>
  <c r="Q73" i="70"/>
  <c r="O73" i="70"/>
  <c r="M73" i="70"/>
  <c r="K73" i="70"/>
  <c r="I73" i="70"/>
  <c r="G73" i="70"/>
  <c r="E73" i="70"/>
  <c r="C73" i="70"/>
  <c r="P73" i="70"/>
  <c r="L73" i="70"/>
  <c r="H73" i="70"/>
  <c r="D73" i="70"/>
  <c r="N73" i="70"/>
  <c r="J73" i="70"/>
  <c r="F73" i="70"/>
  <c r="B73" i="70"/>
  <c r="Q77" i="70"/>
  <c r="O77" i="70"/>
  <c r="M77" i="70"/>
  <c r="K77" i="70"/>
  <c r="I77" i="70"/>
  <c r="G77" i="70"/>
  <c r="E77" i="70"/>
  <c r="C77" i="70"/>
  <c r="P77" i="70"/>
  <c r="L77" i="70"/>
  <c r="H77" i="70"/>
  <c r="D77" i="70"/>
  <c r="N77" i="70"/>
  <c r="J77" i="70"/>
  <c r="F77" i="70"/>
  <c r="B77" i="70"/>
  <c r="Q81" i="70"/>
  <c r="O81" i="70"/>
  <c r="M81" i="70"/>
  <c r="K81" i="70"/>
  <c r="I81" i="70"/>
  <c r="G81" i="70"/>
  <c r="E81" i="70"/>
  <c r="C81" i="70"/>
  <c r="P81" i="70"/>
  <c r="L81" i="70"/>
  <c r="H81" i="70"/>
  <c r="D81" i="70"/>
  <c r="N81" i="70"/>
  <c r="J81" i="70"/>
  <c r="F81" i="70"/>
  <c r="B81" i="70"/>
  <c r="Q85" i="70"/>
  <c r="O85" i="70"/>
  <c r="M85" i="70"/>
  <c r="K85" i="70"/>
  <c r="I85" i="70"/>
  <c r="G85" i="70"/>
  <c r="E85" i="70"/>
  <c r="C85" i="70"/>
  <c r="P85" i="70"/>
  <c r="L85" i="70"/>
  <c r="H85" i="70"/>
  <c r="D85" i="70"/>
  <c r="N85" i="70"/>
  <c r="J85" i="70"/>
  <c r="F85" i="70"/>
  <c r="B85" i="70"/>
  <c r="Q89" i="70"/>
  <c r="O89" i="70"/>
  <c r="M89" i="70"/>
  <c r="K89" i="70"/>
  <c r="I89" i="70"/>
  <c r="G89" i="70"/>
  <c r="E89" i="70"/>
  <c r="C89" i="70"/>
  <c r="P89" i="70"/>
  <c r="L89" i="70"/>
  <c r="H89" i="70"/>
  <c r="D89" i="70"/>
  <c r="N89" i="70"/>
  <c r="J89" i="70"/>
  <c r="F89" i="70"/>
  <c r="B89" i="70"/>
  <c r="P96" i="70"/>
  <c r="N96" i="70"/>
  <c r="L96" i="70"/>
  <c r="J96" i="70"/>
  <c r="H96" i="70"/>
  <c r="F96" i="70"/>
  <c r="D96" i="70"/>
  <c r="B96" i="70"/>
  <c r="Q96" i="70"/>
  <c r="M96" i="70"/>
  <c r="I96" i="70"/>
  <c r="E96" i="70"/>
  <c r="K96" i="70"/>
  <c r="C96" i="70"/>
  <c r="O96" i="70"/>
  <c r="G96" i="70"/>
  <c r="P104" i="70"/>
  <c r="N104" i="70"/>
  <c r="L104" i="70"/>
  <c r="J104" i="70"/>
  <c r="H104" i="70"/>
  <c r="F104" i="70"/>
  <c r="D104" i="70"/>
  <c r="B104" i="70"/>
  <c r="Q104" i="70"/>
  <c r="M104" i="70"/>
  <c r="I104" i="70"/>
  <c r="E104" i="70"/>
  <c r="O104" i="70"/>
  <c r="K104" i="70"/>
  <c r="G104" i="70"/>
  <c r="C104" i="70"/>
  <c r="P112" i="70"/>
  <c r="N112" i="70"/>
  <c r="L112" i="70"/>
  <c r="J112" i="70"/>
  <c r="H112" i="70"/>
  <c r="F112" i="70"/>
  <c r="D112" i="70"/>
  <c r="B112" i="70"/>
  <c r="Q112" i="70"/>
  <c r="M112" i="70"/>
  <c r="I112" i="70"/>
  <c r="E112" i="70"/>
  <c r="O112" i="70"/>
  <c r="K112" i="70"/>
  <c r="G112" i="70"/>
  <c r="C112" i="70"/>
  <c r="P120" i="70"/>
  <c r="N120" i="70"/>
  <c r="L120" i="70"/>
  <c r="J120" i="70"/>
  <c r="H120" i="70"/>
  <c r="F120" i="70"/>
  <c r="D120" i="70"/>
  <c r="B120" i="70"/>
  <c r="Q120" i="70"/>
  <c r="M120" i="70"/>
  <c r="I120" i="70"/>
  <c r="E120" i="70"/>
  <c r="O120" i="70"/>
  <c r="K120" i="70"/>
  <c r="G120" i="70"/>
  <c r="C120" i="70"/>
  <c r="P128" i="70"/>
  <c r="N128" i="70"/>
  <c r="L128" i="70"/>
  <c r="J128" i="70"/>
  <c r="H128" i="70"/>
  <c r="F128" i="70"/>
  <c r="D128" i="70"/>
  <c r="B128" i="70"/>
  <c r="Q128" i="70"/>
  <c r="M128" i="70"/>
  <c r="I128" i="70"/>
  <c r="E128" i="70"/>
  <c r="O128" i="70"/>
  <c r="K128" i="70"/>
  <c r="G128" i="70"/>
  <c r="C128" i="70"/>
  <c r="P136" i="70"/>
  <c r="N136" i="70"/>
  <c r="L136" i="70"/>
  <c r="J136" i="70"/>
  <c r="H136" i="70"/>
  <c r="F136" i="70"/>
  <c r="D136" i="70"/>
  <c r="B136" i="70"/>
  <c r="Q136" i="70"/>
  <c r="M136" i="70"/>
  <c r="I136" i="70"/>
  <c r="E136" i="70"/>
  <c r="O136" i="70"/>
  <c r="K136" i="70"/>
  <c r="G136" i="70"/>
  <c r="C136" i="70"/>
  <c r="P144" i="70"/>
  <c r="N144" i="70"/>
  <c r="L144" i="70"/>
  <c r="J144" i="70"/>
  <c r="H144" i="70"/>
  <c r="F144" i="70"/>
  <c r="D144" i="70"/>
  <c r="B144" i="70"/>
  <c r="Q144" i="70"/>
  <c r="M144" i="70"/>
  <c r="I144" i="70"/>
  <c r="E144" i="70"/>
  <c r="O144" i="70"/>
  <c r="K144" i="70"/>
  <c r="G144" i="70"/>
  <c r="C144" i="70"/>
  <c r="P155" i="70"/>
  <c r="N155" i="70"/>
  <c r="L155" i="70"/>
  <c r="J155" i="70"/>
  <c r="H155" i="70"/>
  <c r="F155" i="70"/>
  <c r="D155" i="70"/>
  <c r="B155" i="70"/>
  <c r="O155" i="70"/>
  <c r="K155" i="70"/>
  <c r="G155" i="70"/>
  <c r="C155" i="70"/>
  <c r="Q155" i="70"/>
  <c r="I155" i="70"/>
  <c r="M155" i="70"/>
  <c r="E155" i="70"/>
  <c r="P171" i="70"/>
  <c r="N171" i="70"/>
  <c r="L171" i="70"/>
  <c r="J171" i="70"/>
  <c r="H171" i="70"/>
  <c r="F171" i="70"/>
  <c r="D171" i="70"/>
  <c r="B171" i="70"/>
  <c r="O171" i="70"/>
  <c r="K171" i="70"/>
  <c r="G171" i="70"/>
  <c r="C171" i="70"/>
  <c r="Q171" i="70"/>
  <c r="I171" i="70"/>
  <c r="M171" i="70"/>
  <c r="E171" i="70"/>
  <c r="P193" i="70"/>
  <c r="N193" i="70"/>
  <c r="L193" i="70"/>
  <c r="J193" i="70"/>
  <c r="H193" i="70"/>
  <c r="F193" i="70"/>
  <c r="D193" i="70"/>
  <c r="B193" i="70"/>
  <c r="O193" i="70"/>
  <c r="K193" i="70"/>
  <c r="G193" i="70"/>
  <c r="C193" i="70"/>
  <c r="M193" i="70"/>
  <c r="E193" i="70"/>
  <c r="Q193" i="70"/>
  <c r="I193" i="70"/>
  <c r="Q93" i="70"/>
  <c r="O93" i="70"/>
  <c r="M93" i="70"/>
  <c r="K93" i="70"/>
  <c r="I93" i="70"/>
  <c r="G93" i="70"/>
  <c r="E93" i="70"/>
  <c r="C93" i="70"/>
  <c r="P93" i="70"/>
  <c r="L93" i="70"/>
  <c r="H93" i="70"/>
  <c r="D93" i="70"/>
  <c r="N93" i="70"/>
  <c r="F93" i="70"/>
  <c r="J93" i="70"/>
  <c r="B93" i="70"/>
  <c r="Q97" i="70"/>
  <c r="O97" i="70"/>
  <c r="M97" i="70"/>
  <c r="K97" i="70"/>
  <c r="I97" i="70"/>
  <c r="G97" i="70"/>
  <c r="E97" i="70"/>
  <c r="C97" i="70"/>
  <c r="P97" i="70"/>
  <c r="L97" i="70"/>
  <c r="H97" i="70"/>
  <c r="D97" i="70"/>
  <c r="J97" i="70"/>
  <c r="B97" i="70"/>
  <c r="N97" i="70"/>
  <c r="F97" i="70"/>
  <c r="Q101" i="70"/>
  <c r="O101" i="70"/>
  <c r="M101" i="70"/>
  <c r="K101" i="70"/>
  <c r="I101" i="70"/>
  <c r="G101" i="70"/>
  <c r="E101" i="70"/>
  <c r="C101" i="70"/>
  <c r="P101" i="70"/>
  <c r="L101" i="70"/>
  <c r="H101" i="70"/>
  <c r="D101" i="70"/>
  <c r="N101" i="70"/>
  <c r="J101" i="70"/>
  <c r="F101" i="70"/>
  <c r="B101" i="70"/>
  <c r="Q105" i="70"/>
  <c r="O105" i="70"/>
  <c r="M105" i="70"/>
  <c r="K105" i="70"/>
  <c r="I105" i="70"/>
  <c r="G105" i="70"/>
  <c r="E105" i="70"/>
  <c r="C105" i="70"/>
  <c r="P105" i="70"/>
  <c r="L105" i="70"/>
  <c r="H105" i="70"/>
  <c r="D105" i="70"/>
  <c r="N105" i="70"/>
  <c r="J105" i="70"/>
  <c r="F105" i="70"/>
  <c r="B105" i="70"/>
  <c r="Q109" i="70"/>
  <c r="O109" i="70"/>
  <c r="M109" i="70"/>
  <c r="K109" i="70"/>
  <c r="I109" i="70"/>
  <c r="G109" i="70"/>
  <c r="E109" i="70"/>
  <c r="C109" i="70"/>
  <c r="P109" i="70"/>
  <c r="L109" i="70"/>
  <c r="H109" i="70"/>
  <c r="D109" i="70"/>
  <c r="N109" i="70"/>
  <c r="J109" i="70"/>
  <c r="F109" i="70"/>
  <c r="B109" i="70"/>
  <c r="Q113" i="70"/>
  <c r="O113" i="70"/>
  <c r="M113" i="70"/>
  <c r="K113" i="70"/>
  <c r="I113" i="70"/>
  <c r="G113" i="70"/>
  <c r="E113" i="70"/>
  <c r="C113" i="70"/>
  <c r="P113" i="70"/>
  <c r="L113" i="70"/>
  <c r="H113" i="70"/>
  <c r="D113" i="70"/>
  <c r="N113" i="70"/>
  <c r="J113" i="70"/>
  <c r="F113" i="70"/>
  <c r="B113" i="70"/>
  <c r="Q117" i="70"/>
  <c r="O117" i="70"/>
  <c r="M117" i="70"/>
  <c r="K117" i="70"/>
  <c r="I117" i="70"/>
  <c r="G117" i="70"/>
  <c r="E117" i="70"/>
  <c r="C117" i="70"/>
  <c r="P117" i="70"/>
  <c r="L117" i="70"/>
  <c r="H117" i="70"/>
  <c r="D117" i="70"/>
  <c r="N117" i="70"/>
  <c r="J117" i="70"/>
  <c r="F117" i="70"/>
  <c r="B117" i="70"/>
  <c r="Q121" i="70"/>
  <c r="O121" i="70"/>
  <c r="M121" i="70"/>
  <c r="K121" i="70"/>
  <c r="I121" i="70"/>
  <c r="G121" i="70"/>
  <c r="E121" i="70"/>
  <c r="C121" i="70"/>
  <c r="P121" i="70"/>
  <c r="L121" i="70"/>
  <c r="H121" i="70"/>
  <c r="D121" i="70"/>
  <c r="N121" i="70"/>
  <c r="J121" i="70"/>
  <c r="F121" i="70"/>
  <c r="B121" i="70"/>
  <c r="Q125" i="70"/>
  <c r="O125" i="70"/>
  <c r="M125" i="70"/>
  <c r="K125" i="70"/>
  <c r="I125" i="70"/>
  <c r="G125" i="70"/>
  <c r="E125" i="70"/>
  <c r="C125" i="70"/>
  <c r="P125" i="70"/>
  <c r="L125" i="70"/>
  <c r="H125" i="70"/>
  <c r="D125" i="70"/>
  <c r="N125" i="70"/>
  <c r="J125" i="70"/>
  <c r="F125" i="70"/>
  <c r="B125" i="70"/>
  <c r="Q129" i="70"/>
  <c r="O129" i="70"/>
  <c r="M129" i="70"/>
  <c r="K129" i="70"/>
  <c r="I129" i="70"/>
  <c r="G129" i="70"/>
  <c r="E129" i="70"/>
  <c r="C129" i="70"/>
  <c r="P129" i="70"/>
  <c r="L129" i="70"/>
  <c r="H129" i="70"/>
  <c r="D129" i="70"/>
  <c r="N129" i="70"/>
  <c r="J129" i="70"/>
  <c r="F129" i="70"/>
  <c r="B129" i="70"/>
  <c r="Q133" i="70"/>
  <c r="O133" i="70"/>
  <c r="M133" i="70"/>
  <c r="K133" i="70"/>
  <c r="I133" i="70"/>
  <c r="G133" i="70"/>
  <c r="E133" i="70"/>
  <c r="C133" i="70"/>
  <c r="P133" i="70"/>
  <c r="L133" i="70"/>
  <c r="H133" i="70"/>
  <c r="D133" i="70"/>
  <c r="N133" i="70"/>
  <c r="J133" i="70"/>
  <c r="F133" i="70"/>
  <c r="B133" i="70"/>
  <c r="Q137" i="70"/>
  <c r="O137" i="70"/>
  <c r="M137" i="70"/>
  <c r="K137" i="70"/>
  <c r="I137" i="70"/>
  <c r="G137" i="70"/>
  <c r="E137" i="70"/>
  <c r="C137" i="70"/>
  <c r="P137" i="70"/>
  <c r="L137" i="70"/>
  <c r="H137" i="70"/>
  <c r="D137" i="70"/>
  <c r="N137" i="70"/>
  <c r="J137" i="70"/>
  <c r="F137" i="70"/>
  <c r="B137" i="70"/>
  <c r="Q141" i="70"/>
  <c r="O141" i="70"/>
  <c r="M141" i="70"/>
  <c r="K141" i="70"/>
  <c r="I141" i="70"/>
  <c r="G141" i="70"/>
  <c r="E141" i="70"/>
  <c r="C141" i="70"/>
  <c r="P141" i="70"/>
  <c r="L141" i="70"/>
  <c r="H141" i="70"/>
  <c r="D141" i="70"/>
  <c r="N141" i="70"/>
  <c r="J141" i="70"/>
  <c r="F141" i="70"/>
  <c r="B141" i="70"/>
  <c r="Q145" i="70"/>
  <c r="O145" i="70"/>
  <c r="M145" i="70"/>
  <c r="K145" i="70"/>
  <c r="I145" i="70"/>
  <c r="G145" i="70"/>
  <c r="E145" i="70"/>
  <c r="C145" i="70"/>
  <c r="P145" i="70"/>
  <c r="L145" i="70"/>
  <c r="H145" i="70"/>
  <c r="D145" i="70"/>
  <c r="N145" i="70"/>
  <c r="J145" i="70"/>
  <c r="F145" i="70"/>
  <c r="B145" i="70"/>
  <c r="Q149" i="70"/>
  <c r="O149" i="70"/>
  <c r="M149" i="70"/>
  <c r="K149" i="70"/>
  <c r="I149" i="70"/>
  <c r="G149" i="70"/>
  <c r="E149" i="70"/>
  <c r="C149" i="70"/>
  <c r="P149" i="70"/>
  <c r="L149" i="70"/>
  <c r="H149" i="70"/>
  <c r="D149" i="70"/>
  <c r="N149" i="70"/>
  <c r="J149" i="70"/>
  <c r="F149" i="70"/>
  <c r="B149" i="70"/>
  <c r="P157" i="70"/>
  <c r="N157" i="70"/>
  <c r="L157" i="70"/>
  <c r="J157" i="70"/>
  <c r="H157" i="70"/>
  <c r="F157" i="70"/>
  <c r="D157" i="70"/>
  <c r="B157" i="70"/>
  <c r="Q157" i="70"/>
  <c r="M157" i="70"/>
  <c r="I157" i="70"/>
  <c r="E157" i="70"/>
  <c r="O157" i="70"/>
  <c r="G157" i="70"/>
  <c r="K157" i="70"/>
  <c r="C157" i="70"/>
  <c r="P165" i="70"/>
  <c r="N165" i="70"/>
  <c r="L165" i="70"/>
  <c r="J165" i="70"/>
  <c r="H165" i="70"/>
  <c r="F165" i="70"/>
  <c r="D165" i="70"/>
  <c r="B165" i="70"/>
  <c r="Q165" i="70"/>
  <c r="M165" i="70"/>
  <c r="I165" i="70"/>
  <c r="E165" i="70"/>
  <c r="O165" i="70"/>
  <c r="G165" i="70"/>
  <c r="K165" i="70"/>
  <c r="C165" i="70"/>
  <c r="P173" i="70"/>
  <c r="N173" i="70"/>
  <c r="L173" i="70"/>
  <c r="J173" i="70"/>
  <c r="H173" i="70"/>
  <c r="F173" i="70"/>
  <c r="D173" i="70"/>
  <c r="B173" i="70"/>
  <c r="Q173" i="70"/>
  <c r="M173" i="70"/>
  <c r="I173" i="70"/>
  <c r="E173" i="70"/>
  <c r="O173" i="70"/>
  <c r="G173" i="70"/>
  <c r="K173" i="70"/>
  <c r="C173" i="70"/>
  <c r="P181" i="70"/>
  <c r="N181" i="70"/>
  <c r="L181" i="70"/>
  <c r="J181" i="70"/>
  <c r="H181" i="70"/>
  <c r="F181" i="70"/>
  <c r="D181" i="70"/>
  <c r="B181" i="70"/>
  <c r="O181" i="70"/>
  <c r="K181" i="70"/>
  <c r="G181" i="70"/>
  <c r="C181" i="70"/>
  <c r="Q181" i="70"/>
  <c r="I181" i="70"/>
  <c r="M181" i="70"/>
  <c r="E181" i="70"/>
  <c r="P198" i="70"/>
  <c r="N198" i="70"/>
  <c r="L198" i="70"/>
  <c r="J198" i="70"/>
  <c r="H198" i="70"/>
  <c r="F198" i="70"/>
  <c r="D198" i="70"/>
  <c r="B198" i="70"/>
  <c r="O198" i="70"/>
  <c r="K198" i="70"/>
  <c r="G198" i="70"/>
  <c r="C198" i="70"/>
  <c r="M198" i="70"/>
  <c r="E198" i="70"/>
  <c r="Q198" i="70"/>
  <c r="I198" i="70"/>
  <c r="Q154" i="70"/>
  <c r="O154" i="70"/>
  <c r="M154" i="70"/>
  <c r="K154" i="70"/>
  <c r="I154" i="70"/>
  <c r="G154" i="70"/>
  <c r="E154" i="70"/>
  <c r="C154" i="70"/>
  <c r="P154" i="70"/>
  <c r="L154" i="70"/>
  <c r="H154" i="70"/>
  <c r="D154" i="70"/>
  <c r="J154" i="70"/>
  <c r="B154" i="70"/>
  <c r="N154" i="70"/>
  <c r="F154" i="70"/>
  <c r="Q158" i="70"/>
  <c r="O158" i="70"/>
  <c r="M158" i="70"/>
  <c r="K158" i="70"/>
  <c r="I158" i="70"/>
  <c r="G158" i="70"/>
  <c r="E158" i="70"/>
  <c r="C158" i="70"/>
  <c r="P158" i="70"/>
  <c r="L158" i="70"/>
  <c r="H158" i="70"/>
  <c r="D158" i="70"/>
  <c r="N158" i="70"/>
  <c r="F158" i="70"/>
  <c r="J158" i="70"/>
  <c r="B158" i="70"/>
  <c r="Q162" i="70"/>
  <c r="O162" i="70"/>
  <c r="M162" i="70"/>
  <c r="K162" i="70"/>
  <c r="I162" i="70"/>
  <c r="G162" i="70"/>
  <c r="E162" i="70"/>
  <c r="C162" i="70"/>
  <c r="P162" i="70"/>
  <c r="L162" i="70"/>
  <c r="H162" i="70"/>
  <c r="D162" i="70"/>
  <c r="J162" i="70"/>
  <c r="B162" i="70"/>
  <c r="N162" i="70"/>
  <c r="F162" i="70"/>
  <c r="Q166" i="70"/>
  <c r="O166" i="70"/>
  <c r="M166" i="70"/>
  <c r="K166" i="70"/>
  <c r="I166" i="70"/>
  <c r="G166" i="70"/>
  <c r="E166" i="70"/>
  <c r="C166" i="70"/>
  <c r="P166" i="70"/>
  <c r="L166" i="70"/>
  <c r="H166" i="70"/>
  <c r="D166" i="70"/>
  <c r="N166" i="70"/>
  <c r="F166" i="70"/>
  <c r="J166" i="70"/>
  <c r="B166" i="70"/>
  <c r="Q170" i="70"/>
  <c r="O170" i="70"/>
  <c r="M170" i="70"/>
  <c r="K170" i="70"/>
  <c r="I170" i="70"/>
  <c r="G170" i="70"/>
  <c r="E170" i="70"/>
  <c r="C170" i="70"/>
  <c r="P170" i="70"/>
  <c r="L170" i="70"/>
  <c r="H170" i="70"/>
  <c r="D170" i="70"/>
  <c r="J170" i="70"/>
  <c r="B170" i="70"/>
  <c r="N170" i="70"/>
  <c r="F170" i="70"/>
  <c r="Q174" i="70"/>
  <c r="O174" i="70"/>
  <c r="M174" i="70"/>
  <c r="K174" i="70"/>
  <c r="I174" i="70"/>
  <c r="G174" i="70"/>
  <c r="E174" i="70"/>
  <c r="C174" i="70"/>
  <c r="P174" i="70"/>
  <c r="L174" i="70"/>
  <c r="H174" i="70"/>
  <c r="D174" i="70"/>
  <c r="N174" i="70"/>
  <c r="F174" i="70"/>
  <c r="J174" i="70"/>
  <c r="B174" i="70"/>
  <c r="Q178" i="70"/>
  <c r="O178" i="70"/>
  <c r="M178" i="70"/>
  <c r="K178" i="70"/>
  <c r="I178" i="70"/>
  <c r="G178" i="70"/>
  <c r="E178" i="70"/>
  <c r="C178" i="70"/>
  <c r="P178" i="70"/>
  <c r="L178" i="70"/>
  <c r="H178" i="70"/>
  <c r="D178" i="70"/>
  <c r="J178" i="70"/>
  <c r="B178" i="70"/>
  <c r="N178" i="70"/>
  <c r="F178" i="70"/>
  <c r="P183" i="70"/>
  <c r="N183" i="70"/>
  <c r="L183" i="70"/>
  <c r="J183" i="70"/>
  <c r="H183" i="70"/>
  <c r="F183" i="70"/>
  <c r="D183" i="70"/>
  <c r="B183" i="70"/>
  <c r="Q183" i="70"/>
  <c r="M183" i="70"/>
  <c r="I183" i="70"/>
  <c r="E183" i="70"/>
  <c r="O183" i="70"/>
  <c r="G183" i="70"/>
  <c r="K183" i="70"/>
  <c r="C183" i="70"/>
  <c r="P191" i="70"/>
  <c r="N191" i="70"/>
  <c r="L191" i="70"/>
  <c r="J191" i="70"/>
  <c r="H191" i="70"/>
  <c r="F191" i="70"/>
  <c r="D191" i="70"/>
  <c r="B191" i="70"/>
  <c r="Q191" i="70"/>
  <c r="M191" i="70"/>
  <c r="I191" i="70"/>
  <c r="E191" i="70"/>
  <c r="O191" i="70"/>
  <c r="G191" i="70"/>
  <c r="C191" i="70"/>
  <c r="K191" i="70"/>
  <c r="P202" i="70"/>
  <c r="N202" i="70"/>
  <c r="L202" i="70"/>
  <c r="J202" i="70"/>
  <c r="H202" i="70"/>
  <c r="F202" i="70"/>
  <c r="D202" i="70"/>
  <c r="B202" i="70"/>
  <c r="O202" i="70"/>
  <c r="K202" i="70"/>
  <c r="G202" i="70"/>
  <c r="C202" i="70"/>
  <c r="Q202" i="70"/>
  <c r="I202" i="70"/>
  <c r="M202" i="70"/>
  <c r="E202" i="70"/>
  <c r="Q184" i="70"/>
  <c r="O184" i="70"/>
  <c r="M184" i="70"/>
  <c r="K184" i="70"/>
  <c r="I184" i="70"/>
  <c r="G184" i="70"/>
  <c r="E184" i="70"/>
  <c r="C184" i="70"/>
  <c r="P184" i="70"/>
  <c r="L184" i="70"/>
  <c r="H184" i="70"/>
  <c r="D184" i="70"/>
  <c r="N184" i="70"/>
  <c r="F184" i="70"/>
  <c r="J184" i="70"/>
  <c r="B184" i="70"/>
  <c r="Q188" i="70"/>
  <c r="O188" i="70"/>
  <c r="M188" i="70"/>
  <c r="K188" i="70"/>
  <c r="I188" i="70"/>
  <c r="G188" i="70"/>
  <c r="E188" i="70"/>
  <c r="C188" i="70"/>
  <c r="P188" i="70"/>
  <c r="L188" i="70"/>
  <c r="H188" i="70"/>
  <c r="D188" i="70"/>
  <c r="J188" i="70"/>
  <c r="B188" i="70"/>
  <c r="F188" i="70"/>
  <c r="N188" i="70"/>
  <c r="Q192" i="70"/>
  <c r="O192" i="70"/>
  <c r="M192" i="70"/>
  <c r="K192" i="70"/>
  <c r="I192" i="70"/>
  <c r="G192" i="70"/>
  <c r="E192" i="70"/>
  <c r="C192" i="70"/>
  <c r="P192" i="70"/>
  <c r="L192" i="70"/>
  <c r="H192" i="70"/>
  <c r="D192" i="70"/>
  <c r="N192" i="70"/>
  <c r="F192" i="70"/>
  <c r="B192" i="70"/>
  <c r="J192" i="70"/>
  <c r="P196" i="70"/>
  <c r="N196" i="70"/>
  <c r="L196" i="70"/>
  <c r="J196" i="70"/>
  <c r="H196" i="70"/>
  <c r="F196" i="70"/>
  <c r="D196" i="70"/>
  <c r="B196" i="70"/>
  <c r="Q196" i="70"/>
  <c r="M196" i="70"/>
  <c r="I196" i="70"/>
  <c r="E196" i="70"/>
  <c r="O196" i="70"/>
  <c r="G196" i="70"/>
  <c r="C196" i="70"/>
  <c r="K196" i="70"/>
  <c r="P204" i="70"/>
  <c r="N204" i="70"/>
  <c r="L204" i="70"/>
  <c r="J204" i="70"/>
  <c r="H204" i="70"/>
  <c r="F204" i="70"/>
  <c r="D204" i="70"/>
  <c r="B204" i="70"/>
  <c r="Q204" i="70"/>
  <c r="M204" i="70"/>
  <c r="I204" i="70"/>
  <c r="E204" i="70"/>
  <c r="O204" i="70"/>
  <c r="G204" i="70"/>
  <c r="K204" i="70"/>
  <c r="C204" i="70"/>
  <c r="Q199" i="70"/>
  <c r="O199" i="70"/>
  <c r="M199" i="70"/>
  <c r="K199" i="70"/>
  <c r="I199" i="70"/>
  <c r="G199" i="70"/>
  <c r="E199" i="70"/>
  <c r="C199" i="70"/>
  <c r="N199" i="70"/>
  <c r="J199" i="70"/>
  <c r="F199" i="70"/>
  <c r="B199" i="70"/>
  <c r="L199" i="70"/>
  <c r="D199" i="70"/>
  <c r="P199" i="70"/>
  <c r="H199" i="70"/>
  <c r="Q203" i="70"/>
  <c r="O203" i="70"/>
  <c r="M203" i="70"/>
  <c r="K203" i="70"/>
  <c r="I203" i="70"/>
  <c r="G203" i="70"/>
  <c r="E203" i="70"/>
  <c r="C203" i="70"/>
  <c r="N203" i="70"/>
  <c r="J203" i="70"/>
  <c r="F203" i="70"/>
  <c r="B203" i="70"/>
  <c r="P203" i="70"/>
  <c r="H203" i="70"/>
  <c r="L203" i="70"/>
  <c r="D203" i="70"/>
  <c r="P10" i="70"/>
  <c r="N10" i="70"/>
  <c r="L10" i="70"/>
  <c r="J10" i="70"/>
  <c r="H10" i="70"/>
  <c r="F10" i="70"/>
  <c r="D10" i="70"/>
  <c r="B10" i="70"/>
  <c r="O10" i="70"/>
  <c r="K10" i="70"/>
  <c r="G10" i="70"/>
  <c r="C10" i="70"/>
  <c r="Q10" i="70"/>
  <c r="M10" i="70"/>
  <c r="I10" i="70"/>
  <c r="E10" i="70"/>
  <c r="P18" i="70"/>
  <c r="N18" i="70"/>
  <c r="L18" i="70"/>
  <c r="J18" i="70"/>
  <c r="H18" i="70"/>
  <c r="F18" i="70"/>
  <c r="D18" i="70"/>
  <c r="B18" i="70"/>
  <c r="O18" i="70"/>
  <c r="K18" i="70"/>
  <c r="G18" i="70"/>
  <c r="C18" i="70"/>
  <c r="Q18" i="70"/>
  <c r="M18" i="70"/>
  <c r="I18" i="70"/>
  <c r="E18" i="70"/>
  <c r="P26" i="70"/>
  <c r="N26" i="70"/>
  <c r="L26" i="70"/>
  <c r="J26" i="70"/>
  <c r="H26" i="70"/>
  <c r="F26" i="70"/>
  <c r="D26" i="70"/>
  <c r="B26" i="70"/>
  <c r="O26" i="70"/>
  <c r="K26" i="70"/>
  <c r="G26" i="70"/>
  <c r="C26" i="70"/>
  <c r="Q26" i="70"/>
  <c r="M26" i="70"/>
  <c r="I26" i="70"/>
  <c r="E26" i="70"/>
  <c r="P34" i="70"/>
  <c r="N34" i="70"/>
  <c r="L34" i="70"/>
  <c r="J34" i="70"/>
  <c r="H34" i="70"/>
  <c r="F34" i="70"/>
  <c r="D34" i="70"/>
  <c r="B34" i="70"/>
  <c r="O34" i="70"/>
  <c r="K34" i="70"/>
  <c r="G34" i="70"/>
  <c r="C34" i="70"/>
  <c r="Q34" i="70"/>
  <c r="M34" i="70"/>
  <c r="I34" i="70"/>
  <c r="E34" i="70"/>
  <c r="P42" i="70"/>
  <c r="N42" i="70"/>
  <c r="L42" i="70"/>
  <c r="J42" i="70"/>
  <c r="H42" i="70"/>
  <c r="F42" i="70"/>
  <c r="D42" i="70"/>
  <c r="B42" i="70"/>
  <c r="O42" i="70"/>
  <c r="K42" i="70"/>
  <c r="G42" i="70"/>
  <c r="C42" i="70"/>
  <c r="Q42" i="70"/>
  <c r="M42" i="70"/>
  <c r="I42" i="70"/>
  <c r="E42" i="70"/>
  <c r="P50" i="70"/>
  <c r="N50" i="70"/>
  <c r="L50" i="70"/>
  <c r="J50" i="70"/>
  <c r="H50" i="70"/>
  <c r="F50" i="70"/>
  <c r="D50" i="70"/>
  <c r="B50" i="70"/>
  <c r="O50" i="70"/>
  <c r="K50" i="70"/>
  <c r="G50" i="70"/>
  <c r="C50" i="70"/>
  <c r="Q50" i="70"/>
  <c r="M50" i="70"/>
  <c r="I50" i="70"/>
  <c r="E50" i="70"/>
  <c r="P58" i="70"/>
  <c r="N58" i="70"/>
  <c r="L58" i="70"/>
  <c r="J58" i="70"/>
  <c r="H58" i="70"/>
  <c r="F58" i="70"/>
  <c r="D58" i="70"/>
  <c r="B58" i="70"/>
  <c r="O58" i="70"/>
  <c r="K58" i="70"/>
  <c r="G58" i="70"/>
  <c r="C58" i="70"/>
  <c r="Q58" i="70"/>
  <c r="M58" i="70"/>
  <c r="I58" i="70"/>
  <c r="E58" i="70"/>
  <c r="P66" i="70"/>
  <c r="N66" i="70"/>
  <c r="L66" i="70"/>
  <c r="J66" i="70"/>
  <c r="H66" i="70"/>
  <c r="F66" i="70"/>
  <c r="D66" i="70"/>
  <c r="B66" i="70"/>
  <c r="O66" i="70"/>
  <c r="K66" i="70"/>
  <c r="G66" i="70"/>
  <c r="C66" i="70"/>
  <c r="Q66" i="70"/>
  <c r="M66" i="70"/>
  <c r="I66" i="70"/>
  <c r="E66" i="70"/>
  <c r="P74" i="70"/>
  <c r="N74" i="70"/>
  <c r="L74" i="70"/>
  <c r="J74" i="70"/>
  <c r="H74" i="70"/>
  <c r="F74" i="70"/>
  <c r="D74" i="70"/>
  <c r="B74" i="70"/>
  <c r="O74" i="70"/>
  <c r="K74" i="70"/>
  <c r="G74" i="70"/>
  <c r="C74" i="70"/>
  <c r="Q74" i="70"/>
  <c r="M74" i="70"/>
  <c r="I74" i="70"/>
  <c r="E74" i="70"/>
  <c r="P82" i="70"/>
  <c r="N82" i="70"/>
  <c r="L82" i="70"/>
  <c r="J82" i="70"/>
  <c r="H82" i="70"/>
  <c r="F82" i="70"/>
  <c r="D82" i="70"/>
  <c r="B82" i="70"/>
  <c r="O82" i="70"/>
  <c r="K82" i="70"/>
  <c r="G82" i="70"/>
  <c r="C82" i="70"/>
  <c r="Q82" i="70"/>
  <c r="M82" i="70"/>
  <c r="I82" i="70"/>
  <c r="E82" i="70"/>
  <c r="P90" i="70"/>
  <c r="N90" i="70"/>
  <c r="O90" i="70"/>
  <c r="L90" i="70"/>
  <c r="J90" i="70"/>
  <c r="H90" i="70"/>
  <c r="F90" i="70"/>
  <c r="D90" i="70"/>
  <c r="B90" i="70"/>
  <c r="Q90" i="70"/>
  <c r="K90" i="70"/>
  <c r="G90" i="70"/>
  <c r="C90" i="70"/>
  <c r="M90" i="70"/>
  <c r="I90" i="70"/>
  <c r="E90" i="70"/>
  <c r="P8" i="70"/>
  <c r="N8" i="70"/>
  <c r="L8" i="70"/>
  <c r="J8" i="70"/>
  <c r="H8" i="70"/>
  <c r="F8" i="70"/>
  <c r="D8" i="70"/>
  <c r="B8" i="70"/>
  <c r="Q8" i="70"/>
  <c r="M8" i="70"/>
  <c r="I8" i="70"/>
  <c r="E8" i="70"/>
  <c r="O8" i="70"/>
  <c r="K8" i="70"/>
  <c r="G8" i="70"/>
  <c r="C8" i="70"/>
  <c r="P16" i="70"/>
  <c r="N16" i="70"/>
  <c r="L16" i="70"/>
  <c r="J16" i="70"/>
  <c r="H16" i="70"/>
  <c r="F16" i="70"/>
  <c r="D16" i="70"/>
  <c r="B16" i="70"/>
  <c r="Q16" i="70"/>
  <c r="M16" i="70"/>
  <c r="I16" i="70"/>
  <c r="E16" i="70"/>
  <c r="O16" i="70"/>
  <c r="K16" i="70"/>
  <c r="G16" i="70"/>
  <c r="C16" i="70"/>
  <c r="P24" i="70"/>
  <c r="N24" i="70"/>
  <c r="L24" i="70"/>
  <c r="J24" i="70"/>
  <c r="H24" i="70"/>
  <c r="F24" i="70"/>
  <c r="D24" i="70"/>
  <c r="B24" i="70"/>
  <c r="Q24" i="70"/>
  <c r="M24" i="70"/>
  <c r="I24" i="70"/>
  <c r="E24" i="70"/>
  <c r="O24" i="70"/>
  <c r="K24" i="70"/>
  <c r="G24" i="70"/>
  <c r="C24" i="70"/>
  <c r="P32" i="70"/>
  <c r="N32" i="70"/>
  <c r="L32" i="70"/>
  <c r="J32" i="70"/>
  <c r="H32" i="70"/>
  <c r="F32" i="70"/>
  <c r="D32" i="70"/>
  <c r="B32" i="70"/>
  <c r="Q32" i="70"/>
  <c r="M32" i="70"/>
  <c r="I32" i="70"/>
  <c r="E32" i="70"/>
  <c r="O32" i="70"/>
  <c r="K32" i="70"/>
  <c r="G32" i="70"/>
  <c r="C32" i="70"/>
  <c r="P40" i="70"/>
  <c r="N40" i="70"/>
  <c r="L40" i="70"/>
  <c r="J40" i="70"/>
  <c r="H40" i="70"/>
  <c r="F40" i="70"/>
  <c r="D40" i="70"/>
  <c r="B40" i="70"/>
  <c r="Q40" i="70"/>
  <c r="M40" i="70"/>
  <c r="I40" i="70"/>
  <c r="E40" i="70"/>
  <c r="O40" i="70"/>
  <c r="K40" i="70"/>
  <c r="G40" i="70"/>
  <c r="C40" i="70"/>
  <c r="P48" i="70"/>
  <c r="N48" i="70"/>
  <c r="L48" i="70"/>
  <c r="J48" i="70"/>
  <c r="H48" i="70"/>
  <c r="F48" i="70"/>
  <c r="D48" i="70"/>
  <c r="B48" i="70"/>
  <c r="Q48" i="70"/>
  <c r="M48" i="70"/>
  <c r="I48" i="70"/>
  <c r="E48" i="70"/>
  <c r="O48" i="70"/>
  <c r="K48" i="70"/>
  <c r="G48" i="70"/>
  <c r="C48" i="70"/>
  <c r="P56" i="70"/>
  <c r="N56" i="70"/>
  <c r="L56" i="70"/>
  <c r="J56" i="70"/>
  <c r="H56" i="70"/>
  <c r="F56" i="70"/>
  <c r="D56" i="70"/>
  <c r="B56" i="70"/>
  <c r="Q56" i="70"/>
  <c r="M56" i="70"/>
  <c r="I56" i="70"/>
  <c r="E56" i="70"/>
  <c r="O56" i="70"/>
  <c r="K56" i="70"/>
  <c r="G56" i="70"/>
  <c r="C56" i="70"/>
  <c r="P64" i="70"/>
  <c r="N64" i="70"/>
  <c r="L64" i="70"/>
  <c r="J64" i="70"/>
  <c r="H64" i="70"/>
  <c r="F64" i="70"/>
  <c r="D64" i="70"/>
  <c r="B64" i="70"/>
  <c r="Q64" i="70"/>
  <c r="M64" i="70"/>
  <c r="I64" i="70"/>
  <c r="E64" i="70"/>
  <c r="O64" i="70"/>
  <c r="K64" i="70"/>
  <c r="G64" i="70"/>
  <c r="C64" i="70"/>
  <c r="P72" i="70"/>
  <c r="N72" i="70"/>
  <c r="L72" i="70"/>
  <c r="J72" i="70"/>
  <c r="H72" i="70"/>
  <c r="F72" i="70"/>
  <c r="D72" i="70"/>
  <c r="B72" i="70"/>
  <c r="Q72" i="70"/>
  <c r="M72" i="70"/>
  <c r="I72" i="70"/>
  <c r="E72" i="70"/>
  <c r="O72" i="70"/>
  <c r="K72" i="70"/>
  <c r="G72" i="70"/>
  <c r="C72" i="70"/>
  <c r="P80" i="70"/>
  <c r="N80" i="70"/>
  <c r="L80" i="70"/>
  <c r="J80" i="70"/>
  <c r="H80" i="70"/>
  <c r="F80" i="70"/>
  <c r="D80" i="70"/>
  <c r="B80" i="70"/>
  <c r="Q80" i="70"/>
  <c r="M80" i="70"/>
  <c r="I80" i="70"/>
  <c r="E80" i="70"/>
  <c r="O80" i="70"/>
  <c r="K80" i="70"/>
  <c r="G80" i="70"/>
  <c r="C80" i="70"/>
  <c r="P88" i="70"/>
  <c r="N88" i="70"/>
  <c r="L88" i="70"/>
  <c r="J88" i="70"/>
  <c r="H88" i="70"/>
  <c r="F88" i="70"/>
  <c r="D88" i="70"/>
  <c r="B88" i="70"/>
  <c r="Q88" i="70"/>
  <c r="M88" i="70"/>
  <c r="I88" i="70"/>
  <c r="E88" i="70"/>
  <c r="O88" i="70"/>
  <c r="K88" i="70"/>
  <c r="G88" i="70"/>
  <c r="C88" i="70"/>
  <c r="P102" i="70"/>
  <c r="N102" i="70"/>
  <c r="L102" i="70"/>
  <c r="J102" i="70"/>
  <c r="H102" i="70"/>
  <c r="F102" i="70"/>
  <c r="D102" i="70"/>
  <c r="B102" i="70"/>
  <c r="O102" i="70"/>
  <c r="K102" i="70"/>
  <c r="G102" i="70"/>
  <c r="C102" i="70"/>
  <c r="Q102" i="70"/>
  <c r="M102" i="70"/>
  <c r="I102" i="70"/>
  <c r="E102" i="70"/>
  <c r="P110" i="70"/>
  <c r="N110" i="70"/>
  <c r="L110" i="70"/>
  <c r="J110" i="70"/>
  <c r="H110" i="70"/>
  <c r="F110" i="70"/>
  <c r="D110" i="70"/>
  <c r="B110" i="70"/>
  <c r="O110" i="70"/>
  <c r="K110" i="70"/>
  <c r="G110" i="70"/>
  <c r="C110" i="70"/>
  <c r="Q110" i="70"/>
  <c r="M110" i="70"/>
  <c r="I110" i="70"/>
  <c r="E110" i="70"/>
  <c r="P118" i="70"/>
  <c r="N118" i="70"/>
  <c r="L118" i="70"/>
  <c r="J118" i="70"/>
  <c r="H118" i="70"/>
  <c r="F118" i="70"/>
  <c r="D118" i="70"/>
  <c r="B118" i="70"/>
  <c r="O118" i="70"/>
  <c r="K118" i="70"/>
  <c r="G118" i="70"/>
  <c r="C118" i="70"/>
  <c r="Q118" i="70"/>
  <c r="M118" i="70"/>
  <c r="I118" i="70"/>
  <c r="E118" i="70"/>
  <c r="P126" i="70"/>
  <c r="N126" i="70"/>
  <c r="L126" i="70"/>
  <c r="J126" i="70"/>
  <c r="H126" i="70"/>
  <c r="F126" i="70"/>
  <c r="D126" i="70"/>
  <c r="B126" i="70"/>
  <c r="O126" i="70"/>
  <c r="K126" i="70"/>
  <c r="G126" i="70"/>
  <c r="C126" i="70"/>
  <c r="Q126" i="70"/>
  <c r="M126" i="70"/>
  <c r="I126" i="70"/>
  <c r="E126" i="70"/>
  <c r="P134" i="70"/>
  <c r="N134" i="70"/>
  <c r="L134" i="70"/>
  <c r="J134" i="70"/>
  <c r="H134" i="70"/>
  <c r="F134" i="70"/>
  <c r="D134" i="70"/>
  <c r="B134" i="70"/>
  <c r="O134" i="70"/>
  <c r="K134" i="70"/>
  <c r="G134" i="70"/>
  <c r="C134" i="70"/>
  <c r="Q134" i="70"/>
  <c r="M134" i="70"/>
  <c r="I134" i="70"/>
  <c r="E134" i="70"/>
  <c r="P142" i="70"/>
  <c r="N142" i="70"/>
  <c r="L142" i="70"/>
  <c r="J142" i="70"/>
  <c r="H142" i="70"/>
  <c r="F142" i="70"/>
  <c r="D142" i="70"/>
  <c r="B142" i="70"/>
  <c r="O142" i="70"/>
  <c r="K142" i="70"/>
  <c r="G142" i="70"/>
  <c r="C142" i="70"/>
  <c r="Q142" i="70"/>
  <c r="M142" i="70"/>
  <c r="I142" i="70"/>
  <c r="E142" i="70"/>
  <c r="Q150" i="70"/>
  <c r="P150" i="70"/>
  <c r="N150" i="70"/>
  <c r="L150" i="70"/>
  <c r="J150" i="70"/>
  <c r="H150" i="70"/>
  <c r="F150" i="70"/>
  <c r="D150" i="70"/>
  <c r="B150" i="70"/>
  <c r="O150" i="70"/>
  <c r="K150" i="70"/>
  <c r="G150" i="70"/>
  <c r="C150" i="70"/>
  <c r="M150" i="70"/>
  <c r="I150" i="70"/>
  <c r="E150" i="70"/>
  <c r="P159" i="70"/>
  <c r="N159" i="70"/>
  <c r="L159" i="70"/>
  <c r="J159" i="70"/>
  <c r="H159" i="70"/>
  <c r="F159" i="70"/>
  <c r="D159" i="70"/>
  <c r="B159" i="70"/>
  <c r="O159" i="70"/>
  <c r="K159" i="70"/>
  <c r="G159" i="70"/>
  <c r="C159" i="70"/>
  <c r="M159" i="70"/>
  <c r="E159" i="70"/>
  <c r="Q159" i="70"/>
  <c r="I159" i="70"/>
  <c r="P175" i="70"/>
  <c r="N175" i="70"/>
  <c r="L175" i="70"/>
  <c r="J175" i="70"/>
  <c r="H175" i="70"/>
  <c r="F175" i="70"/>
  <c r="D175" i="70"/>
  <c r="B175" i="70"/>
  <c r="O175" i="70"/>
  <c r="K175" i="70"/>
  <c r="G175" i="70"/>
  <c r="C175" i="70"/>
  <c r="M175" i="70"/>
  <c r="E175" i="70"/>
  <c r="Q175" i="70"/>
  <c r="I175" i="70"/>
  <c r="Q7" i="70"/>
  <c r="O7" i="70"/>
  <c r="M7" i="70"/>
  <c r="K7" i="70"/>
  <c r="I7" i="70"/>
  <c r="G7" i="70"/>
  <c r="E7" i="70"/>
  <c r="C7" i="70"/>
  <c r="N7" i="70"/>
  <c r="J7" i="70"/>
  <c r="F7" i="70"/>
  <c r="B7" i="70"/>
  <c r="P7" i="70"/>
  <c r="L7" i="70"/>
  <c r="H7" i="70"/>
  <c r="D7" i="70"/>
  <c r="Q11" i="70"/>
  <c r="O11" i="70"/>
  <c r="M11" i="70"/>
  <c r="K11" i="70"/>
  <c r="I11" i="70"/>
  <c r="G11" i="70"/>
  <c r="E11" i="70"/>
  <c r="C11" i="70"/>
  <c r="N11" i="70"/>
  <c r="J11" i="70"/>
  <c r="F11" i="70"/>
  <c r="B11" i="70"/>
  <c r="P11" i="70"/>
  <c r="L11" i="70"/>
  <c r="H11" i="70"/>
  <c r="D11" i="70"/>
  <c r="Q15" i="70"/>
  <c r="O15" i="70"/>
  <c r="M15" i="70"/>
  <c r="K15" i="70"/>
  <c r="I15" i="70"/>
  <c r="G15" i="70"/>
  <c r="E15" i="70"/>
  <c r="C15" i="70"/>
  <c r="N15" i="70"/>
  <c r="J15" i="70"/>
  <c r="F15" i="70"/>
  <c r="B15" i="70"/>
  <c r="P15" i="70"/>
  <c r="L15" i="70"/>
  <c r="H15" i="70"/>
  <c r="D15" i="70"/>
  <c r="Q19" i="70"/>
  <c r="O19" i="70"/>
  <c r="M19" i="70"/>
  <c r="K19" i="70"/>
  <c r="I19" i="70"/>
  <c r="G19" i="70"/>
  <c r="E19" i="70"/>
  <c r="C19" i="70"/>
  <c r="N19" i="70"/>
  <c r="J19" i="70"/>
  <c r="F19" i="70"/>
  <c r="B19" i="70"/>
  <c r="P19" i="70"/>
  <c r="L19" i="70"/>
  <c r="H19" i="70"/>
  <c r="D19" i="70"/>
  <c r="Q23" i="70"/>
  <c r="O23" i="70"/>
  <c r="M23" i="70"/>
  <c r="K23" i="70"/>
  <c r="I23" i="70"/>
  <c r="G23" i="70"/>
  <c r="E23" i="70"/>
  <c r="C23" i="70"/>
  <c r="N23" i="70"/>
  <c r="J23" i="70"/>
  <c r="F23" i="70"/>
  <c r="B23" i="70"/>
  <c r="P23" i="70"/>
  <c r="L23" i="70"/>
  <c r="H23" i="70"/>
  <c r="D23" i="70"/>
  <c r="Q27" i="70"/>
  <c r="O27" i="70"/>
  <c r="M27" i="70"/>
  <c r="K27" i="70"/>
  <c r="I27" i="70"/>
  <c r="G27" i="70"/>
  <c r="E27" i="70"/>
  <c r="C27" i="70"/>
  <c r="N27" i="70"/>
  <c r="J27" i="70"/>
  <c r="F27" i="70"/>
  <c r="B27" i="70"/>
  <c r="P27" i="70"/>
  <c r="L27" i="70"/>
  <c r="H27" i="70"/>
  <c r="D27" i="70"/>
  <c r="Q31" i="70"/>
  <c r="O31" i="70"/>
  <c r="M31" i="70"/>
  <c r="K31" i="70"/>
  <c r="I31" i="70"/>
  <c r="G31" i="70"/>
  <c r="E31" i="70"/>
  <c r="C31" i="70"/>
  <c r="N31" i="70"/>
  <c r="J31" i="70"/>
  <c r="F31" i="70"/>
  <c r="B31" i="70"/>
  <c r="P31" i="70"/>
  <c r="L31" i="70"/>
  <c r="H31" i="70"/>
  <c r="D31" i="70"/>
  <c r="Q35" i="70"/>
  <c r="O35" i="70"/>
  <c r="M35" i="70"/>
  <c r="K35" i="70"/>
  <c r="I35" i="70"/>
  <c r="G35" i="70"/>
  <c r="E35" i="70"/>
  <c r="C35" i="70"/>
  <c r="N35" i="70"/>
  <c r="J35" i="70"/>
  <c r="F35" i="70"/>
  <c r="B35" i="70"/>
  <c r="P35" i="70"/>
  <c r="L35" i="70"/>
  <c r="H35" i="70"/>
  <c r="D35" i="70"/>
  <c r="Q39" i="70"/>
  <c r="O39" i="70"/>
  <c r="M39" i="70"/>
  <c r="K39" i="70"/>
  <c r="I39" i="70"/>
  <c r="G39" i="70"/>
  <c r="E39" i="70"/>
  <c r="C39" i="70"/>
  <c r="N39" i="70"/>
  <c r="J39" i="70"/>
  <c r="F39" i="70"/>
  <c r="B39" i="70"/>
  <c r="P39" i="70"/>
  <c r="L39" i="70"/>
  <c r="H39" i="70"/>
  <c r="D39" i="70"/>
  <c r="Q43" i="70"/>
  <c r="O43" i="70"/>
  <c r="M43" i="70"/>
  <c r="K43" i="70"/>
  <c r="I43" i="70"/>
  <c r="G43" i="70"/>
  <c r="E43" i="70"/>
  <c r="C43" i="70"/>
  <c r="N43" i="70"/>
  <c r="J43" i="70"/>
  <c r="F43" i="70"/>
  <c r="B43" i="70"/>
  <c r="P43" i="70"/>
  <c r="L43" i="70"/>
  <c r="H43" i="70"/>
  <c r="D43" i="70"/>
  <c r="Q47" i="70"/>
  <c r="O47" i="70"/>
  <c r="M47" i="70"/>
  <c r="K47" i="70"/>
  <c r="I47" i="70"/>
  <c r="G47" i="70"/>
  <c r="E47" i="70"/>
  <c r="C47" i="70"/>
  <c r="N47" i="70"/>
  <c r="J47" i="70"/>
  <c r="F47" i="70"/>
  <c r="B47" i="70"/>
  <c r="P47" i="70"/>
  <c r="L47" i="70"/>
  <c r="H47" i="70"/>
  <c r="D47" i="70"/>
  <c r="Q51" i="70"/>
  <c r="O51" i="70"/>
  <c r="M51" i="70"/>
  <c r="K51" i="70"/>
  <c r="I51" i="70"/>
  <c r="G51" i="70"/>
  <c r="E51" i="70"/>
  <c r="C51" i="70"/>
  <c r="N51" i="70"/>
  <c r="J51" i="70"/>
  <c r="F51" i="70"/>
  <c r="B51" i="70"/>
  <c r="P51" i="70"/>
  <c r="L51" i="70"/>
  <c r="H51" i="70"/>
  <c r="D51" i="70"/>
  <c r="Q55" i="70"/>
  <c r="O55" i="70"/>
  <c r="M55" i="70"/>
  <c r="K55" i="70"/>
  <c r="I55" i="70"/>
  <c r="G55" i="70"/>
  <c r="E55" i="70"/>
  <c r="C55" i="70"/>
  <c r="N55" i="70"/>
  <c r="J55" i="70"/>
  <c r="F55" i="70"/>
  <c r="B55" i="70"/>
  <c r="P55" i="70"/>
  <c r="L55" i="70"/>
  <c r="H55" i="70"/>
  <c r="D55" i="70"/>
  <c r="Q59" i="70"/>
  <c r="O59" i="70"/>
  <c r="M59" i="70"/>
  <c r="K59" i="70"/>
  <c r="I59" i="70"/>
  <c r="G59" i="70"/>
  <c r="E59" i="70"/>
  <c r="C59" i="70"/>
  <c r="N59" i="70"/>
  <c r="J59" i="70"/>
  <c r="F59" i="70"/>
  <c r="B59" i="70"/>
  <c r="P59" i="70"/>
  <c r="L59" i="70"/>
  <c r="H59" i="70"/>
  <c r="D59" i="70"/>
  <c r="Q63" i="70"/>
  <c r="O63" i="70"/>
  <c r="M63" i="70"/>
  <c r="K63" i="70"/>
  <c r="I63" i="70"/>
  <c r="G63" i="70"/>
  <c r="E63" i="70"/>
  <c r="C63" i="70"/>
  <c r="N63" i="70"/>
  <c r="J63" i="70"/>
  <c r="F63" i="70"/>
  <c r="B63" i="70"/>
  <c r="P63" i="70"/>
  <c r="L63" i="70"/>
  <c r="H63" i="70"/>
  <c r="D63" i="70"/>
  <c r="Q67" i="70"/>
  <c r="O67" i="70"/>
  <c r="M67" i="70"/>
  <c r="K67" i="70"/>
  <c r="I67" i="70"/>
  <c r="G67" i="70"/>
  <c r="E67" i="70"/>
  <c r="C67" i="70"/>
  <c r="N67" i="70"/>
  <c r="J67" i="70"/>
  <c r="F67" i="70"/>
  <c r="B67" i="70"/>
  <c r="P67" i="70"/>
  <c r="L67" i="70"/>
  <c r="H67" i="70"/>
  <c r="D67" i="70"/>
  <c r="Q71" i="70"/>
  <c r="O71" i="70"/>
  <c r="M71" i="70"/>
  <c r="K71" i="70"/>
  <c r="I71" i="70"/>
  <c r="G71" i="70"/>
  <c r="E71" i="70"/>
  <c r="C71" i="70"/>
  <c r="N71" i="70"/>
  <c r="J71" i="70"/>
  <c r="F71" i="70"/>
  <c r="B71" i="70"/>
  <c r="P71" i="70"/>
  <c r="L71" i="70"/>
  <c r="H71" i="70"/>
  <c r="D71" i="70"/>
  <c r="Q75" i="70"/>
  <c r="O75" i="70"/>
  <c r="M75" i="70"/>
  <c r="K75" i="70"/>
  <c r="I75" i="70"/>
  <c r="G75" i="70"/>
  <c r="E75" i="70"/>
  <c r="C75" i="70"/>
  <c r="N75" i="70"/>
  <c r="J75" i="70"/>
  <c r="F75" i="70"/>
  <c r="B75" i="70"/>
  <c r="P75" i="70"/>
  <c r="L75" i="70"/>
  <c r="H75" i="70"/>
  <c r="D75" i="70"/>
  <c r="Q79" i="70"/>
  <c r="O79" i="70"/>
  <c r="M79" i="70"/>
  <c r="K79" i="70"/>
  <c r="I79" i="70"/>
  <c r="G79" i="70"/>
  <c r="E79" i="70"/>
  <c r="C79" i="70"/>
  <c r="N79" i="70"/>
  <c r="J79" i="70"/>
  <c r="F79" i="70"/>
  <c r="B79" i="70"/>
  <c r="P79" i="70"/>
  <c r="L79" i="70"/>
  <c r="H79" i="70"/>
  <c r="D79" i="70"/>
  <c r="Q83" i="70"/>
  <c r="O83" i="70"/>
  <c r="M83" i="70"/>
  <c r="K83" i="70"/>
  <c r="I83" i="70"/>
  <c r="G83" i="70"/>
  <c r="E83" i="70"/>
  <c r="C83" i="70"/>
  <c r="N83" i="70"/>
  <c r="J83" i="70"/>
  <c r="F83" i="70"/>
  <c r="B83" i="70"/>
  <c r="P83" i="70"/>
  <c r="L83" i="70"/>
  <c r="H83" i="70"/>
  <c r="D83" i="70"/>
  <c r="Q87" i="70"/>
  <c r="O87" i="70"/>
  <c r="M87" i="70"/>
  <c r="K87" i="70"/>
  <c r="I87" i="70"/>
  <c r="G87" i="70"/>
  <c r="E87" i="70"/>
  <c r="C87" i="70"/>
  <c r="N87" i="70"/>
  <c r="J87" i="70"/>
  <c r="F87" i="70"/>
  <c r="B87" i="70"/>
  <c r="P87" i="70"/>
  <c r="L87" i="70"/>
  <c r="H87" i="70"/>
  <c r="D87" i="70"/>
  <c r="P92" i="70"/>
  <c r="N92" i="70"/>
  <c r="L92" i="70"/>
  <c r="J92" i="70"/>
  <c r="H92" i="70"/>
  <c r="F92" i="70"/>
  <c r="D92" i="70"/>
  <c r="B92" i="70"/>
  <c r="Q92" i="70"/>
  <c r="M92" i="70"/>
  <c r="I92" i="70"/>
  <c r="E92" i="70"/>
  <c r="O92" i="70"/>
  <c r="G92" i="70"/>
  <c r="K92" i="70"/>
  <c r="C92" i="70"/>
  <c r="P100" i="70"/>
  <c r="N100" i="70"/>
  <c r="L100" i="70"/>
  <c r="J100" i="70"/>
  <c r="H100" i="70"/>
  <c r="F100" i="70"/>
  <c r="D100" i="70"/>
  <c r="B100" i="70"/>
  <c r="Q100" i="70"/>
  <c r="M100" i="70"/>
  <c r="I100" i="70"/>
  <c r="E100" i="70"/>
  <c r="O100" i="70"/>
  <c r="K100" i="70"/>
  <c r="G100" i="70"/>
  <c r="C100" i="70"/>
  <c r="P108" i="70"/>
  <c r="N108" i="70"/>
  <c r="L108" i="70"/>
  <c r="J108" i="70"/>
  <c r="H108" i="70"/>
  <c r="F108" i="70"/>
  <c r="D108" i="70"/>
  <c r="B108" i="70"/>
  <c r="Q108" i="70"/>
  <c r="M108" i="70"/>
  <c r="I108" i="70"/>
  <c r="E108" i="70"/>
  <c r="O108" i="70"/>
  <c r="K108" i="70"/>
  <c r="G108" i="70"/>
  <c r="C108" i="70"/>
  <c r="P116" i="70"/>
  <c r="N116" i="70"/>
  <c r="L116" i="70"/>
  <c r="J116" i="70"/>
  <c r="H116" i="70"/>
  <c r="F116" i="70"/>
  <c r="D116" i="70"/>
  <c r="B116" i="70"/>
  <c r="Q116" i="70"/>
  <c r="M116" i="70"/>
  <c r="I116" i="70"/>
  <c r="E116" i="70"/>
  <c r="O116" i="70"/>
  <c r="K116" i="70"/>
  <c r="G116" i="70"/>
  <c r="C116" i="70"/>
  <c r="P124" i="70"/>
  <c r="N124" i="70"/>
  <c r="L124" i="70"/>
  <c r="J124" i="70"/>
  <c r="H124" i="70"/>
  <c r="F124" i="70"/>
  <c r="D124" i="70"/>
  <c r="B124" i="70"/>
  <c r="Q124" i="70"/>
  <c r="M124" i="70"/>
  <c r="I124" i="70"/>
  <c r="E124" i="70"/>
  <c r="O124" i="70"/>
  <c r="K124" i="70"/>
  <c r="G124" i="70"/>
  <c r="C124" i="70"/>
  <c r="P132" i="70"/>
  <c r="N132" i="70"/>
  <c r="L132" i="70"/>
  <c r="J132" i="70"/>
  <c r="H132" i="70"/>
  <c r="F132" i="70"/>
  <c r="D132" i="70"/>
  <c r="B132" i="70"/>
  <c r="Q132" i="70"/>
  <c r="M132" i="70"/>
  <c r="I132" i="70"/>
  <c r="E132" i="70"/>
  <c r="O132" i="70"/>
  <c r="K132" i="70"/>
  <c r="G132" i="70"/>
  <c r="C132" i="70"/>
  <c r="P140" i="70"/>
  <c r="N140" i="70"/>
  <c r="L140" i="70"/>
  <c r="J140" i="70"/>
  <c r="H140" i="70"/>
  <c r="F140" i="70"/>
  <c r="D140" i="70"/>
  <c r="B140" i="70"/>
  <c r="Q140" i="70"/>
  <c r="M140" i="70"/>
  <c r="I140" i="70"/>
  <c r="E140" i="70"/>
  <c r="O140" i="70"/>
  <c r="K140" i="70"/>
  <c r="G140" i="70"/>
  <c r="C140" i="70"/>
  <c r="P148" i="70"/>
  <c r="N148" i="70"/>
  <c r="L148" i="70"/>
  <c r="J148" i="70"/>
  <c r="H148" i="70"/>
  <c r="F148" i="70"/>
  <c r="D148" i="70"/>
  <c r="B148" i="70"/>
  <c r="Q148" i="70"/>
  <c r="M148" i="70"/>
  <c r="I148" i="70"/>
  <c r="E148" i="70"/>
  <c r="O148" i="70"/>
  <c r="K148" i="70"/>
  <c r="G148" i="70"/>
  <c r="C148" i="70"/>
  <c r="P163" i="70"/>
  <c r="N163" i="70"/>
  <c r="L163" i="70"/>
  <c r="J163" i="70"/>
  <c r="H163" i="70"/>
  <c r="F163" i="70"/>
  <c r="D163" i="70"/>
  <c r="B163" i="70"/>
  <c r="O163" i="70"/>
  <c r="K163" i="70"/>
  <c r="G163" i="70"/>
  <c r="C163" i="70"/>
  <c r="Q163" i="70"/>
  <c r="I163" i="70"/>
  <c r="M163" i="70"/>
  <c r="E163" i="70"/>
  <c r="P179" i="70"/>
  <c r="N179" i="70"/>
  <c r="L179" i="70"/>
  <c r="J179" i="70"/>
  <c r="H179" i="70"/>
  <c r="F179" i="70"/>
  <c r="D179" i="70"/>
  <c r="B179" i="70"/>
  <c r="O179" i="70"/>
  <c r="K179" i="70"/>
  <c r="G179" i="70"/>
  <c r="C179" i="70"/>
  <c r="Q179" i="70"/>
  <c r="I179" i="70"/>
  <c r="M179" i="70"/>
  <c r="E179" i="70"/>
  <c r="Q91" i="70"/>
  <c r="O91" i="70"/>
  <c r="M91" i="70"/>
  <c r="K91" i="70"/>
  <c r="I91" i="70"/>
  <c r="G91" i="70"/>
  <c r="E91" i="70"/>
  <c r="C91" i="70"/>
  <c r="N91" i="70"/>
  <c r="J91" i="70"/>
  <c r="F91" i="70"/>
  <c r="B91" i="70"/>
  <c r="P91" i="70"/>
  <c r="H91" i="70"/>
  <c r="L91" i="70"/>
  <c r="D91" i="70"/>
  <c r="Q95" i="70"/>
  <c r="O95" i="70"/>
  <c r="M95" i="70"/>
  <c r="K95" i="70"/>
  <c r="I95" i="70"/>
  <c r="G95" i="70"/>
  <c r="E95" i="70"/>
  <c r="C95" i="70"/>
  <c r="N95" i="70"/>
  <c r="J95" i="70"/>
  <c r="F95" i="70"/>
  <c r="B95" i="70"/>
  <c r="L95" i="70"/>
  <c r="D95" i="70"/>
  <c r="P95" i="70"/>
  <c r="H95" i="70"/>
  <c r="Q99" i="70"/>
  <c r="O99" i="70"/>
  <c r="M99" i="70"/>
  <c r="K99" i="70"/>
  <c r="I99" i="70"/>
  <c r="G99" i="70"/>
  <c r="E99" i="70"/>
  <c r="C99" i="70"/>
  <c r="N99" i="70"/>
  <c r="J99" i="70"/>
  <c r="F99" i="70"/>
  <c r="B99" i="70"/>
  <c r="P99" i="70"/>
  <c r="H99" i="70"/>
  <c r="L99" i="70"/>
  <c r="D99" i="70"/>
  <c r="Q103" i="70"/>
  <c r="O103" i="70"/>
  <c r="M103" i="70"/>
  <c r="K103" i="70"/>
  <c r="I103" i="70"/>
  <c r="G103" i="70"/>
  <c r="E103" i="70"/>
  <c r="C103" i="70"/>
  <c r="N103" i="70"/>
  <c r="J103" i="70"/>
  <c r="F103" i="70"/>
  <c r="B103" i="70"/>
  <c r="P103" i="70"/>
  <c r="L103" i="70"/>
  <c r="H103" i="70"/>
  <c r="D103" i="70"/>
  <c r="Q107" i="70"/>
  <c r="O107" i="70"/>
  <c r="M107" i="70"/>
  <c r="K107" i="70"/>
  <c r="I107" i="70"/>
  <c r="G107" i="70"/>
  <c r="E107" i="70"/>
  <c r="C107" i="70"/>
  <c r="N107" i="70"/>
  <c r="J107" i="70"/>
  <c r="F107" i="70"/>
  <c r="B107" i="70"/>
  <c r="P107" i="70"/>
  <c r="L107" i="70"/>
  <c r="H107" i="70"/>
  <c r="D107" i="70"/>
  <c r="Q111" i="70"/>
  <c r="O111" i="70"/>
  <c r="M111" i="70"/>
  <c r="K111" i="70"/>
  <c r="I111" i="70"/>
  <c r="G111" i="70"/>
  <c r="E111" i="70"/>
  <c r="C111" i="70"/>
  <c r="N111" i="70"/>
  <c r="J111" i="70"/>
  <c r="F111" i="70"/>
  <c r="B111" i="70"/>
  <c r="P111" i="70"/>
  <c r="L111" i="70"/>
  <c r="H111" i="70"/>
  <c r="D111" i="70"/>
  <c r="Q115" i="70"/>
  <c r="O115" i="70"/>
  <c r="M115" i="70"/>
  <c r="K115" i="70"/>
  <c r="I115" i="70"/>
  <c r="G115" i="70"/>
  <c r="E115" i="70"/>
  <c r="C115" i="70"/>
  <c r="N115" i="70"/>
  <c r="J115" i="70"/>
  <c r="F115" i="70"/>
  <c r="B115" i="70"/>
  <c r="P115" i="70"/>
  <c r="L115" i="70"/>
  <c r="H115" i="70"/>
  <c r="D115" i="70"/>
  <c r="Q119" i="70"/>
  <c r="O119" i="70"/>
  <c r="M119" i="70"/>
  <c r="K119" i="70"/>
  <c r="I119" i="70"/>
  <c r="G119" i="70"/>
  <c r="E119" i="70"/>
  <c r="C119" i="70"/>
  <c r="N119" i="70"/>
  <c r="J119" i="70"/>
  <c r="F119" i="70"/>
  <c r="B119" i="70"/>
  <c r="P119" i="70"/>
  <c r="L119" i="70"/>
  <c r="H119" i="70"/>
  <c r="D119" i="70"/>
  <c r="Q123" i="70"/>
  <c r="O123" i="70"/>
  <c r="M123" i="70"/>
  <c r="K123" i="70"/>
  <c r="I123" i="70"/>
  <c r="G123" i="70"/>
  <c r="E123" i="70"/>
  <c r="C123" i="70"/>
  <c r="N123" i="70"/>
  <c r="J123" i="70"/>
  <c r="F123" i="70"/>
  <c r="B123" i="70"/>
  <c r="P123" i="70"/>
  <c r="L123" i="70"/>
  <c r="H123" i="70"/>
  <c r="D123" i="70"/>
  <c r="Q127" i="70"/>
  <c r="O127" i="70"/>
  <c r="M127" i="70"/>
  <c r="K127" i="70"/>
  <c r="I127" i="70"/>
  <c r="G127" i="70"/>
  <c r="E127" i="70"/>
  <c r="C127" i="70"/>
  <c r="N127" i="70"/>
  <c r="J127" i="70"/>
  <c r="F127" i="70"/>
  <c r="B127" i="70"/>
  <c r="P127" i="70"/>
  <c r="L127" i="70"/>
  <c r="H127" i="70"/>
  <c r="D127" i="70"/>
  <c r="Q131" i="70"/>
  <c r="O131" i="70"/>
  <c r="M131" i="70"/>
  <c r="K131" i="70"/>
  <c r="I131" i="70"/>
  <c r="G131" i="70"/>
  <c r="E131" i="70"/>
  <c r="C131" i="70"/>
  <c r="N131" i="70"/>
  <c r="J131" i="70"/>
  <c r="F131" i="70"/>
  <c r="B131" i="70"/>
  <c r="P131" i="70"/>
  <c r="L131" i="70"/>
  <c r="H131" i="70"/>
  <c r="D131" i="70"/>
  <c r="Q135" i="70"/>
  <c r="O135" i="70"/>
  <c r="M135" i="70"/>
  <c r="K135" i="70"/>
  <c r="I135" i="70"/>
  <c r="G135" i="70"/>
  <c r="E135" i="70"/>
  <c r="C135" i="70"/>
  <c r="N135" i="70"/>
  <c r="J135" i="70"/>
  <c r="F135" i="70"/>
  <c r="B135" i="70"/>
  <c r="P135" i="70"/>
  <c r="L135" i="70"/>
  <c r="H135" i="70"/>
  <c r="D135" i="70"/>
  <c r="Q139" i="70"/>
  <c r="O139" i="70"/>
  <c r="M139" i="70"/>
  <c r="K139" i="70"/>
  <c r="I139" i="70"/>
  <c r="G139" i="70"/>
  <c r="E139" i="70"/>
  <c r="C139" i="70"/>
  <c r="N139" i="70"/>
  <c r="J139" i="70"/>
  <c r="F139" i="70"/>
  <c r="B139" i="70"/>
  <c r="P139" i="70"/>
  <c r="L139" i="70"/>
  <c r="H139" i="70"/>
  <c r="D139" i="70"/>
  <c r="Q143" i="70"/>
  <c r="O143" i="70"/>
  <c r="M143" i="70"/>
  <c r="K143" i="70"/>
  <c r="I143" i="70"/>
  <c r="G143" i="70"/>
  <c r="E143" i="70"/>
  <c r="C143" i="70"/>
  <c r="N143" i="70"/>
  <c r="J143" i="70"/>
  <c r="F143" i="70"/>
  <c r="B143" i="70"/>
  <c r="P143" i="70"/>
  <c r="L143" i="70"/>
  <c r="H143" i="70"/>
  <c r="D143" i="70"/>
  <c r="Q147" i="70"/>
  <c r="O147" i="70"/>
  <c r="M147" i="70"/>
  <c r="K147" i="70"/>
  <c r="I147" i="70"/>
  <c r="G147" i="70"/>
  <c r="E147" i="70"/>
  <c r="C147" i="70"/>
  <c r="N147" i="70"/>
  <c r="J147" i="70"/>
  <c r="F147" i="70"/>
  <c r="B147" i="70"/>
  <c r="P147" i="70"/>
  <c r="L147" i="70"/>
  <c r="H147" i="70"/>
  <c r="D147" i="70"/>
  <c r="P153" i="70"/>
  <c r="N153" i="70"/>
  <c r="L153" i="70"/>
  <c r="J153" i="70"/>
  <c r="H153" i="70"/>
  <c r="F153" i="70"/>
  <c r="D153" i="70"/>
  <c r="B153" i="70"/>
  <c r="Q153" i="70"/>
  <c r="M153" i="70"/>
  <c r="I153" i="70"/>
  <c r="E153" i="70"/>
  <c r="K153" i="70"/>
  <c r="C153" i="70"/>
  <c r="O153" i="70"/>
  <c r="G153" i="70"/>
  <c r="P161" i="70"/>
  <c r="N161" i="70"/>
  <c r="L161" i="70"/>
  <c r="J161" i="70"/>
  <c r="H161" i="70"/>
  <c r="F161" i="70"/>
  <c r="D161" i="70"/>
  <c r="B161" i="70"/>
  <c r="Q161" i="70"/>
  <c r="M161" i="70"/>
  <c r="I161" i="70"/>
  <c r="E161" i="70"/>
  <c r="K161" i="70"/>
  <c r="C161" i="70"/>
  <c r="O161" i="70"/>
  <c r="G161" i="70"/>
  <c r="P169" i="70"/>
  <c r="N169" i="70"/>
  <c r="L169" i="70"/>
  <c r="J169" i="70"/>
  <c r="H169" i="70"/>
  <c r="F169" i="70"/>
  <c r="D169" i="70"/>
  <c r="B169" i="70"/>
  <c r="Q169" i="70"/>
  <c r="M169" i="70"/>
  <c r="I169" i="70"/>
  <c r="E169" i="70"/>
  <c r="K169" i="70"/>
  <c r="C169" i="70"/>
  <c r="O169" i="70"/>
  <c r="G169" i="70"/>
  <c r="P177" i="70"/>
  <c r="N177" i="70"/>
  <c r="L177" i="70"/>
  <c r="J177" i="70"/>
  <c r="H177" i="70"/>
  <c r="F177" i="70"/>
  <c r="D177" i="70"/>
  <c r="B177" i="70"/>
  <c r="Q177" i="70"/>
  <c r="M177" i="70"/>
  <c r="I177" i="70"/>
  <c r="E177" i="70"/>
  <c r="K177" i="70"/>
  <c r="C177" i="70"/>
  <c r="O177" i="70"/>
  <c r="G177" i="70"/>
  <c r="P189" i="70"/>
  <c r="N189" i="70"/>
  <c r="L189" i="70"/>
  <c r="J189" i="70"/>
  <c r="H189" i="70"/>
  <c r="F189" i="70"/>
  <c r="D189" i="70"/>
  <c r="B189" i="70"/>
  <c r="O189" i="70"/>
  <c r="K189" i="70"/>
  <c r="G189" i="70"/>
  <c r="C189" i="70"/>
  <c r="Q189" i="70"/>
  <c r="I189" i="70"/>
  <c r="E189" i="70"/>
  <c r="M189" i="70"/>
  <c r="Q152" i="70"/>
  <c r="O152" i="70"/>
  <c r="M152" i="70"/>
  <c r="K152" i="70"/>
  <c r="I152" i="70"/>
  <c r="G152" i="70"/>
  <c r="E152" i="70"/>
  <c r="C152" i="70"/>
  <c r="N152" i="70"/>
  <c r="J152" i="70"/>
  <c r="F152" i="70"/>
  <c r="B152" i="70"/>
  <c r="L152" i="70"/>
  <c r="D152" i="70"/>
  <c r="P152" i="70"/>
  <c r="H152" i="70"/>
  <c r="Q156" i="70"/>
  <c r="O156" i="70"/>
  <c r="M156" i="70"/>
  <c r="K156" i="70"/>
  <c r="I156" i="70"/>
  <c r="G156" i="70"/>
  <c r="E156" i="70"/>
  <c r="C156" i="70"/>
  <c r="N156" i="70"/>
  <c r="J156" i="70"/>
  <c r="F156" i="70"/>
  <c r="B156" i="70"/>
  <c r="P156" i="70"/>
  <c r="H156" i="70"/>
  <c r="L156" i="70"/>
  <c r="D156" i="70"/>
  <c r="Q160" i="70"/>
  <c r="O160" i="70"/>
  <c r="M160" i="70"/>
  <c r="K160" i="70"/>
  <c r="I160" i="70"/>
  <c r="G160" i="70"/>
  <c r="E160" i="70"/>
  <c r="C160" i="70"/>
  <c r="N160" i="70"/>
  <c r="J160" i="70"/>
  <c r="F160" i="70"/>
  <c r="B160" i="70"/>
  <c r="L160" i="70"/>
  <c r="D160" i="70"/>
  <c r="P160" i="70"/>
  <c r="H160" i="70"/>
  <c r="Q164" i="70"/>
  <c r="O164" i="70"/>
  <c r="M164" i="70"/>
  <c r="K164" i="70"/>
  <c r="I164" i="70"/>
  <c r="G164" i="70"/>
  <c r="E164" i="70"/>
  <c r="C164" i="70"/>
  <c r="N164" i="70"/>
  <c r="J164" i="70"/>
  <c r="F164" i="70"/>
  <c r="B164" i="70"/>
  <c r="P164" i="70"/>
  <c r="H164" i="70"/>
  <c r="L164" i="70"/>
  <c r="D164" i="70"/>
  <c r="Q168" i="70"/>
  <c r="O168" i="70"/>
  <c r="M168" i="70"/>
  <c r="K168" i="70"/>
  <c r="I168" i="70"/>
  <c r="G168" i="70"/>
  <c r="E168" i="70"/>
  <c r="C168" i="70"/>
  <c r="N168" i="70"/>
  <c r="J168" i="70"/>
  <c r="F168" i="70"/>
  <c r="B168" i="70"/>
  <c r="L168" i="70"/>
  <c r="D168" i="70"/>
  <c r="P168" i="70"/>
  <c r="H168" i="70"/>
  <c r="Q172" i="70"/>
  <c r="O172" i="70"/>
  <c r="M172" i="70"/>
  <c r="K172" i="70"/>
  <c r="I172" i="70"/>
  <c r="G172" i="70"/>
  <c r="E172" i="70"/>
  <c r="C172" i="70"/>
  <c r="N172" i="70"/>
  <c r="J172" i="70"/>
  <c r="F172" i="70"/>
  <c r="B172" i="70"/>
  <c r="P172" i="70"/>
  <c r="H172" i="70"/>
  <c r="L172" i="70"/>
  <c r="D172" i="70"/>
  <c r="Q176" i="70"/>
  <c r="O176" i="70"/>
  <c r="M176" i="70"/>
  <c r="K176" i="70"/>
  <c r="I176" i="70"/>
  <c r="G176" i="70"/>
  <c r="E176" i="70"/>
  <c r="C176" i="70"/>
  <c r="N176" i="70"/>
  <c r="J176" i="70"/>
  <c r="F176" i="70"/>
  <c r="B176" i="70"/>
  <c r="L176" i="70"/>
  <c r="D176" i="70"/>
  <c r="P176" i="70"/>
  <c r="H176" i="70"/>
  <c r="Q180" i="70"/>
  <c r="O180" i="70"/>
  <c r="M180" i="70"/>
  <c r="K180" i="70"/>
  <c r="I180" i="70"/>
  <c r="G180" i="70"/>
  <c r="E180" i="70"/>
  <c r="C180" i="70"/>
  <c r="N180" i="70"/>
  <c r="J180" i="70"/>
  <c r="F180" i="70"/>
  <c r="B180" i="70"/>
  <c r="P180" i="70"/>
  <c r="H180" i="70"/>
  <c r="L180" i="70"/>
  <c r="D180" i="70"/>
  <c r="P187" i="70"/>
  <c r="N187" i="70"/>
  <c r="L187" i="70"/>
  <c r="J187" i="70"/>
  <c r="H187" i="70"/>
  <c r="F187" i="70"/>
  <c r="D187" i="70"/>
  <c r="B187" i="70"/>
  <c r="Q187" i="70"/>
  <c r="M187" i="70"/>
  <c r="I187" i="70"/>
  <c r="E187" i="70"/>
  <c r="K187" i="70"/>
  <c r="C187" i="70"/>
  <c r="G187" i="70"/>
  <c r="O187" i="70"/>
  <c r="P195" i="70"/>
  <c r="N195" i="70"/>
  <c r="L195" i="70"/>
  <c r="J195" i="70"/>
  <c r="H195" i="70"/>
  <c r="F195" i="70"/>
  <c r="D195" i="70"/>
  <c r="B195" i="70"/>
  <c r="Q195" i="70"/>
  <c r="M195" i="70"/>
  <c r="I195" i="70"/>
  <c r="E195" i="70"/>
  <c r="K195" i="70"/>
  <c r="C195" i="70"/>
  <c r="O195" i="70"/>
  <c r="G195" i="70"/>
  <c r="Q182" i="70"/>
  <c r="O182" i="70"/>
  <c r="M182" i="70"/>
  <c r="K182" i="70"/>
  <c r="I182" i="70"/>
  <c r="G182" i="70"/>
  <c r="E182" i="70"/>
  <c r="C182" i="70"/>
  <c r="N182" i="70"/>
  <c r="J182" i="70"/>
  <c r="F182" i="70"/>
  <c r="B182" i="70"/>
  <c r="P182" i="70"/>
  <c r="H182" i="70"/>
  <c r="L182" i="70"/>
  <c r="D182" i="70"/>
  <c r="Q186" i="70"/>
  <c r="O186" i="70"/>
  <c r="M186" i="70"/>
  <c r="K186" i="70"/>
  <c r="I186" i="70"/>
  <c r="G186" i="70"/>
  <c r="E186" i="70"/>
  <c r="C186" i="70"/>
  <c r="N186" i="70"/>
  <c r="J186" i="70"/>
  <c r="F186" i="70"/>
  <c r="B186" i="70"/>
  <c r="L186" i="70"/>
  <c r="D186" i="70"/>
  <c r="H186" i="70"/>
  <c r="P186" i="70"/>
  <c r="Q190" i="70"/>
  <c r="O190" i="70"/>
  <c r="M190" i="70"/>
  <c r="K190" i="70"/>
  <c r="I190" i="70"/>
  <c r="G190" i="70"/>
  <c r="E190" i="70"/>
  <c r="C190" i="70"/>
  <c r="N190" i="70"/>
  <c r="J190" i="70"/>
  <c r="F190" i="70"/>
  <c r="B190" i="70"/>
  <c r="P190" i="70"/>
  <c r="H190" i="70"/>
  <c r="D190" i="70"/>
  <c r="L190" i="70"/>
  <c r="Q194" i="70"/>
  <c r="O194" i="70"/>
  <c r="M194" i="70"/>
  <c r="K194" i="70"/>
  <c r="I194" i="70"/>
  <c r="G194" i="70"/>
  <c r="E194" i="70"/>
  <c r="C194" i="70"/>
  <c r="N194" i="70"/>
  <c r="J194" i="70"/>
  <c r="F194" i="70"/>
  <c r="B194" i="70"/>
  <c r="L194" i="70"/>
  <c r="D194" i="70"/>
  <c r="P194" i="70"/>
  <c r="H194" i="70"/>
  <c r="P200" i="70"/>
  <c r="N200" i="70"/>
  <c r="L200" i="70"/>
  <c r="J200" i="70"/>
  <c r="H200" i="70"/>
  <c r="F200" i="70"/>
  <c r="D200" i="70"/>
  <c r="B200" i="70"/>
  <c r="Q200" i="70"/>
  <c r="M200" i="70"/>
  <c r="I200" i="70"/>
  <c r="E200" i="70"/>
  <c r="K200" i="70"/>
  <c r="C200" i="70"/>
  <c r="O200" i="70"/>
  <c r="G200" i="70"/>
  <c r="Q197" i="70"/>
  <c r="O197" i="70"/>
  <c r="M197" i="70"/>
  <c r="K197" i="70"/>
  <c r="I197" i="70"/>
  <c r="G197" i="70"/>
  <c r="E197" i="70"/>
  <c r="C197" i="70"/>
  <c r="P197" i="70"/>
  <c r="L197" i="70"/>
  <c r="H197" i="70"/>
  <c r="D197" i="70"/>
  <c r="N197" i="70"/>
  <c r="F197" i="70"/>
  <c r="B197" i="70"/>
  <c r="J197" i="70"/>
  <c r="Q201" i="70"/>
  <c r="O201" i="70"/>
  <c r="M201" i="70"/>
  <c r="K201" i="70"/>
  <c r="I201" i="70"/>
  <c r="G201" i="70"/>
  <c r="E201" i="70"/>
  <c r="C201" i="70"/>
  <c r="P201" i="70"/>
  <c r="L201" i="70"/>
  <c r="H201" i="70"/>
  <c r="D201" i="70"/>
  <c r="J201" i="70"/>
  <c r="B201" i="70"/>
  <c r="N201" i="70"/>
  <c r="F201" i="70"/>
  <c r="Q205" i="70"/>
  <c r="O205" i="70"/>
  <c r="M205" i="70"/>
  <c r="K205" i="70"/>
  <c r="I205" i="70"/>
  <c r="G205" i="70"/>
  <c r="E205" i="70"/>
  <c r="C205" i="70"/>
  <c r="P205" i="70"/>
  <c r="L205" i="70"/>
  <c r="H205" i="70"/>
  <c r="D205" i="70"/>
  <c r="N205" i="70"/>
  <c r="F205" i="70"/>
  <c r="J205" i="70"/>
  <c r="B205" i="70"/>
  <c r="A14" i="1" l="1"/>
  <c r="A3" i="1" l="1"/>
  <c r="R16" i="1" l="1"/>
  <c r="A5" i="27" l="1"/>
  <c r="A6" i="27" s="1"/>
  <c r="A11" i="27"/>
  <c r="A17" i="27"/>
  <c r="A29" i="27"/>
  <c r="A23" i="27"/>
  <c r="A6" i="12"/>
  <c r="A17" i="12"/>
  <c r="U10" i="10"/>
  <c r="U11" i="10" s="1"/>
  <c r="U12" i="10" s="1"/>
  <c r="U13" i="10" s="1"/>
  <c r="U14" i="10" s="1"/>
  <c r="U15" i="10" s="1"/>
  <c r="U16" i="10" s="1"/>
  <c r="U17" i="10" s="1"/>
  <c r="U18" i="10" s="1"/>
  <c r="U19" i="10" s="1"/>
  <c r="U20" i="10" s="1"/>
  <c r="U21" i="10" s="1"/>
  <c r="U22" i="10" s="1"/>
  <c r="U23" i="10" s="1"/>
  <c r="U24" i="10" s="1"/>
  <c r="U25" i="10" s="1"/>
  <c r="U26" i="10" s="1"/>
  <c r="U27" i="10" s="1"/>
  <c r="U28" i="10" s="1"/>
  <c r="U29" i="10" s="1"/>
  <c r="U30" i="10" s="1"/>
  <c r="U31" i="10" s="1"/>
  <c r="U32" i="10" s="1"/>
  <c r="U33" i="10" s="1"/>
  <c r="U34" i="10" s="1"/>
  <c r="U35" i="10" s="1"/>
  <c r="U36" i="10" s="1"/>
  <c r="U37" i="10" s="1"/>
  <c r="A6" i="10"/>
  <c r="A8" i="10" s="1"/>
  <c r="A9" i="10" s="1"/>
  <c r="A10" i="10" s="1"/>
  <c r="A11" i="10" s="1"/>
  <c r="A12" i="10" s="1"/>
  <c r="B12" i="2"/>
  <c r="A17" i="21"/>
  <c r="A6" i="21"/>
  <c r="A6" i="22"/>
  <c r="A17" i="22"/>
  <c r="A17" i="20"/>
  <c r="A6" i="20"/>
  <c r="H5" i="51"/>
  <c r="I5" i="45"/>
  <c r="M5" i="53"/>
  <c r="H5" i="44"/>
  <c r="L6" i="12"/>
  <c r="I5" i="52"/>
  <c r="K5" i="43" l="1"/>
  <c r="L5" i="42"/>
  <c r="H5" i="41"/>
  <c r="G5" i="40"/>
  <c r="A8" i="20"/>
  <c r="A24" i="27"/>
  <c r="A8" i="21"/>
  <c r="A18" i="20"/>
  <c r="B17" i="20"/>
  <c r="A18" i="22"/>
  <c r="B17" i="22"/>
  <c r="U38" i="10"/>
  <c r="U39" i="10"/>
  <c r="U40" i="10"/>
  <c r="A30" i="27"/>
  <c r="A8" i="22"/>
  <c r="B17" i="12"/>
  <c r="A18" i="12"/>
  <c r="A18" i="27"/>
  <c r="B17" i="21"/>
  <c r="A18" i="21"/>
  <c r="A8" i="12"/>
  <c r="A12" i="27"/>
  <c r="B18" i="20" l="1"/>
  <c r="A19" i="20"/>
  <c r="A9" i="22"/>
  <c r="A9" i="12"/>
  <c r="A19" i="12"/>
  <c r="B18" i="12"/>
  <c r="A19" i="21"/>
  <c r="B18" i="21"/>
  <c r="A9" i="21"/>
  <c r="B18" i="22"/>
  <c r="A19" i="22"/>
  <c r="A9" i="20"/>
  <c r="A20" i="22" l="1"/>
  <c r="B19" i="22"/>
  <c r="A10" i="21"/>
  <c r="B19" i="12"/>
  <c r="A20" i="12"/>
  <c r="A10" i="12"/>
  <c r="A10" i="20"/>
  <c r="A20" i="21"/>
  <c r="B19" i="21"/>
  <c r="A10" i="22"/>
  <c r="A20" i="20"/>
  <c r="B19" i="20"/>
  <c r="A11" i="12" l="1"/>
  <c r="A11" i="21"/>
  <c r="A11" i="22"/>
  <c r="B20" i="21"/>
  <c r="A21" i="21"/>
  <c r="A11" i="20"/>
  <c r="A21" i="22"/>
  <c r="B20" i="22"/>
  <c r="B20" i="20"/>
  <c r="A21" i="20"/>
  <c r="B20" i="12"/>
  <c r="A21" i="12"/>
  <c r="B21" i="21" l="1"/>
  <c r="A22" i="21"/>
  <c r="A12" i="12"/>
  <c r="A12" i="22"/>
  <c r="B21" i="12"/>
  <c r="A22" i="12"/>
  <c r="B21" i="20"/>
  <c r="A22" i="20"/>
  <c r="A12" i="21"/>
  <c r="A22" i="22"/>
  <c r="B21" i="22"/>
  <c r="A12" i="20"/>
  <c r="A121" i="43" l="1"/>
  <c r="A152" i="43"/>
  <c r="A93" i="43"/>
  <c r="A96" i="43"/>
  <c r="A167" i="43"/>
  <c r="A56" i="43"/>
  <c r="A54" i="43"/>
  <c r="A132" i="43"/>
  <c r="A50" i="43"/>
  <c r="A81" i="43"/>
  <c r="A182" i="43"/>
  <c r="A58" i="43"/>
  <c r="A164" i="43"/>
  <c r="A109" i="43"/>
  <c r="A100" i="43"/>
  <c r="A199" i="43"/>
  <c r="A135" i="43"/>
  <c r="A69" i="43"/>
  <c r="A137" i="43"/>
  <c r="A202" i="43"/>
  <c r="A33" i="43"/>
  <c r="A104" i="43"/>
  <c r="A118" i="43"/>
  <c r="A13" i="43"/>
  <c r="A91" i="43"/>
  <c r="A102" i="43"/>
  <c r="A156" i="43"/>
  <c r="A36" i="43"/>
  <c r="A72" i="43"/>
  <c r="A145" i="43"/>
  <c r="A73" i="43"/>
  <c r="A22" i="43"/>
  <c r="A141" i="43"/>
  <c r="A77" i="43"/>
  <c r="A163" i="43"/>
  <c r="A41" i="43"/>
  <c r="A107" i="43"/>
  <c r="A170" i="43"/>
  <c r="A32" i="43"/>
  <c r="A173" i="43"/>
  <c r="A144" i="43"/>
  <c r="A125" i="43"/>
  <c r="A195" i="43"/>
  <c r="A154" i="43"/>
  <c r="A15" i="43"/>
  <c r="A189" i="43"/>
  <c r="A147" i="43"/>
  <c r="A136" i="43"/>
  <c r="A110" i="43"/>
  <c r="A47" i="43"/>
  <c r="A186" i="43"/>
  <c r="A61" i="43"/>
  <c r="A157" i="43"/>
  <c r="A123" i="43"/>
  <c r="A119" i="43"/>
  <c r="A178" i="43"/>
  <c r="A203" i="43"/>
  <c r="A181" i="43"/>
  <c r="A98" i="43"/>
  <c r="A131" i="43"/>
  <c r="A25" i="43"/>
  <c r="A64" i="43"/>
  <c r="A174" i="43"/>
  <c r="A20" i="43"/>
  <c r="A126" i="43"/>
  <c r="A138" i="43"/>
  <c r="A197" i="43"/>
  <c r="A85" i="43"/>
  <c r="A128" i="43"/>
  <c r="A11" i="43"/>
  <c r="A184" i="43"/>
  <c r="A198" i="43"/>
  <c r="A129" i="43"/>
  <c r="A80" i="43"/>
  <c r="A150" i="43"/>
  <c r="A76" i="43"/>
  <c r="A124" i="43"/>
  <c r="A106" i="43"/>
  <c r="A43" i="43"/>
  <c r="A37" i="43"/>
  <c r="A53" i="43"/>
  <c r="A29" i="43"/>
  <c r="A103" i="43"/>
  <c r="A88" i="43"/>
  <c r="A63" i="43"/>
  <c r="A111" i="43"/>
  <c r="A23" i="43"/>
  <c r="A78" i="43"/>
  <c r="A115" i="43"/>
  <c r="A21" i="43"/>
  <c r="A177" i="43"/>
  <c r="A122" i="43"/>
  <c r="A30" i="43"/>
  <c r="A187" i="43"/>
  <c r="A114" i="43"/>
  <c r="A82" i="43"/>
  <c r="A46" i="43"/>
  <c r="A67" i="43"/>
  <c r="A159" i="43"/>
  <c r="A34" i="43"/>
  <c r="A24" i="43"/>
  <c r="A92" i="43"/>
  <c r="A200" i="43"/>
  <c r="A44" i="43"/>
  <c r="A162" i="43"/>
  <c r="A79" i="43"/>
  <c r="A70" i="43"/>
  <c r="A165" i="43"/>
  <c r="A14" i="43"/>
  <c r="A190" i="43"/>
  <c r="A139" i="43"/>
  <c r="A130" i="43"/>
  <c r="A97" i="43"/>
  <c r="A42" i="43"/>
  <c r="A166" i="43"/>
  <c r="A19" i="43"/>
  <c r="A26" i="43"/>
  <c r="A201" i="43"/>
  <c r="A205" i="43"/>
  <c r="A55" i="43"/>
  <c r="A116" i="43"/>
  <c r="A65" i="43"/>
  <c r="A38" i="43"/>
  <c r="A112" i="43"/>
  <c r="A12" i="43"/>
  <c r="A142" i="43"/>
  <c r="A153" i="43"/>
  <c r="A160" i="43"/>
  <c r="A172" i="43"/>
  <c r="A8" i="43"/>
  <c r="A89" i="43"/>
  <c r="A120" i="43"/>
  <c r="A194" i="43"/>
  <c r="A6" i="43"/>
  <c r="A180" i="43"/>
  <c r="A169" i="43"/>
  <c r="A57" i="43"/>
  <c r="A175" i="43"/>
  <c r="A192" i="43"/>
  <c r="A10" i="43"/>
  <c r="A140" i="43"/>
  <c r="A105" i="43"/>
  <c r="A86" i="43"/>
  <c r="A68" i="43"/>
  <c r="A176" i="43"/>
  <c r="A161" i="43"/>
  <c r="A155" i="43"/>
  <c r="A87" i="43"/>
  <c r="A90" i="43"/>
  <c r="A158" i="43"/>
  <c r="A179" i="43"/>
  <c r="A94" i="43"/>
  <c r="A171" i="43"/>
  <c r="A18" i="43"/>
  <c r="A134" i="43"/>
  <c r="A16" i="43"/>
  <c r="A60" i="43"/>
  <c r="A17" i="43"/>
  <c r="A49" i="43"/>
  <c r="A35" i="43"/>
  <c r="A39" i="43"/>
  <c r="A62" i="43"/>
  <c r="A183" i="43"/>
  <c r="A99" i="43"/>
  <c r="A7" i="43"/>
  <c r="A193" i="43"/>
  <c r="A83" i="43"/>
  <c r="A113" i="43"/>
  <c r="A9" i="43"/>
  <c r="A191" i="43"/>
  <c r="A52" i="43"/>
  <c r="A75" i="43"/>
  <c r="A185" i="43"/>
  <c r="A168" i="43"/>
  <c r="A28" i="43"/>
  <c r="A149" i="43"/>
  <c r="A95" i="43"/>
  <c r="A31" i="43"/>
  <c r="A108" i="43"/>
  <c r="A59" i="43"/>
  <c r="A117" i="43"/>
  <c r="A196" i="43"/>
  <c r="A101" i="43"/>
  <c r="A127" i="43"/>
  <c r="A146" i="43"/>
  <c r="A71" i="43"/>
  <c r="A188" i="43"/>
  <c r="A204" i="43"/>
  <c r="A45" i="43"/>
  <c r="A148" i="43"/>
  <c r="A143" i="43"/>
  <c r="A27" i="43"/>
  <c r="A84" i="43"/>
  <c r="A151" i="43"/>
  <c r="A40" i="43"/>
  <c r="A48" i="43"/>
  <c r="A74" i="43"/>
  <c r="A66" i="43"/>
  <c r="A51" i="43"/>
  <c r="A133" i="43"/>
  <c r="A122" i="50"/>
  <c r="A81" i="50"/>
  <c r="A149" i="50"/>
  <c r="A180" i="50"/>
  <c r="A98" i="50"/>
  <c r="A142" i="50"/>
  <c r="A199" i="50"/>
  <c r="A126" i="50"/>
  <c r="A191" i="50"/>
  <c r="A144" i="50"/>
  <c r="A205" i="50"/>
  <c r="A89" i="50"/>
  <c r="A50" i="50"/>
  <c r="A66" i="50"/>
  <c r="A109" i="50"/>
  <c r="A32" i="50"/>
  <c r="A19" i="50"/>
  <c r="A107" i="50"/>
  <c r="A24" i="50"/>
  <c r="A177" i="50"/>
  <c r="A18" i="50"/>
  <c r="A99" i="50"/>
  <c r="A130" i="50"/>
  <c r="A59" i="50"/>
  <c r="A110" i="50"/>
  <c r="A152" i="50"/>
  <c r="A37" i="50"/>
  <c r="A7" i="50"/>
  <c r="A113" i="50"/>
  <c r="A148" i="50"/>
  <c r="A49" i="50"/>
  <c r="A121" i="50"/>
  <c r="A43" i="50"/>
  <c r="A72" i="50"/>
  <c r="A137" i="50"/>
  <c r="A57" i="50"/>
  <c r="A141" i="50"/>
  <c r="A13" i="50"/>
  <c r="A156" i="50"/>
  <c r="A135" i="50"/>
  <c r="A46" i="50"/>
  <c r="A16" i="50"/>
  <c r="A114" i="50"/>
  <c r="A124" i="50"/>
  <c r="A140" i="50"/>
  <c r="A105" i="50"/>
  <c r="A30" i="50"/>
  <c r="A139" i="50"/>
  <c r="A96" i="50"/>
  <c r="A15" i="50"/>
  <c r="A185" i="50"/>
  <c r="A132" i="50"/>
  <c r="A17" i="50"/>
  <c r="A111" i="50"/>
  <c r="A34" i="50"/>
  <c r="A53" i="50"/>
  <c r="A202" i="50"/>
  <c r="A88" i="50"/>
  <c r="A63" i="50"/>
  <c r="A125" i="50"/>
  <c r="A83" i="50"/>
  <c r="A103" i="50"/>
  <c r="A118" i="50"/>
  <c r="A75" i="50"/>
  <c r="A76" i="50"/>
  <c r="A8" i="50"/>
  <c r="A61" i="50"/>
  <c r="A84" i="50"/>
  <c r="A102" i="50"/>
  <c r="A162" i="50"/>
  <c r="A36" i="50"/>
  <c r="A155" i="50"/>
  <c r="A133" i="50"/>
  <c r="A161" i="50"/>
  <c r="A183" i="50"/>
  <c r="A169" i="50"/>
  <c r="A92" i="50"/>
  <c r="A190" i="50"/>
  <c r="A9" i="50"/>
  <c r="A29" i="50"/>
  <c r="A93" i="50"/>
  <c r="A127" i="50"/>
  <c r="A45" i="50"/>
  <c r="A11" i="50"/>
  <c r="M11" i="50" s="1"/>
  <c r="A91" i="50"/>
  <c r="A123" i="50"/>
  <c r="A77" i="50"/>
  <c r="A166" i="50"/>
  <c r="A97" i="50"/>
  <c r="A172" i="50"/>
  <c r="A31" i="50"/>
  <c r="A159" i="50"/>
  <c r="A94" i="50"/>
  <c r="A41" i="50"/>
  <c r="A67" i="50"/>
  <c r="A170" i="50"/>
  <c r="A64" i="50"/>
  <c r="A134" i="50"/>
  <c r="A55" i="50"/>
  <c r="A165" i="50"/>
  <c r="A143" i="50"/>
  <c r="A187" i="50"/>
  <c r="A22" i="50"/>
  <c r="A176" i="50"/>
  <c r="A115" i="50"/>
  <c r="A168" i="50"/>
  <c r="A33" i="50"/>
  <c r="A52" i="50"/>
  <c r="A116" i="50"/>
  <c r="A101" i="50"/>
  <c r="A62" i="50"/>
  <c r="A112" i="50"/>
  <c r="A174" i="50"/>
  <c r="A71" i="50"/>
  <c r="A203" i="50"/>
  <c r="A60" i="50"/>
  <c r="A108" i="50"/>
  <c r="A201" i="50"/>
  <c r="A86" i="50"/>
  <c r="A197" i="50"/>
  <c r="A35" i="50"/>
  <c r="A131" i="50"/>
  <c r="A90" i="50"/>
  <c r="A157" i="50"/>
  <c r="A194" i="50"/>
  <c r="A129" i="50"/>
  <c r="A153" i="50"/>
  <c r="A147" i="50"/>
  <c r="A119" i="50"/>
  <c r="A78" i="50"/>
  <c r="A181" i="50"/>
  <c r="A200" i="50"/>
  <c r="A160" i="50"/>
  <c r="A120" i="50"/>
  <c r="A106" i="50"/>
  <c r="A128" i="50"/>
  <c r="A42" i="50"/>
  <c r="A136" i="50"/>
  <c r="A10" i="50"/>
  <c r="L10" i="50" s="1"/>
  <c r="A195" i="50"/>
  <c r="A68" i="50"/>
  <c r="A204" i="50"/>
  <c r="A163" i="50"/>
  <c r="A56" i="50"/>
  <c r="A95" i="50"/>
  <c r="A100" i="50"/>
  <c r="A193" i="50"/>
  <c r="A20" i="50"/>
  <c r="A146" i="50"/>
  <c r="A150" i="50"/>
  <c r="A184" i="50"/>
  <c r="A154" i="50"/>
  <c r="A182" i="50"/>
  <c r="A69" i="50"/>
  <c r="A158" i="50"/>
  <c r="A40" i="50"/>
  <c r="A164" i="50"/>
  <c r="A58" i="50"/>
  <c r="A82" i="50"/>
  <c r="A171" i="50"/>
  <c r="A186" i="50"/>
  <c r="A70" i="50"/>
  <c r="A65" i="50"/>
  <c r="A178" i="50"/>
  <c r="A117" i="50"/>
  <c r="A14" i="50"/>
  <c r="A189" i="50"/>
  <c r="A47" i="50"/>
  <c r="A27" i="50"/>
  <c r="A23" i="50"/>
  <c r="A6" i="50"/>
  <c r="A12" i="50"/>
  <c r="L12" i="50" s="1"/>
  <c r="A145" i="50"/>
  <c r="A151" i="50"/>
  <c r="A74" i="50"/>
  <c r="A196" i="50"/>
  <c r="A28" i="50"/>
  <c r="A138" i="50"/>
  <c r="A167" i="50"/>
  <c r="A104" i="50"/>
  <c r="A85" i="50"/>
  <c r="A38" i="50"/>
  <c r="A39" i="50"/>
  <c r="A87" i="50"/>
  <c r="A188" i="50"/>
  <c r="A73" i="50"/>
  <c r="A192" i="50"/>
  <c r="A173" i="50"/>
  <c r="A26" i="50"/>
  <c r="A44" i="50"/>
  <c r="A54" i="50"/>
  <c r="A179" i="50"/>
  <c r="A198" i="50"/>
  <c r="A48" i="50"/>
  <c r="A79" i="50"/>
  <c r="A175" i="50"/>
  <c r="A80" i="50"/>
  <c r="A51" i="50"/>
  <c r="A21" i="50"/>
  <c r="A25" i="50"/>
  <c r="A23" i="12"/>
  <c r="B22" i="12"/>
  <c r="B22" i="21"/>
  <c r="A23" i="21"/>
  <c r="B22" i="22"/>
  <c r="A23" i="22"/>
  <c r="B22" i="20"/>
  <c r="A23" i="20"/>
  <c r="N179" i="50" l="1"/>
  <c r="M179" i="50"/>
  <c r="N154" i="50"/>
  <c r="M154" i="50"/>
  <c r="N176" i="50"/>
  <c r="M176" i="50"/>
  <c r="N75" i="50"/>
  <c r="M75" i="50"/>
  <c r="N121" i="50"/>
  <c r="M121" i="50"/>
  <c r="N126" i="50"/>
  <c r="M126" i="50"/>
  <c r="N21" i="50"/>
  <c r="M21" i="50"/>
  <c r="N54" i="50"/>
  <c r="M54" i="50"/>
  <c r="N39" i="50"/>
  <c r="M39" i="50"/>
  <c r="N74" i="50"/>
  <c r="M74" i="50"/>
  <c r="N189" i="50"/>
  <c r="M189" i="50"/>
  <c r="N82" i="50"/>
  <c r="M82" i="50"/>
  <c r="N184" i="50"/>
  <c r="M184" i="50"/>
  <c r="N163" i="50"/>
  <c r="M163" i="50"/>
  <c r="N106" i="50"/>
  <c r="M106" i="50"/>
  <c r="N153" i="50"/>
  <c r="M153" i="50"/>
  <c r="N86" i="50"/>
  <c r="M86" i="50"/>
  <c r="N62" i="50"/>
  <c r="M62" i="50"/>
  <c r="N22" i="50"/>
  <c r="M22" i="50"/>
  <c r="N67" i="50"/>
  <c r="M67" i="50"/>
  <c r="N77" i="50"/>
  <c r="M77" i="50"/>
  <c r="N9" i="50"/>
  <c r="M9" i="50"/>
  <c r="N36" i="50"/>
  <c r="M36" i="50"/>
  <c r="N118" i="50"/>
  <c r="M118" i="50"/>
  <c r="N34" i="50"/>
  <c r="M34" i="50"/>
  <c r="N30" i="50"/>
  <c r="M30" i="50"/>
  <c r="N156" i="50"/>
  <c r="M156" i="50"/>
  <c r="N49" i="50"/>
  <c r="M49" i="50"/>
  <c r="N130" i="50"/>
  <c r="M130" i="50"/>
  <c r="N109" i="50"/>
  <c r="M109" i="50"/>
  <c r="N199" i="50"/>
  <c r="M199" i="50"/>
  <c r="N196" i="50"/>
  <c r="M196" i="50"/>
  <c r="N197" i="50"/>
  <c r="M197" i="50"/>
  <c r="N58" i="50"/>
  <c r="M58" i="50"/>
  <c r="N148" i="50"/>
  <c r="M148" i="50"/>
  <c r="N47" i="50"/>
  <c r="M47" i="50"/>
  <c r="N112" i="50"/>
  <c r="M112" i="50"/>
  <c r="N135" i="50"/>
  <c r="M135" i="50"/>
  <c r="N44" i="50"/>
  <c r="M44" i="50"/>
  <c r="N204" i="50"/>
  <c r="M204" i="50"/>
  <c r="N187" i="50"/>
  <c r="M187" i="50"/>
  <c r="N103" i="50"/>
  <c r="M103" i="50"/>
  <c r="N66" i="50"/>
  <c r="M66" i="50"/>
  <c r="N80" i="50"/>
  <c r="M80" i="50"/>
  <c r="N145" i="50"/>
  <c r="M145" i="50"/>
  <c r="N146" i="50"/>
  <c r="M146" i="50"/>
  <c r="N194" i="50"/>
  <c r="M194" i="50"/>
  <c r="N116" i="50"/>
  <c r="M116" i="50"/>
  <c r="N94" i="50"/>
  <c r="M94" i="50"/>
  <c r="N92" i="50"/>
  <c r="M92" i="50"/>
  <c r="N83" i="50"/>
  <c r="M83" i="50"/>
  <c r="N17" i="50"/>
  <c r="M17" i="50"/>
  <c r="N140" i="50"/>
  <c r="M140" i="50"/>
  <c r="N141" i="50"/>
  <c r="M141" i="50"/>
  <c r="N113" i="50"/>
  <c r="M113" i="50"/>
  <c r="N18" i="50"/>
  <c r="M18" i="50"/>
  <c r="N50" i="50"/>
  <c r="M50" i="50"/>
  <c r="N98" i="50"/>
  <c r="M98" i="50"/>
  <c r="N87" i="50"/>
  <c r="M87" i="50"/>
  <c r="N147" i="50"/>
  <c r="M147" i="50"/>
  <c r="N166" i="50"/>
  <c r="M166" i="50"/>
  <c r="N53" i="50"/>
  <c r="M53" i="50"/>
  <c r="N151" i="50"/>
  <c r="M151" i="50"/>
  <c r="N201" i="50"/>
  <c r="M201" i="50"/>
  <c r="N190" i="50"/>
  <c r="M190" i="50"/>
  <c r="N105" i="50"/>
  <c r="M105" i="50"/>
  <c r="N142" i="50"/>
  <c r="M142" i="50"/>
  <c r="N26" i="50"/>
  <c r="M26" i="50"/>
  <c r="N85" i="50"/>
  <c r="M85" i="50"/>
  <c r="N117" i="50"/>
  <c r="M117" i="50"/>
  <c r="N164" i="50"/>
  <c r="M164" i="50"/>
  <c r="N68" i="50"/>
  <c r="M68" i="50"/>
  <c r="N160" i="50"/>
  <c r="M160" i="50"/>
  <c r="N108" i="50"/>
  <c r="M108" i="50"/>
  <c r="N143" i="50"/>
  <c r="M143" i="50"/>
  <c r="N91" i="50"/>
  <c r="M91" i="50"/>
  <c r="N102" i="50"/>
  <c r="M102" i="50"/>
  <c r="N175" i="50"/>
  <c r="M175" i="50"/>
  <c r="N173" i="50"/>
  <c r="M173" i="50"/>
  <c r="N104" i="50"/>
  <c r="M104" i="50"/>
  <c r="N12" i="50"/>
  <c r="M12" i="50"/>
  <c r="N178" i="50"/>
  <c r="M178" i="50"/>
  <c r="N40" i="50"/>
  <c r="M40" i="50"/>
  <c r="N20" i="50"/>
  <c r="M20" i="50"/>
  <c r="N195" i="50"/>
  <c r="M195" i="50"/>
  <c r="N200" i="50"/>
  <c r="M200" i="50"/>
  <c r="N157" i="50"/>
  <c r="M157" i="50"/>
  <c r="N60" i="50"/>
  <c r="M60" i="50"/>
  <c r="N52" i="50"/>
  <c r="M52" i="50"/>
  <c r="N165" i="50"/>
  <c r="M165" i="50"/>
  <c r="N159" i="50"/>
  <c r="M159" i="50"/>
  <c r="N11" i="50"/>
  <c r="N169" i="50"/>
  <c r="M169" i="50"/>
  <c r="N84" i="50"/>
  <c r="M84" i="50"/>
  <c r="N125" i="50"/>
  <c r="M125" i="50"/>
  <c r="N132" i="50"/>
  <c r="M132" i="50"/>
  <c r="N124" i="50"/>
  <c r="M124" i="50"/>
  <c r="N57" i="50"/>
  <c r="M57" i="50"/>
  <c r="N7" i="50"/>
  <c r="M7" i="50"/>
  <c r="N177" i="50"/>
  <c r="M177" i="50"/>
  <c r="N89" i="50"/>
  <c r="M89" i="50"/>
  <c r="N180" i="50"/>
  <c r="M180" i="50"/>
  <c r="N56" i="50"/>
  <c r="M56" i="50"/>
  <c r="N29" i="50"/>
  <c r="M29" i="50"/>
  <c r="N59" i="50"/>
  <c r="M59" i="50"/>
  <c r="N38" i="50"/>
  <c r="M38" i="50"/>
  <c r="N120" i="50"/>
  <c r="M120" i="50"/>
  <c r="N123" i="50"/>
  <c r="M123" i="50"/>
  <c r="N13" i="50"/>
  <c r="M13" i="50"/>
  <c r="N79" i="50"/>
  <c r="M79" i="50"/>
  <c r="N192" i="50"/>
  <c r="M192" i="50"/>
  <c r="N167" i="50"/>
  <c r="M167" i="50"/>
  <c r="N65" i="50"/>
  <c r="M65" i="50"/>
  <c r="N158" i="50"/>
  <c r="M158" i="50"/>
  <c r="N193" i="50"/>
  <c r="M193" i="50"/>
  <c r="N10" i="50"/>
  <c r="M10" i="50"/>
  <c r="N181" i="50"/>
  <c r="M181" i="50"/>
  <c r="N90" i="50"/>
  <c r="M90" i="50"/>
  <c r="N203" i="50"/>
  <c r="M203" i="50"/>
  <c r="N33" i="50"/>
  <c r="M33" i="50"/>
  <c r="N55" i="50"/>
  <c r="M55" i="50"/>
  <c r="N31" i="50"/>
  <c r="M31" i="50"/>
  <c r="N45" i="50"/>
  <c r="M45" i="50"/>
  <c r="N183" i="50"/>
  <c r="M183" i="50"/>
  <c r="N61" i="50"/>
  <c r="M61" i="50"/>
  <c r="N63" i="50"/>
  <c r="M63" i="50"/>
  <c r="N185" i="50"/>
  <c r="M185" i="50"/>
  <c r="N114" i="50"/>
  <c r="M114" i="50"/>
  <c r="N137" i="50"/>
  <c r="M137" i="50"/>
  <c r="N37" i="50"/>
  <c r="M37" i="50"/>
  <c r="N24" i="50"/>
  <c r="M24" i="50"/>
  <c r="N205" i="50"/>
  <c r="M205" i="50"/>
  <c r="N149" i="50"/>
  <c r="M149" i="50"/>
  <c r="N25" i="50"/>
  <c r="M25" i="50"/>
  <c r="N128" i="50"/>
  <c r="M128" i="50"/>
  <c r="N155" i="50"/>
  <c r="M155" i="50"/>
  <c r="N32" i="50"/>
  <c r="M32" i="50"/>
  <c r="N14" i="50"/>
  <c r="M14" i="50"/>
  <c r="N129" i="50"/>
  <c r="M129" i="50"/>
  <c r="N41" i="50"/>
  <c r="M41" i="50"/>
  <c r="N111" i="50"/>
  <c r="M111" i="50"/>
  <c r="N73" i="50"/>
  <c r="M73" i="50"/>
  <c r="N138" i="50"/>
  <c r="M138" i="50"/>
  <c r="N23" i="50"/>
  <c r="M23" i="50"/>
  <c r="N70" i="50"/>
  <c r="M70" i="50"/>
  <c r="N69" i="50"/>
  <c r="M69" i="50"/>
  <c r="N100" i="50"/>
  <c r="M100" i="50"/>
  <c r="N136" i="50"/>
  <c r="M136" i="50"/>
  <c r="N78" i="50"/>
  <c r="M78" i="50"/>
  <c r="N131" i="50"/>
  <c r="M131" i="50"/>
  <c r="N71" i="50"/>
  <c r="M71" i="50"/>
  <c r="N168" i="50"/>
  <c r="M168" i="50"/>
  <c r="N134" i="50"/>
  <c r="M134" i="50"/>
  <c r="N172" i="50"/>
  <c r="M172" i="50"/>
  <c r="N127" i="50"/>
  <c r="M127" i="50"/>
  <c r="N161" i="50"/>
  <c r="M161" i="50"/>
  <c r="N8" i="50"/>
  <c r="M8" i="50"/>
  <c r="N88" i="50"/>
  <c r="M88" i="50"/>
  <c r="N15" i="50"/>
  <c r="M15" i="50"/>
  <c r="N16" i="50"/>
  <c r="M16" i="50"/>
  <c r="N72" i="50"/>
  <c r="M72" i="50"/>
  <c r="N152" i="50"/>
  <c r="M152" i="50"/>
  <c r="N107" i="50"/>
  <c r="M107" i="50"/>
  <c r="N144" i="50"/>
  <c r="M144" i="50"/>
  <c r="N81" i="50"/>
  <c r="M81" i="50"/>
  <c r="N171" i="50"/>
  <c r="M171" i="50"/>
  <c r="N170" i="50"/>
  <c r="M170" i="50"/>
  <c r="N139" i="50"/>
  <c r="M139" i="50"/>
  <c r="N51" i="50"/>
  <c r="M51" i="50"/>
  <c r="N150" i="50"/>
  <c r="M150" i="50"/>
  <c r="N101" i="50"/>
  <c r="M101" i="50"/>
  <c r="N162" i="50"/>
  <c r="M162" i="50"/>
  <c r="N99" i="50"/>
  <c r="M99" i="50"/>
  <c r="N48" i="50"/>
  <c r="M48" i="50"/>
  <c r="N198" i="50"/>
  <c r="M198" i="50"/>
  <c r="N188" i="50"/>
  <c r="M188" i="50"/>
  <c r="N28" i="50"/>
  <c r="M28" i="50"/>
  <c r="N27" i="50"/>
  <c r="M27" i="50"/>
  <c r="N186" i="50"/>
  <c r="M186" i="50"/>
  <c r="N182" i="50"/>
  <c r="M182" i="50"/>
  <c r="N95" i="50"/>
  <c r="M95" i="50"/>
  <c r="N42" i="50"/>
  <c r="M42" i="50"/>
  <c r="N119" i="50"/>
  <c r="M119" i="50"/>
  <c r="N35" i="50"/>
  <c r="M35" i="50"/>
  <c r="N174" i="50"/>
  <c r="M174" i="50"/>
  <c r="N115" i="50"/>
  <c r="M115" i="50"/>
  <c r="N64" i="50"/>
  <c r="M64" i="50"/>
  <c r="N97" i="50"/>
  <c r="M97" i="50"/>
  <c r="N93" i="50"/>
  <c r="M93" i="50"/>
  <c r="N133" i="50"/>
  <c r="M133" i="50"/>
  <c r="N76" i="50"/>
  <c r="M76" i="50"/>
  <c r="N202" i="50"/>
  <c r="M202" i="50"/>
  <c r="N96" i="50"/>
  <c r="M96" i="50"/>
  <c r="N46" i="50"/>
  <c r="M46" i="50"/>
  <c r="N43" i="50"/>
  <c r="M43" i="50"/>
  <c r="N110" i="50"/>
  <c r="M110" i="50"/>
  <c r="N19" i="50"/>
  <c r="M19" i="50"/>
  <c r="N191" i="50"/>
  <c r="M191" i="50"/>
  <c r="N122" i="50"/>
  <c r="M122" i="50"/>
  <c r="N6" i="50"/>
  <c r="M6" i="50"/>
  <c r="N27" i="43"/>
  <c r="M27" i="43"/>
  <c r="N94" i="43"/>
  <c r="M94" i="43"/>
  <c r="N68" i="43"/>
  <c r="M68" i="43"/>
  <c r="N160" i="43"/>
  <c r="M160" i="43"/>
  <c r="N55" i="43"/>
  <c r="M55" i="43"/>
  <c r="N44" i="43"/>
  <c r="M44" i="43"/>
  <c r="N37" i="43"/>
  <c r="M37" i="43"/>
  <c r="N136" i="43"/>
  <c r="M136" i="43"/>
  <c r="N173" i="43"/>
  <c r="M173" i="43"/>
  <c r="N22" i="43"/>
  <c r="M22" i="43"/>
  <c r="N199" i="43"/>
  <c r="M199" i="43"/>
  <c r="N132" i="43"/>
  <c r="M132" i="43"/>
  <c r="N51" i="43"/>
  <c r="M51" i="43"/>
  <c r="N143" i="43"/>
  <c r="M143" i="43"/>
  <c r="N101" i="43"/>
  <c r="M101" i="43"/>
  <c r="N28" i="43"/>
  <c r="M28" i="43"/>
  <c r="N83" i="43"/>
  <c r="M83" i="43"/>
  <c r="N49" i="43"/>
  <c r="M49" i="43"/>
  <c r="N179" i="43"/>
  <c r="M179" i="43"/>
  <c r="N86" i="43"/>
  <c r="M86" i="43"/>
  <c r="N180" i="43"/>
  <c r="M180" i="43"/>
  <c r="N153" i="43"/>
  <c r="M153" i="43"/>
  <c r="N205" i="43"/>
  <c r="M205" i="43"/>
  <c r="N139" i="43"/>
  <c r="M139" i="43"/>
  <c r="N200" i="43"/>
  <c r="M200" i="43"/>
  <c r="N114" i="43"/>
  <c r="M114" i="43"/>
  <c r="N23" i="43"/>
  <c r="M23" i="43"/>
  <c r="N43" i="43"/>
  <c r="M43" i="43"/>
  <c r="N184" i="43"/>
  <c r="M184" i="43"/>
  <c r="N174" i="43"/>
  <c r="M174" i="43"/>
  <c r="N119" i="43"/>
  <c r="M119" i="43"/>
  <c r="N147" i="43"/>
  <c r="M147" i="43"/>
  <c r="N32" i="43"/>
  <c r="M32" i="43"/>
  <c r="N73" i="43"/>
  <c r="M73" i="43"/>
  <c r="N118" i="43"/>
  <c r="M118" i="43"/>
  <c r="N100" i="43"/>
  <c r="M100" i="43"/>
  <c r="N54" i="43"/>
  <c r="M54" i="43"/>
  <c r="N130" i="43"/>
  <c r="M130" i="43"/>
  <c r="N66" i="43"/>
  <c r="M66" i="43"/>
  <c r="N148" i="43"/>
  <c r="M148" i="43"/>
  <c r="N196" i="43"/>
  <c r="M196" i="43"/>
  <c r="N168" i="43"/>
  <c r="M168" i="43"/>
  <c r="N193" i="43"/>
  <c r="M193" i="43"/>
  <c r="N158" i="43"/>
  <c r="M158" i="43"/>
  <c r="N105" i="43"/>
  <c r="M105" i="43"/>
  <c r="N142" i="43"/>
  <c r="M142" i="43"/>
  <c r="N201" i="43"/>
  <c r="M201" i="43"/>
  <c r="N190" i="43"/>
  <c r="M190" i="43"/>
  <c r="N92" i="43"/>
  <c r="M92" i="43"/>
  <c r="N187" i="43"/>
  <c r="M187" i="43"/>
  <c r="N111" i="43"/>
  <c r="M111" i="43"/>
  <c r="N106" i="43"/>
  <c r="M106" i="43"/>
  <c r="N64" i="43"/>
  <c r="M64" i="43"/>
  <c r="N123" i="43"/>
  <c r="M123" i="43"/>
  <c r="N189" i="43"/>
  <c r="M189" i="43"/>
  <c r="N170" i="43"/>
  <c r="M170" i="43"/>
  <c r="N145" i="43"/>
  <c r="M145" i="43"/>
  <c r="N104" i="43"/>
  <c r="M104" i="43"/>
  <c r="N109" i="43"/>
  <c r="M109" i="43"/>
  <c r="N56" i="43"/>
  <c r="M56" i="43"/>
  <c r="N127" i="43"/>
  <c r="M127" i="43"/>
  <c r="N198" i="43"/>
  <c r="M198" i="43"/>
  <c r="N74" i="43"/>
  <c r="M74" i="43"/>
  <c r="N45" i="43"/>
  <c r="M45" i="43"/>
  <c r="N117" i="43"/>
  <c r="M117" i="43"/>
  <c r="N185" i="43"/>
  <c r="M185" i="43"/>
  <c r="N60" i="43"/>
  <c r="M60" i="43"/>
  <c r="N90" i="43"/>
  <c r="M90" i="43"/>
  <c r="N140" i="43"/>
  <c r="M140" i="43"/>
  <c r="N194" i="43"/>
  <c r="M194" i="43"/>
  <c r="N26" i="43"/>
  <c r="M26" i="43"/>
  <c r="N24" i="43"/>
  <c r="M24" i="43"/>
  <c r="N30" i="43"/>
  <c r="M30" i="43"/>
  <c r="N63" i="43"/>
  <c r="M63" i="43"/>
  <c r="N124" i="43"/>
  <c r="M124" i="43"/>
  <c r="N128" i="43"/>
  <c r="M128" i="43"/>
  <c r="N25" i="43"/>
  <c r="M25" i="43"/>
  <c r="N157" i="43"/>
  <c r="M157" i="43"/>
  <c r="N107" i="43"/>
  <c r="M107" i="43"/>
  <c r="N72" i="43"/>
  <c r="M72" i="43"/>
  <c r="N33" i="43"/>
  <c r="M33" i="43"/>
  <c r="N164" i="43"/>
  <c r="M164" i="43"/>
  <c r="N167" i="43"/>
  <c r="M167" i="43"/>
  <c r="N133" i="43"/>
  <c r="M133" i="43"/>
  <c r="N35" i="43"/>
  <c r="M35" i="43"/>
  <c r="N169" i="43"/>
  <c r="M169" i="43"/>
  <c r="N82" i="43"/>
  <c r="M82" i="43"/>
  <c r="N48" i="43"/>
  <c r="M48" i="43"/>
  <c r="N204" i="43"/>
  <c r="M204" i="43"/>
  <c r="N59" i="43"/>
  <c r="M59" i="43"/>
  <c r="N75" i="43"/>
  <c r="M75" i="43"/>
  <c r="N99" i="43"/>
  <c r="M99" i="43"/>
  <c r="N87" i="43"/>
  <c r="M87" i="43"/>
  <c r="N120" i="43"/>
  <c r="M120" i="43"/>
  <c r="N112" i="43"/>
  <c r="M112" i="43"/>
  <c r="N19" i="43"/>
  <c r="M19" i="43"/>
  <c r="N165" i="43"/>
  <c r="M165" i="43"/>
  <c r="N34" i="43"/>
  <c r="M34" i="43"/>
  <c r="N122" i="43"/>
  <c r="M122" i="43"/>
  <c r="N88" i="43"/>
  <c r="M88" i="43"/>
  <c r="N76" i="43"/>
  <c r="M76" i="43"/>
  <c r="N85" i="43"/>
  <c r="M85" i="43"/>
  <c r="N131" i="43"/>
  <c r="M131" i="43"/>
  <c r="N61" i="43"/>
  <c r="M61" i="43"/>
  <c r="N154" i="43"/>
  <c r="M154" i="43"/>
  <c r="N41" i="43"/>
  <c r="M41" i="43"/>
  <c r="N36" i="43"/>
  <c r="M36" i="43"/>
  <c r="N202" i="43"/>
  <c r="M202" i="43"/>
  <c r="N58" i="43"/>
  <c r="M58" i="43"/>
  <c r="N96" i="43"/>
  <c r="M96" i="43"/>
  <c r="N178" i="43"/>
  <c r="M178" i="43"/>
  <c r="N40" i="43"/>
  <c r="M40" i="43"/>
  <c r="N188" i="43"/>
  <c r="M188" i="43"/>
  <c r="N108" i="43"/>
  <c r="M108" i="43"/>
  <c r="N52" i="43"/>
  <c r="M52" i="43"/>
  <c r="N183" i="43"/>
  <c r="M183" i="43"/>
  <c r="N134" i="43"/>
  <c r="M134" i="43"/>
  <c r="N155" i="43"/>
  <c r="M155" i="43"/>
  <c r="N192" i="43"/>
  <c r="M192" i="43"/>
  <c r="N89" i="43"/>
  <c r="M89" i="43"/>
  <c r="N38" i="43"/>
  <c r="M38" i="43"/>
  <c r="N166" i="43"/>
  <c r="M166" i="43"/>
  <c r="N70" i="43"/>
  <c r="M70" i="43"/>
  <c r="N159" i="43"/>
  <c r="M159" i="43"/>
  <c r="N177" i="43"/>
  <c r="M177" i="43"/>
  <c r="N103" i="43"/>
  <c r="M103" i="43"/>
  <c r="N150" i="43"/>
  <c r="M150" i="43"/>
  <c r="N197" i="43"/>
  <c r="M197" i="43"/>
  <c r="N98" i="43"/>
  <c r="M98" i="43"/>
  <c r="N186" i="43"/>
  <c r="M186" i="43"/>
  <c r="N195" i="43"/>
  <c r="M195" i="43"/>
  <c r="N163" i="43"/>
  <c r="M163" i="43"/>
  <c r="N156" i="43"/>
  <c r="M156" i="43"/>
  <c r="N137" i="43"/>
  <c r="M137" i="43"/>
  <c r="N182" i="43"/>
  <c r="M182" i="43"/>
  <c r="N93" i="43"/>
  <c r="M93" i="43"/>
  <c r="N113" i="43"/>
  <c r="M113" i="43"/>
  <c r="N78" i="43"/>
  <c r="M78" i="43"/>
  <c r="N151" i="43"/>
  <c r="M151" i="43"/>
  <c r="N71" i="43"/>
  <c r="M71" i="43"/>
  <c r="N31" i="43"/>
  <c r="M31" i="43"/>
  <c r="N191" i="43"/>
  <c r="M191" i="43"/>
  <c r="N62" i="43"/>
  <c r="M62" i="43"/>
  <c r="N161" i="43"/>
  <c r="M161" i="43"/>
  <c r="N175" i="43"/>
  <c r="M175" i="43"/>
  <c r="N65" i="43"/>
  <c r="M65" i="43"/>
  <c r="N42" i="43"/>
  <c r="M42" i="43"/>
  <c r="N79" i="43"/>
  <c r="M79" i="43"/>
  <c r="N67" i="43"/>
  <c r="M67" i="43"/>
  <c r="N21" i="43"/>
  <c r="M21" i="43"/>
  <c r="N29" i="43"/>
  <c r="M29" i="43"/>
  <c r="N80" i="43"/>
  <c r="M80" i="43"/>
  <c r="N138" i="43"/>
  <c r="M138" i="43"/>
  <c r="N181" i="43"/>
  <c r="M181" i="43"/>
  <c r="N47" i="43"/>
  <c r="M47" i="43"/>
  <c r="N125" i="43"/>
  <c r="M125" i="43"/>
  <c r="N77" i="43"/>
  <c r="M77" i="43"/>
  <c r="N102" i="43"/>
  <c r="M102" i="43"/>
  <c r="N69" i="43"/>
  <c r="M69" i="43"/>
  <c r="N81" i="43"/>
  <c r="M81" i="43"/>
  <c r="N152" i="43"/>
  <c r="M152" i="43"/>
  <c r="N149" i="43"/>
  <c r="M149" i="43"/>
  <c r="N20" i="43"/>
  <c r="M20" i="43"/>
  <c r="N84" i="43"/>
  <c r="M84" i="43"/>
  <c r="N146" i="43"/>
  <c r="M146" i="43"/>
  <c r="N95" i="43"/>
  <c r="M95" i="43"/>
  <c r="N39" i="43"/>
  <c r="M39" i="43"/>
  <c r="N171" i="43"/>
  <c r="M171" i="43"/>
  <c r="N176" i="43"/>
  <c r="M176" i="43"/>
  <c r="N57" i="43"/>
  <c r="M57" i="43"/>
  <c r="N172" i="43"/>
  <c r="M172" i="43"/>
  <c r="N116" i="43"/>
  <c r="M116" i="43"/>
  <c r="N97" i="43"/>
  <c r="M97" i="43"/>
  <c r="N162" i="43"/>
  <c r="M162" i="43"/>
  <c r="N46" i="43"/>
  <c r="M46" i="43"/>
  <c r="N115" i="43"/>
  <c r="M115" i="43"/>
  <c r="N53" i="43"/>
  <c r="M53" i="43"/>
  <c r="N129" i="43"/>
  <c r="M129" i="43"/>
  <c r="N126" i="43"/>
  <c r="M126" i="43"/>
  <c r="N203" i="43"/>
  <c r="M203" i="43"/>
  <c r="N110" i="43"/>
  <c r="M110" i="43"/>
  <c r="N144" i="43"/>
  <c r="M144" i="43"/>
  <c r="N141" i="43"/>
  <c r="M141" i="43"/>
  <c r="N91" i="43"/>
  <c r="M91" i="43"/>
  <c r="N135" i="43"/>
  <c r="M135" i="43"/>
  <c r="N50" i="43"/>
  <c r="M50" i="43"/>
  <c r="N121" i="43"/>
  <c r="M121" i="43"/>
  <c r="K179" i="50"/>
  <c r="L179" i="50"/>
  <c r="K171" i="50"/>
  <c r="L171" i="50"/>
  <c r="K147" i="50"/>
  <c r="L147" i="50"/>
  <c r="K166" i="50"/>
  <c r="L166" i="50"/>
  <c r="K139" i="50"/>
  <c r="L139" i="50"/>
  <c r="K21" i="50"/>
  <c r="L21" i="50"/>
  <c r="K39" i="50"/>
  <c r="L39" i="50"/>
  <c r="K184" i="50"/>
  <c r="L184" i="50"/>
  <c r="K86" i="50"/>
  <c r="L86" i="50"/>
  <c r="K67" i="50"/>
  <c r="L67" i="50"/>
  <c r="K118" i="50"/>
  <c r="L118" i="50"/>
  <c r="K34" i="50"/>
  <c r="L34" i="50"/>
  <c r="K30" i="50"/>
  <c r="L30" i="50"/>
  <c r="K156" i="50"/>
  <c r="L156" i="50"/>
  <c r="K49" i="50"/>
  <c r="L49" i="50"/>
  <c r="K130" i="50"/>
  <c r="L130" i="50"/>
  <c r="K109" i="50"/>
  <c r="L109" i="50"/>
  <c r="K199" i="50"/>
  <c r="L199" i="50"/>
  <c r="K51" i="50"/>
  <c r="L51" i="50"/>
  <c r="K44" i="50"/>
  <c r="L44" i="50"/>
  <c r="K38" i="50"/>
  <c r="L38" i="50"/>
  <c r="K151" i="50"/>
  <c r="L151" i="50"/>
  <c r="K14" i="50"/>
  <c r="L14" i="50"/>
  <c r="K58" i="50"/>
  <c r="L58" i="50"/>
  <c r="K150" i="50"/>
  <c r="L150" i="50"/>
  <c r="K204" i="50"/>
  <c r="L204" i="50"/>
  <c r="K120" i="50"/>
  <c r="L120" i="50"/>
  <c r="K129" i="50"/>
  <c r="L129" i="50"/>
  <c r="K201" i="50"/>
  <c r="L201" i="50"/>
  <c r="K101" i="50"/>
  <c r="L101" i="50"/>
  <c r="K187" i="50"/>
  <c r="L187" i="50"/>
  <c r="K41" i="50"/>
  <c r="L41" i="50"/>
  <c r="K123" i="50"/>
  <c r="L123" i="50"/>
  <c r="K190" i="50"/>
  <c r="L190" i="50"/>
  <c r="K162" i="50"/>
  <c r="L162" i="50"/>
  <c r="K103" i="50"/>
  <c r="L103" i="50"/>
  <c r="K111" i="50"/>
  <c r="L111" i="50"/>
  <c r="K105" i="50"/>
  <c r="L105" i="50"/>
  <c r="K13" i="50"/>
  <c r="L13" i="50"/>
  <c r="K148" i="50"/>
  <c r="L148" i="50"/>
  <c r="K99" i="50"/>
  <c r="L99" i="50"/>
  <c r="K66" i="50"/>
  <c r="L66" i="50"/>
  <c r="K142" i="50"/>
  <c r="L142" i="50"/>
  <c r="K196" i="50"/>
  <c r="L196" i="50"/>
  <c r="K154" i="50"/>
  <c r="L154" i="50"/>
  <c r="K197" i="50"/>
  <c r="L197" i="50"/>
  <c r="K170" i="50"/>
  <c r="L170" i="50"/>
  <c r="K29" i="50"/>
  <c r="L29" i="50"/>
  <c r="K53" i="50"/>
  <c r="L53" i="50"/>
  <c r="K121" i="50"/>
  <c r="L121" i="50"/>
  <c r="K74" i="50"/>
  <c r="L74" i="50"/>
  <c r="K82" i="50"/>
  <c r="L82" i="50"/>
  <c r="K153" i="50"/>
  <c r="L153" i="50"/>
  <c r="K22" i="50"/>
  <c r="L22" i="50"/>
  <c r="K36" i="50"/>
  <c r="L36" i="50"/>
  <c r="K85" i="50"/>
  <c r="L85" i="50"/>
  <c r="K117" i="50"/>
  <c r="L117" i="50"/>
  <c r="K68" i="50"/>
  <c r="L68" i="50"/>
  <c r="K194" i="50"/>
  <c r="L194" i="50"/>
  <c r="K143" i="50"/>
  <c r="L143" i="50"/>
  <c r="K83" i="50"/>
  <c r="L83" i="50"/>
  <c r="K140" i="50"/>
  <c r="L140" i="50"/>
  <c r="K18" i="50"/>
  <c r="L18" i="50"/>
  <c r="K173" i="50"/>
  <c r="L173" i="50"/>
  <c r="K12" i="50"/>
  <c r="K40" i="50"/>
  <c r="L40" i="50"/>
  <c r="K200" i="50"/>
  <c r="L200" i="50"/>
  <c r="K60" i="50"/>
  <c r="L60" i="50"/>
  <c r="K159" i="50"/>
  <c r="L159" i="50"/>
  <c r="K84" i="50"/>
  <c r="L84" i="50"/>
  <c r="K124" i="50"/>
  <c r="L124" i="50"/>
  <c r="K177" i="50"/>
  <c r="L177" i="50"/>
  <c r="K180" i="50"/>
  <c r="L180" i="50"/>
  <c r="K79" i="50"/>
  <c r="L79" i="50"/>
  <c r="K192" i="50"/>
  <c r="L192" i="50"/>
  <c r="K167" i="50"/>
  <c r="L167" i="50"/>
  <c r="K6" i="50"/>
  <c r="L6" i="50"/>
  <c r="K65" i="50"/>
  <c r="L65" i="50"/>
  <c r="K158" i="50"/>
  <c r="L158" i="50"/>
  <c r="K193" i="50"/>
  <c r="L193" i="50"/>
  <c r="K10" i="50"/>
  <c r="K181" i="50"/>
  <c r="L181" i="50"/>
  <c r="K90" i="50"/>
  <c r="L90" i="50"/>
  <c r="K203" i="50"/>
  <c r="L203" i="50"/>
  <c r="K33" i="50"/>
  <c r="L33" i="50"/>
  <c r="K55" i="50"/>
  <c r="L55" i="50"/>
  <c r="K31" i="50"/>
  <c r="L31" i="50"/>
  <c r="K45" i="50"/>
  <c r="L45" i="50"/>
  <c r="K183" i="50"/>
  <c r="L183" i="50"/>
  <c r="K61" i="50"/>
  <c r="L61" i="50"/>
  <c r="K63" i="50"/>
  <c r="L63" i="50"/>
  <c r="K185" i="50"/>
  <c r="L185" i="50"/>
  <c r="K114" i="50"/>
  <c r="L114" i="50"/>
  <c r="K137" i="50"/>
  <c r="L137" i="50"/>
  <c r="K37" i="50"/>
  <c r="L37" i="50"/>
  <c r="K24" i="50"/>
  <c r="L24" i="50"/>
  <c r="K205" i="50"/>
  <c r="L205" i="50"/>
  <c r="K149" i="50"/>
  <c r="L149" i="50"/>
  <c r="K87" i="50"/>
  <c r="L87" i="50"/>
  <c r="K56" i="50"/>
  <c r="L56" i="50"/>
  <c r="K112" i="50"/>
  <c r="L112" i="50"/>
  <c r="K155" i="50"/>
  <c r="L155" i="50"/>
  <c r="K135" i="50"/>
  <c r="L135" i="50"/>
  <c r="K32" i="50"/>
  <c r="L32" i="50"/>
  <c r="K54" i="50"/>
  <c r="L54" i="50"/>
  <c r="K163" i="50"/>
  <c r="L163" i="50"/>
  <c r="K62" i="50"/>
  <c r="L62" i="50"/>
  <c r="K9" i="50"/>
  <c r="L9" i="50"/>
  <c r="K26" i="50"/>
  <c r="L26" i="50"/>
  <c r="K164" i="50"/>
  <c r="L164" i="50"/>
  <c r="K160" i="50"/>
  <c r="L160" i="50"/>
  <c r="K116" i="50"/>
  <c r="L116" i="50"/>
  <c r="K91" i="50"/>
  <c r="L91" i="50"/>
  <c r="K102" i="50"/>
  <c r="L102" i="50"/>
  <c r="K141" i="50"/>
  <c r="L141" i="50"/>
  <c r="K50" i="50"/>
  <c r="L50" i="50"/>
  <c r="K104" i="50"/>
  <c r="L104" i="50"/>
  <c r="K195" i="50"/>
  <c r="L195" i="50"/>
  <c r="K165" i="50"/>
  <c r="L165" i="50"/>
  <c r="K125" i="50"/>
  <c r="L125" i="50"/>
  <c r="K57" i="50"/>
  <c r="L57" i="50"/>
  <c r="K89" i="50"/>
  <c r="L89" i="50"/>
  <c r="K48" i="50"/>
  <c r="L48" i="50"/>
  <c r="K73" i="50"/>
  <c r="L73" i="50"/>
  <c r="K138" i="50"/>
  <c r="L138" i="50"/>
  <c r="K23" i="50"/>
  <c r="L23" i="50"/>
  <c r="K70" i="50"/>
  <c r="L70" i="50"/>
  <c r="K69" i="50"/>
  <c r="L69" i="50"/>
  <c r="K100" i="50"/>
  <c r="L100" i="50"/>
  <c r="K136" i="50"/>
  <c r="L136" i="50"/>
  <c r="K78" i="50"/>
  <c r="L78" i="50"/>
  <c r="K131" i="50"/>
  <c r="L131" i="50"/>
  <c r="K71" i="50"/>
  <c r="L71" i="50"/>
  <c r="K168" i="50"/>
  <c r="L168" i="50"/>
  <c r="K134" i="50"/>
  <c r="L134" i="50"/>
  <c r="K172" i="50"/>
  <c r="L172" i="50"/>
  <c r="K127" i="50"/>
  <c r="L127" i="50"/>
  <c r="K161" i="50"/>
  <c r="L161" i="50"/>
  <c r="K8" i="50"/>
  <c r="L8" i="50"/>
  <c r="K88" i="50"/>
  <c r="L88" i="50"/>
  <c r="K15" i="50"/>
  <c r="L15" i="50"/>
  <c r="K16" i="50"/>
  <c r="L16" i="50"/>
  <c r="K72" i="50"/>
  <c r="L72" i="50"/>
  <c r="K152" i="50"/>
  <c r="L152" i="50"/>
  <c r="K107" i="50"/>
  <c r="L107" i="50"/>
  <c r="K144" i="50"/>
  <c r="L144" i="50"/>
  <c r="K81" i="50"/>
  <c r="L81" i="50"/>
  <c r="K25" i="50"/>
  <c r="L25" i="50"/>
  <c r="K47" i="50"/>
  <c r="L47" i="50"/>
  <c r="K128" i="50"/>
  <c r="L128" i="50"/>
  <c r="K176" i="50"/>
  <c r="L176" i="50"/>
  <c r="K75" i="50"/>
  <c r="L75" i="50"/>
  <c r="K59" i="50"/>
  <c r="L59" i="50"/>
  <c r="K126" i="50"/>
  <c r="L126" i="50"/>
  <c r="K189" i="50"/>
  <c r="L189" i="50"/>
  <c r="K106" i="50"/>
  <c r="L106" i="50"/>
  <c r="K77" i="50"/>
  <c r="L77" i="50"/>
  <c r="K80" i="50"/>
  <c r="L80" i="50"/>
  <c r="K145" i="50"/>
  <c r="L145" i="50"/>
  <c r="K146" i="50"/>
  <c r="L146" i="50"/>
  <c r="K108" i="50"/>
  <c r="L108" i="50"/>
  <c r="K94" i="50"/>
  <c r="L94" i="50"/>
  <c r="K92" i="50"/>
  <c r="L92" i="50"/>
  <c r="K17" i="50"/>
  <c r="L17" i="50"/>
  <c r="K113" i="50"/>
  <c r="L113" i="50"/>
  <c r="K98" i="50"/>
  <c r="L98" i="50"/>
  <c r="K175" i="50"/>
  <c r="L175" i="50"/>
  <c r="K178" i="50"/>
  <c r="L178" i="50"/>
  <c r="K20" i="50"/>
  <c r="L20" i="50"/>
  <c r="K157" i="50"/>
  <c r="L157" i="50"/>
  <c r="K52" i="50"/>
  <c r="L52" i="50"/>
  <c r="K11" i="50"/>
  <c r="L11" i="50"/>
  <c r="K169" i="50"/>
  <c r="L169" i="50"/>
  <c r="K132" i="50"/>
  <c r="L132" i="50"/>
  <c r="K7" i="50"/>
  <c r="L7" i="50"/>
  <c r="K198" i="50"/>
  <c r="L198" i="50"/>
  <c r="K188" i="50"/>
  <c r="L188" i="50"/>
  <c r="K28" i="50"/>
  <c r="L28" i="50"/>
  <c r="K27" i="50"/>
  <c r="L27" i="50"/>
  <c r="K186" i="50"/>
  <c r="L186" i="50"/>
  <c r="K182" i="50"/>
  <c r="L182" i="50"/>
  <c r="K95" i="50"/>
  <c r="L95" i="50"/>
  <c r="K42" i="50"/>
  <c r="L42" i="50"/>
  <c r="K119" i="50"/>
  <c r="L119" i="50"/>
  <c r="K35" i="50"/>
  <c r="L35" i="50"/>
  <c r="K174" i="50"/>
  <c r="L174" i="50"/>
  <c r="K115" i="50"/>
  <c r="L115" i="50"/>
  <c r="K64" i="50"/>
  <c r="L64" i="50"/>
  <c r="K97" i="50"/>
  <c r="L97" i="50"/>
  <c r="K93" i="50"/>
  <c r="L93" i="50"/>
  <c r="K133" i="50"/>
  <c r="L133" i="50"/>
  <c r="K76" i="50"/>
  <c r="L76" i="50"/>
  <c r="K202" i="50"/>
  <c r="L202" i="50"/>
  <c r="K96" i="50"/>
  <c r="L96" i="50"/>
  <c r="K46" i="50"/>
  <c r="L46" i="50"/>
  <c r="K43" i="50"/>
  <c r="L43" i="50"/>
  <c r="K110" i="50"/>
  <c r="L110" i="50"/>
  <c r="K19" i="50"/>
  <c r="L19" i="50"/>
  <c r="K191" i="50"/>
  <c r="L191" i="50"/>
  <c r="K122" i="50"/>
  <c r="L122" i="50"/>
  <c r="G179" i="50"/>
  <c r="H179" i="50"/>
  <c r="G171" i="50"/>
  <c r="H171" i="50"/>
  <c r="G147" i="50"/>
  <c r="H147" i="50"/>
  <c r="G166" i="50"/>
  <c r="H166" i="50"/>
  <c r="G139" i="50"/>
  <c r="H139" i="50"/>
  <c r="G189" i="50"/>
  <c r="H189" i="50"/>
  <c r="G86" i="50"/>
  <c r="H86" i="50"/>
  <c r="G67" i="50"/>
  <c r="H67" i="50"/>
  <c r="G36" i="50"/>
  <c r="H36" i="50"/>
  <c r="G118" i="50"/>
  <c r="H118" i="50"/>
  <c r="G34" i="50"/>
  <c r="H34" i="50"/>
  <c r="G30" i="50"/>
  <c r="H30" i="50"/>
  <c r="G156" i="50"/>
  <c r="H156" i="50"/>
  <c r="G49" i="50"/>
  <c r="H49" i="50"/>
  <c r="G130" i="50"/>
  <c r="H130" i="50"/>
  <c r="G109" i="50"/>
  <c r="H109" i="50"/>
  <c r="G199" i="50"/>
  <c r="H199" i="50"/>
  <c r="G51" i="50"/>
  <c r="H51" i="50"/>
  <c r="G44" i="50"/>
  <c r="H44" i="50"/>
  <c r="G38" i="50"/>
  <c r="H38" i="50"/>
  <c r="G151" i="50"/>
  <c r="H151" i="50"/>
  <c r="G14" i="50"/>
  <c r="H14" i="50"/>
  <c r="G58" i="50"/>
  <c r="H58" i="50"/>
  <c r="G150" i="50"/>
  <c r="H150" i="50"/>
  <c r="G204" i="50"/>
  <c r="H204" i="50"/>
  <c r="G120" i="50"/>
  <c r="H120" i="50"/>
  <c r="G129" i="50"/>
  <c r="H129" i="50"/>
  <c r="G201" i="50"/>
  <c r="H201" i="50"/>
  <c r="G101" i="50"/>
  <c r="H101" i="50"/>
  <c r="G187" i="50"/>
  <c r="H187" i="50"/>
  <c r="G41" i="50"/>
  <c r="H41" i="50"/>
  <c r="G123" i="50"/>
  <c r="H123" i="50"/>
  <c r="G190" i="50"/>
  <c r="H190" i="50"/>
  <c r="G162" i="50"/>
  <c r="H162" i="50"/>
  <c r="G103" i="50"/>
  <c r="H103" i="50"/>
  <c r="G111" i="50"/>
  <c r="H111" i="50"/>
  <c r="G105" i="50"/>
  <c r="H105" i="50"/>
  <c r="G13" i="50"/>
  <c r="H13" i="50"/>
  <c r="G148" i="50"/>
  <c r="H148" i="50"/>
  <c r="G99" i="50"/>
  <c r="H99" i="50"/>
  <c r="G66" i="50"/>
  <c r="H66" i="50"/>
  <c r="G142" i="50"/>
  <c r="H142" i="50"/>
  <c r="G25" i="50"/>
  <c r="H25" i="50"/>
  <c r="G47" i="50"/>
  <c r="H47" i="50"/>
  <c r="G128" i="50"/>
  <c r="H128" i="50"/>
  <c r="G176" i="50"/>
  <c r="H176" i="50"/>
  <c r="G155" i="50"/>
  <c r="H155" i="50"/>
  <c r="G53" i="50"/>
  <c r="H53" i="50"/>
  <c r="G121" i="50"/>
  <c r="H121" i="50"/>
  <c r="G32" i="50"/>
  <c r="H32" i="50"/>
  <c r="G126" i="50"/>
  <c r="H126" i="50"/>
  <c r="G21" i="50"/>
  <c r="H21" i="50"/>
  <c r="G39" i="50"/>
  <c r="H39" i="50"/>
  <c r="G82" i="50"/>
  <c r="H82" i="50"/>
  <c r="G106" i="50"/>
  <c r="H106" i="50"/>
  <c r="G22" i="50"/>
  <c r="H22" i="50"/>
  <c r="G80" i="50"/>
  <c r="H80" i="50"/>
  <c r="G145" i="50"/>
  <c r="H145" i="50"/>
  <c r="G146" i="50"/>
  <c r="H146" i="50"/>
  <c r="G194" i="50"/>
  <c r="H194" i="50"/>
  <c r="G116" i="50"/>
  <c r="H116" i="50"/>
  <c r="G92" i="50"/>
  <c r="H92" i="50"/>
  <c r="G141" i="50"/>
  <c r="H141" i="50"/>
  <c r="G104" i="50"/>
  <c r="H104" i="50"/>
  <c r="G40" i="50"/>
  <c r="H40" i="50"/>
  <c r="G157" i="50"/>
  <c r="H157" i="50"/>
  <c r="G52" i="50"/>
  <c r="H52" i="50"/>
  <c r="G159" i="50"/>
  <c r="H159" i="50"/>
  <c r="G84" i="50"/>
  <c r="H84" i="50"/>
  <c r="G124" i="50"/>
  <c r="H124" i="50"/>
  <c r="G177" i="50"/>
  <c r="H177" i="50"/>
  <c r="G79" i="50"/>
  <c r="H79" i="50"/>
  <c r="G167" i="50"/>
  <c r="H167" i="50"/>
  <c r="G6" i="50"/>
  <c r="H6" i="50"/>
  <c r="G65" i="50"/>
  <c r="H65" i="50"/>
  <c r="G158" i="50"/>
  <c r="H158" i="50"/>
  <c r="G193" i="50"/>
  <c r="H193" i="50"/>
  <c r="G10" i="50"/>
  <c r="H10" i="50"/>
  <c r="G181" i="50"/>
  <c r="H181" i="50"/>
  <c r="G90" i="50"/>
  <c r="H90" i="50"/>
  <c r="G203" i="50"/>
  <c r="H203" i="50"/>
  <c r="G33" i="50"/>
  <c r="H33" i="50"/>
  <c r="G55" i="50"/>
  <c r="H55" i="50"/>
  <c r="G31" i="50"/>
  <c r="H31" i="50"/>
  <c r="G45" i="50"/>
  <c r="H45" i="50"/>
  <c r="G183" i="50"/>
  <c r="H183" i="50"/>
  <c r="G61" i="50"/>
  <c r="H61" i="50"/>
  <c r="G63" i="50"/>
  <c r="H63" i="50"/>
  <c r="G185" i="50"/>
  <c r="H185" i="50"/>
  <c r="G114" i="50"/>
  <c r="H114" i="50"/>
  <c r="G137" i="50"/>
  <c r="H137" i="50"/>
  <c r="G37" i="50"/>
  <c r="H37" i="50"/>
  <c r="G24" i="50"/>
  <c r="H24" i="50"/>
  <c r="G205" i="50"/>
  <c r="H205" i="50"/>
  <c r="G149" i="50"/>
  <c r="H149" i="50"/>
  <c r="G196" i="50"/>
  <c r="H196" i="50"/>
  <c r="G56" i="50"/>
  <c r="H56" i="50"/>
  <c r="G112" i="50"/>
  <c r="H112" i="50"/>
  <c r="G29" i="50"/>
  <c r="H29" i="50"/>
  <c r="G135" i="50"/>
  <c r="H135" i="50"/>
  <c r="G54" i="50"/>
  <c r="H54" i="50"/>
  <c r="G184" i="50"/>
  <c r="H184" i="50"/>
  <c r="G153" i="50"/>
  <c r="H153" i="50"/>
  <c r="G77" i="50"/>
  <c r="H77" i="50"/>
  <c r="G85" i="50"/>
  <c r="H85" i="50"/>
  <c r="G117" i="50"/>
  <c r="H117" i="50"/>
  <c r="G68" i="50"/>
  <c r="H68" i="50"/>
  <c r="G143" i="50"/>
  <c r="H143" i="50"/>
  <c r="G102" i="50"/>
  <c r="H102" i="50"/>
  <c r="G140" i="50"/>
  <c r="H140" i="50"/>
  <c r="G18" i="50"/>
  <c r="H18" i="50"/>
  <c r="G175" i="50"/>
  <c r="H175" i="50"/>
  <c r="G178" i="50"/>
  <c r="H178" i="50"/>
  <c r="G195" i="50"/>
  <c r="H195" i="50"/>
  <c r="G60" i="50"/>
  <c r="H60" i="50"/>
  <c r="G11" i="50"/>
  <c r="H11" i="50"/>
  <c r="G132" i="50"/>
  <c r="H132" i="50"/>
  <c r="G7" i="50"/>
  <c r="H7" i="50"/>
  <c r="G48" i="50"/>
  <c r="H48" i="50"/>
  <c r="G138" i="50"/>
  <c r="H138" i="50"/>
  <c r="G23" i="50"/>
  <c r="H23" i="50"/>
  <c r="G70" i="50"/>
  <c r="H70" i="50"/>
  <c r="G69" i="50"/>
  <c r="H69" i="50"/>
  <c r="G100" i="50"/>
  <c r="H100" i="50"/>
  <c r="G136" i="50"/>
  <c r="H136" i="50"/>
  <c r="G78" i="50"/>
  <c r="H78" i="50"/>
  <c r="G131" i="50"/>
  <c r="H131" i="50"/>
  <c r="G71" i="50"/>
  <c r="H71" i="50"/>
  <c r="G168" i="50"/>
  <c r="H168" i="50"/>
  <c r="G134" i="50"/>
  <c r="H134" i="50"/>
  <c r="G172" i="50"/>
  <c r="H172" i="50"/>
  <c r="G127" i="50"/>
  <c r="H127" i="50"/>
  <c r="G161" i="50"/>
  <c r="H161" i="50"/>
  <c r="G8" i="50"/>
  <c r="H8" i="50"/>
  <c r="G88" i="50"/>
  <c r="H88" i="50"/>
  <c r="G15" i="50"/>
  <c r="H15" i="50"/>
  <c r="G16" i="50"/>
  <c r="H16" i="50"/>
  <c r="G72" i="50"/>
  <c r="H72" i="50"/>
  <c r="G152" i="50"/>
  <c r="H152" i="50"/>
  <c r="G107" i="50"/>
  <c r="H107" i="50"/>
  <c r="G144" i="50"/>
  <c r="H144" i="50"/>
  <c r="G81" i="50"/>
  <c r="H81" i="50"/>
  <c r="G87" i="50"/>
  <c r="H87" i="50"/>
  <c r="G154" i="50"/>
  <c r="H154" i="50"/>
  <c r="G197" i="50"/>
  <c r="H197" i="50"/>
  <c r="G170" i="50"/>
  <c r="H170" i="50"/>
  <c r="G75" i="50"/>
  <c r="H75" i="50"/>
  <c r="G59" i="50"/>
  <c r="H59" i="50"/>
  <c r="G74" i="50"/>
  <c r="H74" i="50"/>
  <c r="G163" i="50"/>
  <c r="H163" i="50"/>
  <c r="G62" i="50"/>
  <c r="H62" i="50"/>
  <c r="G9" i="50"/>
  <c r="H9" i="50"/>
  <c r="G26" i="50"/>
  <c r="H26" i="50"/>
  <c r="G164" i="50"/>
  <c r="H164" i="50"/>
  <c r="G160" i="50"/>
  <c r="H160" i="50"/>
  <c r="G108" i="50"/>
  <c r="H108" i="50"/>
  <c r="G94" i="50"/>
  <c r="H94" i="50"/>
  <c r="G91" i="50"/>
  <c r="H91" i="50"/>
  <c r="G83" i="50"/>
  <c r="H83" i="50"/>
  <c r="G17" i="50"/>
  <c r="H17" i="50"/>
  <c r="G113" i="50"/>
  <c r="H113" i="50"/>
  <c r="G50" i="50"/>
  <c r="H50" i="50"/>
  <c r="G98" i="50"/>
  <c r="H98" i="50"/>
  <c r="G173" i="50"/>
  <c r="H173" i="50"/>
  <c r="G12" i="50"/>
  <c r="H12" i="50"/>
  <c r="G20" i="50"/>
  <c r="H20" i="50"/>
  <c r="G200" i="50"/>
  <c r="H200" i="50"/>
  <c r="G165" i="50"/>
  <c r="H165" i="50"/>
  <c r="G169" i="50"/>
  <c r="H169" i="50"/>
  <c r="G125" i="50"/>
  <c r="H125" i="50"/>
  <c r="G57" i="50"/>
  <c r="H57" i="50"/>
  <c r="G89" i="50"/>
  <c r="H89" i="50"/>
  <c r="G180" i="50"/>
  <c r="H180" i="50"/>
  <c r="G192" i="50"/>
  <c r="H192" i="50"/>
  <c r="G73" i="50"/>
  <c r="H73" i="50"/>
  <c r="G198" i="50"/>
  <c r="H198" i="50"/>
  <c r="G188" i="50"/>
  <c r="H188" i="50"/>
  <c r="G28" i="50"/>
  <c r="H28" i="50"/>
  <c r="G27" i="50"/>
  <c r="H27" i="50"/>
  <c r="G186" i="50"/>
  <c r="H186" i="50"/>
  <c r="G182" i="50"/>
  <c r="H182" i="50"/>
  <c r="G95" i="50"/>
  <c r="H95" i="50"/>
  <c r="G42" i="50"/>
  <c r="H42" i="50"/>
  <c r="G119" i="50"/>
  <c r="H119" i="50"/>
  <c r="G35" i="50"/>
  <c r="H35" i="50"/>
  <c r="G174" i="50"/>
  <c r="H174" i="50"/>
  <c r="G115" i="50"/>
  <c r="H115" i="50"/>
  <c r="G64" i="50"/>
  <c r="H64" i="50"/>
  <c r="G97" i="50"/>
  <c r="H97" i="50"/>
  <c r="G93" i="50"/>
  <c r="H93" i="50"/>
  <c r="G133" i="50"/>
  <c r="H133" i="50"/>
  <c r="G76" i="50"/>
  <c r="H76" i="50"/>
  <c r="G202" i="50"/>
  <c r="H202" i="50"/>
  <c r="G96" i="50"/>
  <c r="H96" i="50"/>
  <c r="G46" i="50"/>
  <c r="H46" i="50"/>
  <c r="G43" i="50"/>
  <c r="H43" i="50"/>
  <c r="G110" i="50"/>
  <c r="H110" i="50"/>
  <c r="G19" i="50"/>
  <c r="H19" i="50"/>
  <c r="G191" i="50"/>
  <c r="H191" i="50"/>
  <c r="G122" i="50"/>
  <c r="H122" i="50"/>
  <c r="S179" i="50"/>
  <c r="E179" i="50" s="1"/>
  <c r="F179" i="50"/>
  <c r="S171" i="50"/>
  <c r="E171" i="50" s="1"/>
  <c r="F171" i="50"/>
  <c r="S56" i="50"/>
  <c r="E56" i="50" s="1"/>
  <c r="F56" i="50"/>
  <c r="S176" i="50"/>
  <c r="E176" i="50" s="1"/>
  <c r="F176" i="50"/>
  <c r="S29" i="50"/>
  <c r="E29" i="50" s="1"/>
  <c r="F29" i="50"/>
  <c r="S139" i="50"/>
  <c r="E139" i="50" s="1"/>
  <c r="F139" i="50"/>
  <c r="S59" i="50"/>
  <c r="E59" i="50" s="1"/>
  <c r="F59" i="50"/>
  <c r="S54" i="50"/>
  <c r="E54" i="50" s="1"/>
  <c r="F54" i="50"/>
  <c r="S184" i="50"/>
  <c r="E184" i="50" s="1"/>
  <c r="F184" i="50"/>
  <c r="S86" i="50"/>
  <c r="E86" i="50" s="1"/>
  <c r="F86" i="50"/>
  <c r="S77" i="50"/>
  <c r="E77" i="50" s="1"/>
  <c r="F77" i="50"/>
  <c r="S118" i="50"/>
  <c r="E118" i="50" s="1"/>
  <c r="F118" i="50"/>
  <c r="S30" i="50"/>
  <c r="E30" i="50" s="1"/>
  <c r="F30" i="50"/>
  <c r="S156" i="50"/>
  <c r="E156" i="50" s="1"/>
  <c r="F156" i="50"/>
  <c r="S49" i="50"/>
  <c r="E49" i="50" s="1"/>
  <c r="F49" i="50"/>
  <c r="S130" i="50"/>
  <c r="E130" i="50" s="1"/>
  <c r="F130" i="50"/>
  <c r="S109" i="50"/>
  <c r="E109" i="50" s="1"/>
  <c r="F109" i="50"/>
  <c r="S199" i="50"/>
  <c r="E199" i="50" s="1"/>
  <c r="F199" i="50"/>
  <c r="S51" i="50"/>
  <c r="E51" i="50" s="1"/>
  <c r="F51" i="50"/>
  <c r="S44" i="50"/>
  <c r="E44" i="50" s="1"/>
  <c r="F44" i="50"/>
  <c r="S38" i="50"/>
  <c r="E38" i="50" s="1"/>
  <c r="F38" i="50"/>
  <c r="S151" i="50"/>
  <c r="E151" i="50" s="1"/>
  <c r="F151" i="50"/>
  <c r="S14" i="50"/>
  <c r="E14" i="50" s="1"/>
  <c r="F14" i="50"/>
  <c r="S58" i="50"/>
  <c r="E58" i="50" s="1"/>
  <c r="F58" i="50"/>
  <c r="S150" i="50"/>
  <c r="E150" i="50" s="1"/>
  <c r="F150" i="50"/>
  <c r="S204" i="50"/>
  <c r="E204" i="50" s="1"/>
  <c r="F204" i="50"/>
  <c r="S120" i="50"/>
  <c r="E120" i="50" s="1"/>
  <c r="F120" i="50"/>
  <c r="S129" i="50"/>
  <c r="E129" i="50" s="1"/>
  <c r="F129" i="50"/>
  <c r="S201" i="50"/>
  <c r="E201" i="50" s="1"/>
  <c r="F201" i="50"/>
  <c r="S101" i="50"/>
  <c r="E101" i="50" s="1"/>
  <c r="F101" i="50"/>
  <c r="S187" i="50"/>
  <c r="E187" i="50" s="1"/>
  <c r="F187" i="50"/>
  <c r="S41" i="50"/>
  <c r="E41" i="50" s="1"/>
  <c r="F41" i="50"/>
  <c r="S123" i="50"/>
  <c r="E123" i="50" s="1"/>
  <c r="F123" i="50"/>
  <c r="S190" i="50"/>
  <c r="E190" i="50" s="1"/>
  <c r="F190" i="50"/>
  <c r="S162" i="50"/>
  <c r="E162" i="50" s="1"/>
  <c r="F162" i="50"/>
  <c r="S103" i="50"/>
  <c r="E103" i="50" s="1"/>
  <c r="F103" i="50"/>
  <c r="S111" i="50"/>
  <c r="E111" i="50" s="1"/>
  <c r="F111" i="50"/>
  <c r="S105" i="50"/>
  <c r="E105" i="50" s="1"/>
  <c r="F105" i="50"/>
  <c r="S13" i="50"/>
  <c r="E13" i="50" s="1"/>
  <c r="F13" i="50"/>
  <c r="S148" i="50"/>
  <c r="E148" i="50" s="1"/>
  <c r="F148" i="50"/>
  <c r="S99" i="50"/>
  <c r="E99" i="50" s="1"/>
  <c r="F99" i="50"/>
  <c r="S66" i="50"/>
  <c r="E66" i="50" s="1"/>
  <c r="F66" i="50"/>
  <c r="S142" i="50"/>
  <c r="E142" i="50" s="1"/>
  <c r="F142" i="50"/>
  <c r="S196" i="50"/>
  <c r="E196" i="50" s="1"/>
  <c r="F196" i="50"/>
  <c r="S154" i="50"/>
  <c r="E154" i="50" s="1"/>
  <c r="F154" i="50"/>
  <c r="S197" i="50"/>
  <c r="E197" i="50" s="1"/>
  <c r="F197" i="50"/>
  <c r="S75" i="50"/>
  <c r="E75" i="50" s="1"/>
  <c r="F75" i="50"/>
  <c r="S74" i="50"/>
  <c r="E74" i="50" s="1"/>
  <c r="F74" i="50"/>
  <c r="S163" i="50"/>
  <c r="E163" i="50" s="1"/>
  <c r="F163" i="50"/>
  <c r="S62" i="50"/>
  <c r="E62" i="50" s="1"/>
  <c r="F62" i="50"/>
  <c r="S9" i="50"/>
  <c r="E9" i="50" s="1"/>
  <c r="F9" i="50"/>
  <c r="S26" i="50"/>
  <c r="E26" i="50" s="1"/>
  <c r="F26" i="50"/>
  <c r="S117" i="50"/>
  <c r="E117" i="50" s="1"/>
  <c r="F117" i="50"/>
  <c r="S68" i="50"/>
  <c r="E68" i="50" s="1"/>
  <c r="F68" i="50"/>
  <c r="S108" i="50"/>
  <c r="E108" i="50" s="1"/>
  <c r="F108" i="50"/>
  <c r="S94" i="50"/>
  <c r="E94" i="50" s="1"/>
  <c r="F94" i="50"/>
  <c r="S102" i="50"/>
  <c r="E102" i="50" s="1"/>
  <c r="F102" i="50"/>
  <c r="S17" i="50"/>
  <c r="E17" i="50" s="1"/>
  <c r="F17" i="50"/>
  <c r="S113" i="50"/>
  <c r="E113" i="50" s="1"/>
  <c r="F113" i="50"/>
  <c r="S50" i="50"/>
  <c r="E50" i="50" s="1"/>
  <c r="F50" i="50"/>
  <c r="S173" i="50"/>
  <c r="E173" i="50" s="1"/>
  <c r="F173" i="50"/>
  <c r="S178" i="50"/>
  <c r="E178" i="50" s="1"/>
  <c r="F178" i="50"/>
  <c r="S20" i="50"/>
  <c r="E20" i="50" s="1"/>
  <c r="F20" i="50"/>
  <c r="S157" i="50"/>
  <c r="E157" i="50" s="1"/>
  <c r="F157" i="50"/>
  <c r="S52" i="50"/>
  <c r="E52" i="50" s="1"/>
  <c r="F52" i="50"/>
  <c r="S11" i="50"/>
  <c r="E11" i="50" s="1"/>
  <c r="F11" i="50"/>
  <c r="S125" i="50"/>
  <c r="E125" i="50" s="1"/>
  <c r="F125" i="50"/>
  <c r="S177" i="50"/>
  <c r="E177" i="50" s="1"/>
  <c r="F177" i="50"/>
  <c r="S79" i="50"/>
  <c r="E79" i="50" s="1"/>
  <c r="F79" i="50"/>
  <c r="S192" i="50"/>
  <c r="E192" i="50" s="1"/>
  <c r="F192" i="50"/>
  <c r="S167" i="50"/>
  <c r="E167" i="50" s="1"/>
  <c r="F167" i="50"/>
  <c r="S6" i="50"/>
  <c r="E6" i="50" s="1"/>
  <c r="F6" i="50"/>
  <c r="S65" i="50"/>
  <c r="E65" i="50" s="1"/>
  <c r="F65" i="50"/>
  <c r="S158" i="50"/>
  <c r="E158" i="50" s="1"/>
  <c r="F158" i="50"/>
  <c r="S193" i="50"/>
  <c r="E193" i="50" s="1"/>
  <c r="F193" i="50"/>
  <c r="S10" i="50"/>
  <c r="E10" i="50" s="1"/>
  <c r="F10" i="50"/>
  <c r="S181" i="50"/>
  <c r="E181" i="50" s="1"/>
  <c r="F181" i="50"/>
  <c r="S90" i="50"/>
  <c r="E90" i="50" s="1"/>
  <c r="F90" i="50"/>
  <c r="S203" i="50"/>
  <c r="E203" i="50" s="1"/>
  <c r="F203" i="50"/>
  <c r="S33" i="50"/>
  <c r="E33" i="50" s="1"/>
  <c r="F33" i="50"/>
  <c r="S55" i="50"/>
  <c r="E55" i="50" s="1"/>
  <c r="F55" i="50"/>
  <c r="S31" i="50"/>
  <c r="E31" i="50" s="1"/>
  <c r="F31" i="50"/>
  <c r="S45" i="50"/>
  <c r="E45" i="50" s="1"/>
  <c r="F45" i="50"/>
  <c r="S183" i="50"/>
  <c r="E183" i="50" s="1"/>
  <c r="F183" i="50"/>
  <c r="S61" i="50"/>
  <c r="E61" i="50" s="1"/>
  <c r="F61" i="50"/>
  <c r="S63" i="50"/>
  <c r="E63" i="50" s="1"/>
  <c r="F63" i="50"/>
  <c r="S185" i="50"/>
  <c r="E185" i="50" s="1"/>
  <c r="F185" i="50"/>
  <c r="S114" i="50"/>
  <c r="E114" i="50" s="1"/>
  <c r="F114" i="50"/>
  <c r="S137" i="50"/>
  <c r="E137" i="50" s="1"/>
  <c r="F137" i="50"/>
  <c r="S37" i="50"/>
  <c r="E37" i="50" s="1"/>
  <c r="F37" i="50"/>
  <c r="S24" i="50"/>
  <c r="E24" i="50" s="1"/>
  <c r="F24" i="50"/>
  <c r="S205" i="50"/>
  <c r="E205" i="50" s="1"/>
  <c r="F205" i="50"/>
  <c r="S149" i="50"/>
  <c r="E149" i="50" s="1"/>
  <c r="F149" i="50"/>
  <c r="S87" i="50"/>
  <c r="E87" i="50" s="1"/>
  <c r="F87" i="50"/>
  <c r="S147" i="50"/>
  <c r="E147" i="50" s="1"/>
  <c r="F147" i="50"/>
  <c r="S166" i="50"/>
  <c r="E166" i="50" s="1"/>
  <c r="F166" i="50"/>
  <c r="S135" i="50"/>
  <c r="E135" i="50" s="1"/>
  <c r="F135" i="50"/>
  <c r="S126" i="50"/>
  <c r="E126" i="50" s="1"/>
  <c r="F126" i="50"/>
  <c r="S39" i="50"/>
  <c r="E39" i="50" s="1"/>
  <c r="F39" i="50"/>
  <c r="S82" i="50"/>
  <c r="E82" i="50" s="1"/>
  <c r="F82" i="50"/>
  <c r="S153" i="50"/>
  <c r="E153" i="50" s="1"/>
  <c r="F153" i="50"/>
  <c r="S67" i="50"/>
  <c r="E67" i="50" s="1"/>
  <c r="F67" i="50"/>
  <c r="S34" i="50"/>
  <c r="E34" i="50" s="1"/>
  <c r="F34" i="50"/>
  <c r="S85" i="50"/>
  <c r="E85" i="50" s="1"/>
  <c r="F85" i="50"/>
  <c r="S164" i="50"/>
  <c r="E164" i="50" s="1"/>
  <c r="F164" i="50"/>
  <c r="S160" i="50"/>
  <c r="E160" i="50" s="1"/>
  <c r="F160" i="50"/>
  <c r="S116" i="50"/>
  <c r="E116" i="50" s="1"/>
  <c r="F116" i="50"/>
  <c r="S91" i="50"/>
  <c r="E91" i="50" s="1"/>
  <c r="F91" i="50"/>
  <c r="S83" i="50"/>
  <c r="E83" i="50" s="1"/>
  <c r="F83" i="50"/>
  <c r="S141" i="50"/>
  <c r="E141" i="50" s="1"/>
  <c r="F141" i="50"/>
  <c r="S18" i="50"/>
  <c r="E18" i="50" s="1"/>
  <c r="F18" i="50"/>
  <c r="S104" i="50"/>
  <c r="E104" i="50" s="1"/>
  <c r="F104" i="50"/>
  <c r="S195" i="50"/>
  <c r="E195" i="50" s="1"/>
  <c r="F195" i="50"/>
  <c r="S60" i="50"/>
  <c r="E60" i="50" s="1"/>
  <c r="F60" i="50"/>
  <c r="S159" i="50"/>
  <c r="E159" i="50" s="1"/>
  <c r="F159" i="50"/>
  <c r="S84" i="50"/>
  <c r="E84" i="50" s="1"/>
  <c r="F84" i="50"/>
  <c r="S124" i="50"/>
  <c r="E124" i="50" s="1"/>
  <c r="F124" i="50"/>
  <c r="S7" i="50"/>
  <c r="E7" i="50" s="1"/>
  <c r="F7" i="50"/>
  <c r="S180" i="50"/>
  <c r="E180" i="50" s="1"/>
  <c r="F180" i="50"/>
  <c r="S48" i="50"/>
  <c r="E48" i="50" s="1"/>
  <c r="F48" i="50"/>
  <c r="S73" i="50"/>
  <c r="E73" i="50" s="1"/>
  <c r="F73" i="50"/>
  <c r="S138" i="50"/>
  <c r="E138" i="50" s="1"/>
  <c r="F138" i="50"/>
  <c r="S23" i="50"/>
  <c r="E23" i="50" s="1"/>
  <c r="F23" i="50"/>
  <c r="S70" i="50"/>
  <c r="E70" i="50" s="1"/>
  <c r="F70" i="50"/>
  <c r="S69" i="50"/>
  <c r="E69" i="50" s="1"/>
  <c r="F69" i="50"/>
  <c r="S100" i="50"/>
  <c r="E100" i="50" s="1"/>
  <c r="F100" i="50"/>
  <c r="S136" i="50"/>
  <c r="E136" i="50" s="1"/>
  <c r="F136" i="50"/>
  <c r="S78" i="50"/>
  <c r="E78" i="50" s="1"/>
  <c r="F78" i="50"/>
  <c r="S131" i="50"/>
  <c r="E131" i="50" s="1"/>
  <c r="F131" i="50"/>
  <c r="S71" i="50"/>
  <c r="E71" i="50" s="1"/>
  <c r="F71" i="50"/>
  <c r="S168" i="50"/>
  <c r="E168" i="50" s="1"/>
  <c r="F168" i="50"/>
  <c r="S134" i="50"/>
  <c r="E134" i="50" s="1"/>
  <c r="F134" i="50"/>
  <c r="S172" i="50"/>
  <c r="E172" i="50" s="1"/>
  <c r="F172" i="50"/>
  <c r="S127" i="50"/>
  <c r="E127" i="50" s="1"/>
  <c r="F127" i="50"/>
  <c r="S161" i="50"/>
  <c r="E161" i="50" s="1"/>
  <c r="F161" i="50"/>
  <c r="S8" i="50"/>
  <c r="E8" i="50" s="1"/>
  <c r="F8" i="50"/>
  <c r="S88" i="50"/>
  <c r="E88" i="50" s="1"/>
  <c r="F88" i="50"/>
  <c r="S15" i="50"/>
  <c r="E15" i="50" s="1"/>
  <c r="F15" i="50"/>
  <c r="S16" i="50"/>
  <c r="E16" i="50" s="1"/>
  <c r="F16" i="50"/>
  <c r="S72" i="50"/>
  <c r="E72" i="50" s="1"/>
  <c r="F72" i="50"/>
  <c r="S152" i="50"/>
  <c r="E152" i="50" s="1"/>
  <c r="F152" i="50"/>
  <c r="S107" i="50"/>
  <c r="E107" i="50" s="1"/>
  <c r="F107" i="50"/>
  <c r="S144" i="50"/>
  <c r="E144" i="50" s="1"/>
  <c r="F144" i="50"/>
  <c r="S81" i="50"/>
  <c r="E81" i="50" s="1"/>
  <c r="F81" i="50"/>
  <c r="S25" i="50"/>
  <c r="E25" i="50" s="1"/>
  <c r="F25" i="50"/>
  <c r="S47" i="50"/>
  <c r="E47" i="50" s="1"/>
  <c r="F47" i="50"/>
  <c r="S128" i="50"/>
  <c r="E128" i="50" s="1"/>
  <c r="F128" i="50"/>
  <c r="S112" i="50"/>
  <c r="E112" i="50" s="1"/>
  <c r="F112" i="50"/>
  <c r="S170" i="50"/>
  <c r="E170" i="50" s="1"/>
  <c r="F170" i="50"/>
  <c r="S155" i="50"/>
  <c r="E155" i="50" s="1"/>
  <c r="F155" i="50"/>
  <c r="S53" i="50"/>
  <c r="E53" i="50" s="1"/>
  <c r="F53" i="50"/>
  <c r="S121" i="50"/>
  <c r="E121" i="50" s="1"/>
  <c r="F121" i="50"/>
  <c r="S32" i="50"/>
  <c r="E32" i="50" s="1"/>
  <c r="F32" i="50"/>
  <c r="S21" i="50"/>
  <c r="E21" i="50" s="1"/>
  <c r="F21" i="50"/>
  <c r="S189" i="50"/>
  <c r="E189" i="50" s="1"/>
  <c r="F189" i="50"/>
  <c r="S106" i="50"/>
  <c r="E106" i="50" s="1"/>
  <c r="F106" i="50"/>
  <c r="S22" i="50"/>
  <c r="E22" i="50" s="1"/>
  <c r="F22" i="50"/>
  <c r="S36" i="50"/>
  <c r="E36" i="50" s="1"/>
  <c r="F36" i="50"/>
  <c r="S80" i="50"/>
  <c r="E80" i="50" s="1"/>
  <c r="F80" i="50"/>
  <c r="S145" i="50"/>
  <c r="E145" i="50" s="1"/>
  <c r="F145" i="50"/>
  <c r="S146" i="50"/>
  <c r="E146" i="50" s="1"/>
  <c r="F146" i="50"/>
  <c r="S194" i="50"/>
  <c r="E194" i="50" s="1"/>
  <c r="F194" i="50"/>
  <c r="S143" i="50"/>
  <c r="E143" i="50" s="1"/>
  <c r="F143" i="50"/>
  <c r="S92" i="50"/>
  <c r="E92" i="50" s="1"/>
  <c r="F92" i="50"/>
  <c r="S140" i="50"/>
  <c r="E140" i="50" s="1"/>
  <c r="F140" i="50"/>
  <c r="S98" i="50"/>
  <c r="E98" i="50" s="1"/>
  <c r="F98" i="50"/>
  <c r="S175" i="50"/>
  <c r="E175" i="50" s="1"/>
  <c r="F175" i="50"/>
  <c r="S12" i="50"/>
  <c r="E12" i="50" s="1"/>
  <c r="F12" i="50"/>
  <c r="S40" i="50"/>
  <c r="E40" i="50" s="1"/>
  <c r="F40" i="50"/>
  <c r="S200" i="50"/>
  <c r="E200" i="50" s="1"/>
  <c r="F200" i="50"/>
  <c r="S165" i="50"/>
  <c r="E165" i="50" s="1"/>
  <c r="F165" i="50"/>
  <c r="S169" i="50"/>
  <c r="E169" i="50" s="1"/>
  <c r="F169" i="50"/>
  <c r="S132" i="50"/>
  <c r="E132" i="50" s="1"/>
  <c r="F132" i="50"/>
  <c r="S57" i="50"/>
  <c r="E57" i="50" s="1"/>
  <c r="F57" i="50"/>
  <c r="S89" i="50"/>
  <c r="E89" i="50" s="1"/>
  <c r="F89" i="50"/>
  <c r="S198" i="50"/>
  <c r="E198" i="50" s="1"/>
  <c r="F198" i="50"/>
  <c r="S188" i="50"/>
  <c r="E188" i="50" s="1"/>
  <c r="F188" i="50"/>
  <c r="S28" i="50"/>
  <c r="E28" i="50" s="1"/>
  <c r="F28" i="50"/>
  <c r="S27" i="50"/>
  <c r="E27" i="50" s="1"/>
  <c r="F27" i="50"/>
  <c r="S186" i="50"/>
  <c r="E186" i="50" s="1"/>
  <c r="F186" i="50"/>
  <c r="S182" i="50"/>
  <c r="E182" i="50" s="1"/>
  <c r="F182" i="50"/>
  <c r="S95" i="50"/>
  <c r="E95" i="50" s="1"/>
  <c r="F95" i="50"/>
  <c r="S42" i="50"/>
  <c r="E42" i="50" s="1"/>
  <c r="F42" i="50"/>
  <c r="S119" i="50"/>
  <c r="E119" i="50" s="1"/>
  <c r="F119" i="50"/>
  <c r="S35" i="50"/>
  <c r="E35" i="50" s="1"/>
  <c r="F35" i="50"/>
  <c r="S174" i="50"/>
  <c r="E174" i="50" s="1"/>
  <c r="F174" i="50"/>
  <c r="S115" i="50"/>
  <c r="E115" i="50" s="1"/>
  <c r="F115" i="50"/>
  <c r="S64" i="50"/>
  <c r="E64" i="50" s="1"/>
  <c r="F64" i="50"/>
  <c r="S97" i="50"/>
  <c r="E97" i="50" s="1"/>
  <c r="F97" i="50"/>
  <c r="S93" i="50"/>
  <c r="E93" i="50" s="1"/>
  <c r="F93" i="50"/>
  <c r="S133" i="50"/>
  <c r="E133" i="50" s="1"/>
  <c r="F133" i="50"/>
  <c r="S76" i="50"/>
  <c r="E76" i="50" s="1"/>
  <c r="F76" i="50"/>
  <c r="S202" i="50"/>
  <c r="E202" i="50" s="1"/>
  <c r="F202" i="50"/>
  <c r="S96" i="50"/>
  <c r="E96" i="50" s="1"/>
  <c r="F96" i="50"/>
  <c r="S46" i="50"/>
  <c r="E46" i="50" s="1"/>
  <c r="F46" i="50"/>
  <c r="S43" i="50"/>
  <c r="E43" i="50" s="1"/>
  <c r="F43" i="50"/>
  <c r="S110" i="50"/>
  <c r="E110" i="50" s="1"/>
  <c r="F110" i="50"/>
  <c r="S19" i="50"/>
  <c r="E19" i="50" s="1"/>
  <c r="F19" i="50"/>
  <c r="S191" i="50"/>
  <c r="E191" i="50" s="1"/>
  <c r="F191" i="50"/>
  <c r="S122" i="50"/>
  <c r="E122" i="50" s="1"/>
  <c r="F122" i="50"/>
  <c r="C179" i="50"/>
  <c r="D179" i="50"/>
  <c r="C171" i="50"/>
  <c r="D171" i="50"/>
  <c r="C147" i="50"/>
  <c r="D147" i="50"/>
  <c r="C176" i="50"/>
  <c r="D176" i="50"/>
  <c r="C29" i="50"/>
  <c r="D29" i="50"/>
  <c r="C53" i="50"/>
  <c r="D53" i="50"/>
  <c r="C32" i="50"/>
  <c r="D32" i="50"/>
  <c r="C39" i="50"/>
  <c r="D39" i="50"/>
  <c r="C184" i="50"/>
  <c r="D184" i="50"/>
  <c r="C86" i="50"/>
  <c r="D86" i="50"/>
  <c r="C22" i="50"/>
  <c r="D22" i="50"/>
  <c r="C9" i="50"/>
  <c r="D9" i="50"/>
  <c r="C118" i="50"/>
  <c r="D118" i="50"/>
  <c r="C34" i="50"/>
  <c r="D34" i="50"/>
  <c r="C30" i="50"/>
  <c r="D30" i="50"/>
  <c r="C156" i="50"/>
  <c r="D156" i="50"/>
  <c r="C49" i="50"/>
  <c r="D49" i="50"/>
  <c r="C130" i="50"/>
  <c r="D130" i="50"/>
  <c r="C109" i="50"/>
  <c r="D109" i="50"/>
  <c r="C199" i="50"/>
  <c r="D199" i="50"/>
  <c r="C51" i="50"/>
  <c r="D51" i="50"/>
  <c r="C44" i="50"/>
  <c r="D44" i="50"/>
  <c r="C38" i="50"/>
  <c r="D38" i="50"/>
  <c r="C151" i="50"/>
  <c r="D151" i="50"/>
  <c r="C14" i="50"/>
  <c r="D14" i="50"/>
  <c r="C58" i="50"/>
  <c r="D58" i="50"/>
  <c r="C150" i="50"/>
  <c r="D150" i="50"/>
  <c r="C204" i="50"/>
  <c r="D204" i="50"/>
  <c r="C120" i="50"/>
  <c r="D120" i="50"/>
  <c r="C129" i="50"/>
  <c r="D129" i="50"/>
  <c r="C201" i="50"/>
  <c r="D201" i="50"/>
  <c r="C101" i="50"/>
  <c r="D101" i="50"/>
  <c r="C187" i="50"/>
  <c r="D187" i="50"/>
  <c r="C41" i="50"/>
  <c r="D41" i="50"/>
  <c r="C123" i="50"/>
  <c r="D123" i="50"/>
  <c r="C190" i="50"/>
  <c r="D190" i="50"/>
  <c r="C162" i="50"/>
  <c r="D162" i="50"/>
  <c r="C103" i="50"/>
  <c r="D103" i="50"/>
  <c r="C111" i="50"/>
  <c r="D111" i="50"/>
  <c r="C105" i="50"/>
  <c r="D105" i="50"/>
  <c r="C13" i="50"/>
  <c r="D13" i="50"/>
  <c r="C148" i="50"/>
  <c r="D148" i="50"/>
  <c r="C99" i="50"/>
  <c r="D99" i="50"/>
  <c r="C66" i="50"/>
  <c r="D66" i="50"/>
  <c r="C142" i="50"/>
  <c r="D142" i="50"/>
  <c r="C87" i="50"/>
  <c r="D87" i="50"/>
  <c r="C47" i="50"/>
  <c r="D47" i="50"/>
  <c r="C128" i="50"/>
  <c r="D128" i="50"/>
  <c r="C112" i="50"/>
  <c r="D112" i="50"/>
  <c r="C155" i="50"/>
  <c r="D155" i="50"/>
  <c r="C139" i="50"/>
  <c r="D139" i="50"/>
  <c r="C59" i="50"/>
  <c r="D59" i="50"/>
  <c r="C126" i="50"/>
  <c r="D126" i="50"/>
  <c r="C21" i="50"/>
  <c r="D21" i="50"/>
  <c r="C189" i="50"/>
  <c r="D189" i="50"/>
  <c r="C106" i="50"/>
  <c r="D106" i="50"/>
  <c r="C77" i="50"/>
  <c r="D77" i="50"/>
  <c r="C85" i="50"/>
  <c r="D85" i="50"/>
  <c r="C164" i="50"/>
  <c r="D164" i="50"/>
  <c r="C160" i="50"/>
  <c r="D160" i="50"/>
  <c r="C94" i="50"/>
  <c r="D94" i="50"/>
  <c r="C102" i="50"/>
  <c r="D102" i="50"/>
  <c r="C140" i="50"/>
  <c r="D140" i="50"/>
  <c r="C18" i="50"/>
  <c r="D18" i="50"/>
  <c r="C98" i="50"/>
  <c r="D98" i="50"/>
  <c r="C104" i="50"/>
  <c r="D104" i="50"/>
  <c r="C40" i="50"/>
  <c r="D40" i="50"/>
  <c r="C157" i="50"/>
  <c r="D157" i="50"/>
  <c r="C165" i="50"/>
  <c r="D165" i="50"/>
  <c r="C84" i="50"/>
  <c r="D84" i="50"/>
  <c r="C124" i="50"/>
  <c r="D124" i="50"/>
  <c r="C7" i="50"/>
  <c r="D7" i="50"/>
  <c r="C79" i="50"/>
  <c r="D79" i="50"/>
  <c r="C192" i="50"/>
  <c r="D192" i="50"/>
  <c r="C167" i="50"/>
  <c r="D167" i="50"/>
  <c r="C6" i="50"/>
  <c r="D6" i="50"/>
  <c r="C65" i="50"/>
  <c r="D65" i="50"/>
  <c r="C158" i="50"/>
  <c r="D158" i="50"/>
  <c r="C193" i="50"/>
  <c r="D193" i="50"/>
  <c r="C10" i="50"/>
  <c r="D10" i="50"/>
  <c r="C181" i="50"/>
  <c r="D181" i="50"/>
  <c r="C90" i="50"/>
  <c r="D90" i="50"/>
  <c r="C203" i="50"/>
  <c r="D203" i="50"/>
  <c r="C33" i="50"/>
  <c r="D33" i="50"/>
  <c r="C55" i="50"/>
  <c r="D55" i="50"/>
  <c r="C31" i="50"/>
  <c r="D31" i="50"/>
  <c r="C45" i="50"/>
  <c r="D45" i="50"/>
  <c r="C183" i="50"/>
  <c r="D183" i="50"/>
  <c r="C61" i="50"/>
  <c r="D61" i="50"/>
  <c r="C63" i="50"/>
  <c r="D63" i="50"/>
  <c r="C185" i="50"/>
  <c r="D185" i="50"/>
  <c r="C114" i="50"/>
  <c r="D114" i="50"/>
  <c r="C137" i="50"/>
  <c r="D137" i="50"/>
  <c r="C37" i="50"/>
  <c r="D37" i="50"/>
  <c r="C24" i="50"/>
  <c r="D24" i="50"/>
  <c r="C205" i="50"/>
  <c r="D205" i="50"/>
  <c r="C149" i="50"/>
  <c r="D149" i="50"/>
  <c r="C196" i="50"/>
  <c r="D196" i="50"/>
  <c r="C56" i="50"/>
  <c r="D56" i="50"/>
  <c r="C197" i="50"/>
  <c r="D197" i="50"/>
  <c r="C166" i="50"/>
  <c r="D166" i="50"/>
  <c r="C135" i="50"/>
  <c r="D135" i="50"/>
  <c r="C54" i="50"/>
  <c r="D54" i="50"/>
  <c r="C82" i="50"/>
  <c r="D82" i="50"/>
  <c r="C153" i="50"/>
  <c r="D153" i="50"/>
  <c r="C67" i="50"/>
  <c r="D67" i="50"/>
  <c r="C80" i="50"/>
  <c r="D80" i="50"/>
  <c r="C117" i="50"/>
  <c r="D117" i="50"/>
  <c r="C68" i="50"/>
  <c r="D68" i="50"/>
  <c r="C108" i="50"/>
  <c r="D108" i="50"/>
  <c r="C143" i="50"/>
  <c r="D143" i="50"/>
  <c r="C83" i="50"/>
  <c r="D83" i="50"/>
  <c r="C113" i="50"/>
  <c r="D113" i="50"/>
  <c r="C175" i="50"/>
  <c r="D175" i="50"/>
  <c r="C12" i="50"/>
  <c r="D12" i="50"/>
  <c r="C20" i="50"/>
  <c r="D20" i="50"/>
  <c r="C60" i="50"/>
  <c r="D60" i="50"/>
  <c r="C159" i="50"/>
  <c r="D159" i="50"/>
  <c r="C169" i="50"/>
  <c r="D169" i="50"/>
  <c r="C132" i="50"/>
  <c r="D132" i="50"/>
  <c r="C177" i="50"/>
  <c r="D177" i="50"/>
  <c r="C180" i="50"/>
  <c r="D180" i="50"/>
  <c r="C48" i="50"/>
  <c r="D48" i="50"/>
  <c r="C73" i="50"/>
  <c r="D73" i="50"/>
  <c r="C138" i="50"/>
  <c r="D138" i="50"/>
  <c r="C23" i="50"/>
  <c r="D23" i="50"/>
  <c r="C70" i="50"/>
  <c r="D70" i="50"/>
  <c r="C69" i="50"/>
  <c r="D69" i="50"/>
  <c r="C100" i="50"/>
  <c r="D100" i="50"/>
  <c r="C136" i="50"/>
  <c r="D136" i="50"/>
  <c r="C78" i="50"/>
  <c r="D78" i="50"/>
  <c r="C131" i="50"/>
  <c r="D131" i="50"/>
  <c r="C71" i="50"/>
  <c r="D71" i="50"/>
  <c r="C168" i="50"/>
  <c r="D168" i="50"/>
  <c r="C134" i="50"/>
  <c r="D134" i="50"/>
  <c r="C172" i="50"/>
  <c r="D172" i="50"/>
  <c r="C127" i="50"/>
  <c r="D127" i="50"/>
  <c r="C161" i="50"/>
  <c r="D161" i="50"/>
  <c r="C8" i="50"/>
  <c r="D8" i="50"/>
  <c r="C88" i="50"/>
  <c r="D88" i="50"/>
  <c r="C15" i="50"/>
  <c r="D15" i="50"/>
  <c r="C16" i="50"/>
  <c r="D16" i="50"/>
  <c r="C72" i="50"/>
  <c r="D72" i="50"/>
  <c r="C152" i="50"/>
  <c r="D152" i="50"/>
  <c r="C107" i="50"/>
  <c r="D107" i="50"/>
  <c r="C144" i="50"/>
  <c r="D144" i="50"/>
  <c r="C81" i="50"/>
  <c r="D81" i="50"/>
  <c r="C25" i="50"/>
  <c r="D25" i="50"/>
  <c r="C154" i="50"/>
  <c r="D154" i="50"/>
  <c r="C170" i="50"/>
  <c r="D170" i="50"/>
  <c r="C75" i="50"/>
  <c r="D75" i="50"/>
  <c r="C121" i="50"/>
  <c r="D121" i="50"/>
  <c r="C74" i="50"/>
  <c r="D74" i="50"/>
  <c r="C163" i="50"/>
  <c r="D163" i="50"/>
  <c r="C62" i="50"/>
  <c r="D62" i="50"/>
  <c r="C36" i="50"/>
  <c r="D36" i="50"/>
  <c r="C26" i="50"/>
  <c r="D26" i="50"/>
  <c r="C145" i="50"/>
  <c r="D145" i="50"/>
  <c r="C146" i="50"/>
  <c r="D146" i="50"/>
  <c r="C194" i="50"/>
  <c r="D194" i="50"/>
  <c r="C116" i="50"/>
  <c r="D116" i="50"/>
  <c r="C91" i="50"/>
  <c r="D91" i="50"/>
  <c r="C92" i="50"/>
  <c r="D92" i="50"/>
  <c r="C17" i="50"/>
  <c r="D17" i="50"/>
  <c r="C141" i="50"/>
  <c r="D141" i="50"/>
  <c r="C50" i="50"/>
  <c r="D50" i="50"/>
  <c r="C173" i="50"/>
  <c r="D173" i="50"/>
  <c r="C178" i="50"/>
  <c r="D178" i="50"/>
  <c r="C195" i="50"/>
  <c r="D195" i="50"/>
  <c r="C200" i="50"/>
  <c r="D200" i="50"/>
  <c r="C52" i="50"/>
  <c r="D52" i="50"/>
  <c r="C11" i="50"/>
  <c r="D11" i="50"/>
  <c r="C125" i="50"/>
  <c r="D125" i="50"/>
  <c r="C57" i="50"/>
  <c r="D57" i="50"/>
  <c r="C89" i="50"/>
  <c r="D89" i="50"/>
  <c r="C198" i="50"/>
  <c r="D198" i="50"/>
  <c r="C188" i="50"/>
  <c r="D188" i="50"/>
  <c r="C28" i="50"/>
  <c r="D28" i="50"/>
  <c r="C27" i="50"/>
  <c r="D27" i="50"/>
  <c r="C186" i="50"/>
  <c r="D186" i="50"/>
  <c r="C182" i="50"/>
  <c r="D182" i="50"/>
  <c r="C95" i="50"/>
  <c r="D95" i="50"/>
  <c r="C42" i="50"/>
  <c r="D42" i="50"/>
  <c r="C119" i="50"/>
  <c r="D119" i="50"/>
  <c r="C35" i="50"/>
  <c r="D35" i="50"/>
  <c r="C174" i="50"/>
  <c r="D174" i="50"/>
  <c r="C115" i="50"/>
  <c r="D115" i="50"/>
  <c r="C64" i="50"/>
  <c r="D64" i="50"/>
  <c r="C97" i="50"/>
  <c r="D97" i="50"/>
  <c r="C93" i="50"/>
  <c r="D93" i="50"/>
  <c r="C133" i="50"/>
  <c r="D133" i="50"/>
  <c r="C76" i="50"/>
  <c r="D76" i="50"/>
  <c r="C202" i="50"/>
  <c r="D202" i="50"/>
  <c r="C96" i="50"/>
  <c r="D96" i="50"/>
  <c r="C46" i="50"/>
  <c r="D46" i="50"/>
  <c r="C43" i="50"/>
  <c r="D43" i="50"/>
  <c r="C110" i="50"/>
  <c r="D110" i="50"/>
  <c r="C19" i="50"/>
  <c r="D19" i="50"/>
  <c r="C191" i="50"/>
  <c r="D191" i="50"/>
  <c r="C122" i="50"/>
  <c r="D122" i="50"/>
  <c r="B85" i="50"/>
  <c r="B164" i="50"/>
  <c r="B160" i="50"/>
  <c r="B143" i="50"/>
  <c r="B92" i="50"/>
  <c r="B140" i="50"/>
  <c r="B18" i="50"/>
  <c r="B179" i="50"/>
  <c r="B171" i="50"/>
  <c r="B128" i="50"/>
  <c r="B170" i="50"/>
  <c r="B53" i="50"/>
  <c r="B121" i="50"/>
  <c r="B126" i="50"/>
  <c r="B80" i="50"/>
  <c r="B117" i="50"/>
  <c r="B194" i="50"/>
  <c r="B94" i="50"/>
  <c r="B102" i="50"/>
  <c r="B141" i="50"/>
  <c r="B50" i="50"/>
  <c r="B25" i="50"/>
  <c r="B87" i="50"/>
  <c r="B47" i="50"/>
  <c r="B154" i="50"/>
  <c r="B147" i="50"/>
  <c r="B112" i="50"/>
  <c r="B166" i="50"/>
  <c r="B155" i="50"/>
  <c r="B139" i="50"/>
  <c r="B59" i="50"/>
  <c r="B54" i="50"/>
  <c r="B74" i="50"/>
  <c r="B82" i="50"/>
  <c r="B163" i="50"/>
  <c r="B153" i="50"/>
  <c r="B62" i="50"/>
  <c r="B67" i="50"/>
  <c r="B36" i="50"/>
  <c r="B30" i="50"/>
  <c r="B109" i="50"/>
  <c r="B26" i="50"/>
  <c r="B146" i="50"/>
  <c r="B108" i="50"/>
  <c r="B91" i="50"/>
  <c r="B17" i="50"/>
  <c r="B98" i="50"/>
  <c r="B196" i="50"/>
  <c r="B56" i="50"/>
  <c r="B197" i="50"/>
  <c r="B176" i="50"/>
  <c r="B29" i="50"/>
  <c r="B75" i="50"/>
  <c r="B135" i="50"/>
  <c r="B32" i="50"/>
  <c r="B21" i="50"/>
  <c r="B39" i="50"/>
  <c r="B189" i="50"/>
  <c r="B184" i="50"/>
  <c r="B106" i="50"/>
  <c r="B86" i="50"/>
  <c r="B22" i="50"/>
  <c r="B77" i="50"/>
  <c r="B9" i="50"/>
  <c r="B118" i="50"/>
  <c r="B34" i="50"/>
  <c r="B156" i="50"/>
  <c r="B49" i="50"/>
  <c r="B130" i="50"/>
  <c r="B199" i="50"/>
  <c r="B51" i="50"/>
  <c r="B44" i="50"/>
  <c r="B38" i="50"/>
  <c r="B151" i="50"/>
  <c r="B14" i="50"/>
  <c r="B58" i="50"/>
  <c r="B150" i="50"/>
  <c r="B204" i="50"/>
  <c r="B120" i="50"/>
  <c r="B129" i="50"/>
  <c r="B201" i="50"/>
  <c r="B101" i="50"/>
  <c r="B187" i="50"/>
  <c r="B41" i="50"/>
  <c r="B123" i="50"/>
  <c r="B190" i="50"/>
  <c r="B162" i="50"/>
  <c r="B103" i="50"/>
  <c r="B111" i="50"/>
  <c r="B105" i="50"/>
  <c r="B13" i="50"/>
  <c r="B148" i="50"/>
  <c r="B99" i="50"/>
  <c r="B66" i="50"/>
  <c r="B142" i="50"/>
  <c r="B145" i="50"/>
  <c r="B68" i="50"/>
  <c r="B116" i="50"/>
  <c r="B83" i="50"/>
  <c r="B113" i="50"/>
  <c r="B104" i="50"/>
  <c r="B40" i="50"/>
  <c r="B200" i="50"/>
  <c r="B52" i="50"/>
  <c r="B11" i="50"/>
  <c r="B125" i="50"/>
  <c r="B7" i="50"/>
  <c r="B192" i="50"/>
  <c r="B167" i="50"/>
  <c r="B6" i="50"/>
  <c r="B65" i="50"/>
  <c r="B158" i="50"/>
  <c r="B193" i="50"/>
  <c r="B10" i="50"/>
  <c r="B181" i="50"/>
  <c r="B90" i="50"/>
  <c r="B203" i="50"/>
  <c r="B33" i="50"/>
  <c r="B55" i="50"/>
  <c r="B31" i="50"/>
  <c r="B45" i="50"/>
  <c r="B183" i="50"/>
  <c r="B61" i="50"/>
  <c r="B63" i="50"/>
  <c r="B185" i="50"/>
  <c r="B114" i="50"/>
  <c r="B137" i="50"/>
  <c r="B37" i="50"/>
  <c r="B24" i="50"/>
  <c r="B205" i="50"/>
  <c r="B149" i="50"/>
  <c r="B173" i="50"/>
  <c r="B178" i="50"/>
  <c r="B195" i="50"/>
  <c r="B60" i="50"/>
  <c r="B159" i="50"/>
  <c r="B84" i="50"/>
  <c r="B132" i="50"/>
  <c r="B57" i="50"/>
  <c r="B177" i="50"/>
  <c r="B89" i="50"/>
  <c r="B180" i="50"/>
  <c r="B79" i="50"/>
  <c r="B48" i="50"/>
  <c r="B73" i="50"/>
  <c r="B138" i="50"/>
  <c r="B23" i="50"/>
  <c r="B70" i="50"/>
  <c r="B69" i="50"/>
  <c r="B100" i="50"/>
  <c r="B136" i="50"/>
  <c r="B78" i="50"/>
  <c r="B131" i="50"/>
  <c r="B71" i="50"/>
  <c r="B168" i="50"/>
  <c r="B134" i="50"/>
  <c r="B172" i="50"/>
  <c r="B127" i="50"/>
  <c r="B161" i="50"/>
  <c r="B8" i="50"/>
  <c r="B88" i="50"/>
  <c r="B15" i="50"/>
  <c r="B16" i="50"/>
  <c r="B72" i="50"/>
  <c r="B152" i="50"/>
  <c r="B107" i="50"/>
  <c r="B144" i="50"/>
  <c r="B81" i="50"/>
  <c r="B175" i="50"/>
  <c r="B12" i="50"/>
  <c r="B20" i="50"/>
  <c r="B157" i="50"/>
  <c r="B165" i="50"/>
  <c r="B169" i="50"/>
  <c r="B124" i="50"/>
  <c r="B198" i="50"/>
  <c r="B188" i="50"/>
  <c r="B28" i="50"/>
  <c r="B27" i="50"/>
  <c r="B186" i="50"/>
  <c r="B182" i="50"/>
  <c r="B95" i="50"/>
  <c r="B42" i="50"/>
  <c r="B119" i="50"/>
  <c r="B35" i="50"/>
  <c r="B174" i="50"/>
  <c r="B115" i="50"/>
  <c r="B64" i="50"/>
  <c r="B97" i="50"/>
  <c r="B93" i="50"/>
  <c r="B133" i="50"/>
  <c r="B76" i="50"/>
  <c r="B202" i="50"/>
  <c r="B96" i="50"/>
  <c r="B46" i="50"/>
  <c r="B43" i="50"/>
  <c r="B110" i="50"/>
  <c r="B19" i="50"/>
  <c r="B191" i="50"/>
  <c r="B122" i="50"/>
  <c r="K132" i="43"/>
  <c r="L132" i="43"/>
  <c r="K84" i="43"/>
  <c r="L84" i="43"/>
  <c r="K133" i="43"/>
  <c r="L133" i="43"/>
  <c r="K27" i="43"/>
  <c r="L27" i="43"/>
  <c r="K127" i="43"/>
  <c r="L127" i="43"/>
  <c r="K149" i="43"/>
  <c r="L149" i="43"/>
  <c r="K113" i="43"/>
  <c r="L113" i="43"/>
  <c r="K35" i="43"/>
  <c r="L35" i="43"/>
  <c r="K94" i="43"/>
  <c r="L94" i="43"/>
  <c r="K68" i="43"/>
  <c r="L68" i="43"/>
  <c r="K169" i="43"/>
  <c r="L169" i="43"/>
  <c r="K160" i="43"/>
  <c r="L160" i="43"/>
  <c r="K55" i="43"/>
  <c r="L55" i="43"/>
  <c r="K130" i="43"/>
  <c r="L130" i="43"/>
  <c r="K44" i="43"/>
  <c r="L44" i="43"/>
  <c r="K82" i="43"/>
  <c r="L82" i="43"/>
  <c r="K78" i="43"/>
  <c r="L78" i="43"/>
  <c r="K37" i="43"/>
  <c r="L37" i="43"/>
  <c r="K198" i="43"/>
  <c r="L198" i="43"/>
  <c r="K20" i="43"/>
  <c r="L20" i="43"/>
  <c r="K178" i="43"/>
  <c r="L178" i="43"/>
  <c r="K136" i="43"/>
  <c r="L136" i="43"/>
  <c r="K173" i="43"/>
  <c r="L173" i="43"/>
  <c r="K22" i="43"/>
  <c r="L22" i="43"/>
  <c r="K199" i="43"/>
  <c r="L199" i="43"/>
  <c r="K51" i="43"/>
  <c r="L51" i="43"/>
  <c r="K143" i="43"/>
  <c r="L143" i="43"/>
  <c r="K101" i="43"/>
  <c r="L101" i="43"/>
  <c r="K28" i="43"/>
  <c r="L28" i="43"/>
  <c r="K83" i="43"/>
  <c r="L83" i="43"/>
  <c r="K49" i="43"/>
  <c r="L49" i="43"/>
  <c r="K179" i="43"/>
  <c r="L179" i="43"/>
  <c r="K86" i="43"/>
  <c r="L86" i="43"/>
  <c r="K180" i="43"/>
  <c r="L180" i="43"/>
  <c r="K153" i="43"/>
  <c r="L153" i="43"/>
  <c r="K205" i="43"/>
  <c r="L205" i="43"/>
  <c r="K139" i="43"/>
  <c r="L139" i="43"/>
  <c r="K200" i="43"/>
  <c r="L200" i="43"/>
  <c r="K114" i="43"/>
  <c r="L114" i="43"/>
  <c r="K23" i="43"/>
  <c r="L23" i="43"/>
  <c r="K43" i="43"/>
  <c r="L43" i="43"/>
  <c r="K184" i="43"/>
  <c r="L184" i="43"/>
  <c r="K174" i="43"/>
  <c r="L174" i="43"/>
  <c r="K119" i="43"/>
  <c r="L119" i="43"/>
  <c r="K147" i="43"/>
  <c r="L147" i="43"/>
  <c r="K32" i="43"/>
  <c r="L32" i="43"/>
  <c r="K73" i="43"/>
  <c r="L73" i="43"/>
  <c r="K118" i="43"/>
  <c r="L118" i="43"/>
  <c r="K100" i="43"/>
  <c r="L100" i="43"/>
  <c r="K54" i="43"/>
  <c r="L54" i="43"/>
  <c r="K56" i="43"/>
  <c r="L56" i="43"/>
  <c r="K95" i="43"/>
  <c r="L95" i="43"/>
  <c r="K176" i="43"/>
  <c r="L176" i="43"/>
  <c r="K148" i="43"/>
  <c r="L148" i="43"/>
  <c r="K168" i="43"/>
  <c r="L168" i="43"/>
  <c r="K105" i="43"/>
  <c r="L105" i="43"/>
  <c r="K201" i="43"/>
  <c r="L201" i="43"/>
  <c r="K92" i="43"/>
  <c r="L92" i="43"/>
  <c r="K187" i="43"/>
  <c r="L187" i="43"/>
  <c r="K64" i="43"/>
  <c r="L64" i="43"/>
  <c r="K109" i="43"/>
  <c r="L109" i="43"/>
  <c r="K74" i="43"/>
  <c r="L74" i="43"/>
  <c r="K45" i="43"/>
  <c r="L45" i="43"/>
  <c r="K117" i="43"/>
  <c r="L117" i="43"/>
  <c r="K185" i="43"/>
  <c r="L185" i="43"/>
  <c r="K60" i="43"/>
  <c r="L60" i="43"/>
  <c r="K90" i="43"/>
  <c r="L90" i="43"/>
  <c r="K140" i="43"/>
  <c r="L140" i="43"/>
  <c r="K194" i="43"/>
  <c r="L194" i="43"/>
  <c r="K26" i="43"/>
  <c r="L26" i="43"/>
  <c r="K24" i="43"/>
  <c r="L24" i="43"/>
  <c r="K30" i="43"/>
  <c r="L30" i="43"/>
  <c r="K63" i="43"/>
  <c r="L63" i="43"/>
  <c r="K124" i="43"/>
  <c r="L124" i="43"/>
  <c r="K128" i="43"/>
  <c r="L128" i="43"/>
  <c r="K25" i="43"/>
  <c r="L25" i="43"/>
  <c r="K157" i="43"/>
  <c r="L157" i="43"/>
  <c r="K107" i="43"/>
  <c r="L107" i="43"/>
  <c r="K72" i="43"/>
  <c r="L72" i="43"/>
  <c r="K33" i="43"/>
  <c r="L33" i="43"/>
  <c r="K164" i="43"/>
  <c r="L164" i="43"/>
  <c r="K167" i="43"/>
  <c r="L167" i="43"/>
  <c r="K146" i="43"/>
  <c r="L146" i="43"/>
  <c r="K171" i="43"/>
  <c r="L171" i="43"/>
  <c r="K66" i="43"/>
  <c r="L66" i="43"/>
  <c r="K196" i="43"/>
  <c r="L196" i="43"/>
  <c r="K193" i="43"/>
  <c r="L193" i="43"/>
  <c r="K158" i="43"/>
  <c r="L158" i="43"/>
  <c r="K142" i="43"/>
  <c r="L142" i="43"/>
  <c r="K190" i="43"/>
  <c r="L190" i="43"/>
  <c r="K111" i="43"/>
  <c r="L111" i="43"/>
  <c r="K106" i="43"/>
  <c r="L106" i="43"/>
  <c r="K123" i="43"/>
  <c r="L123" i="43"/>
  <c r="K189" i="43"/>
  <c r="L189" i="43"/>
  <c r="K170" i="43"/>
  <c r="L170" i="43"/>
  <c r="K145" i="43"/>
  <c r="L145" i="43"/>
  <c r="K104" i="43"/>
  <c r="L104" i="43"/>
  <c r="K48" i="43"/>
  <c r="L48" i="43"/>
  <c r="K204" i="43"/>
  <c r="L204" i="43"/>
  <c r="K59" i="43"/>
  <c r="L59" i="43"/>
  <c r="K75" i="43"/>
  <c r="L75" i="43"/>
  <c r="K99" i="43"/>
  <c r="L99" i="43"/>
  <c r="K87" i="43"/>
  <c r="L87" i="43"/>
  <c r="K120" i="43"/>
  <c r="L120" i="43"/>
  <c r="K112" i="43"/>
  <c r="L112" i="43"/>
  <c r="K19" i="43"/>
  <c r="L19" i="43"/>
  <c r="K165" i="43"/>
  <c r="L165" i="43"/>
  <c r="K34" i="43"/>
  <c r="L34" i="43"/>
  <c r="K122" i="43"/>
  <c r="L122" i="43"/>
  <c r="K88" i="43"/>
  <c r="L88" i="43"/>
  <c r="K76" i="43"/>
  <c r="L76" i="43"/>
  <c r="K85" i="43"/>
  <c r="L85" i="43"/>
  <c r="K131" i="43"/>
  <c r="L131" i="43"/>
  <c r="K61" i="43"/>
  <c r="L61" i="43"/>
  <c r="K154" i="43"/>
  <c r="L154" i="43"/>
  <c r="K41" i="43"/>
  <c r="L41" i="43"/>
  <c r="K36" i="43"/>
  <c r="L36" i="43"/>
  <c r="K202" i="43"/>
  <c r="L202" i="43"/>
  <c r="K58" i="43"/>
  <c r="L58" i="43"/>
  <c r="K96" i="43"/>
  <c r="L96" i="43"/>
  <c r="K89" i="43"/>
  <c r="L89" i="43"/>
  <c r="K38" i="43"/>
  <c r="L38" i="43"/>
  <c r="K166" i="43"/>
  <c r="L166" i="43"/>
  <c r="K70" i="43"/>
  <c r="L70" i="43"/>
  <c r="K159" i="43"/>
  <c r="L159" i="43"/>
  <c r="K177" i="43"/>
  <c r="L177" i="43"/>
  <c r="K103" i="43"/>
  <c r="L103" i="43"/>
  <c r="K150" i="43"/>
  <c r="L150" i="43"/>
  <c r="K197" i="43"/>
  <c r="L197" i="43"/>
  <c r="K98" i="43"/>
  <c r="L98" i="43"/>
  <c r="K186" i="43"/>
  <c r="L186" i="43"/>
  <c r="K195" i="43"/>
  <c r="L195" i="43"/>
  <c r="K163" i="43"/>
  <c r="L163" i="43"/>
  <c r="K156" i="43"/>
  <c r="L156" i="43"/>
  <c r="K137" i="43"/>
  <c r="L137" i="43"/>
  <c r="K182" i="43"/>
  <c r="L182" i="43"/>
  <c r="K93" i="43"/>
  <c r="L93" i="43"/>
  <c r="K39" i="43"/>
  <c r="L39" i="43"/>
  <c r="K40" i="43"/>
  <c r="L40" i="43"/>
  <c r="K188" i="43"/>
  <c r="L188" i="43"/>
  <c r="K108" i="43"/>
  <c r="L108" i="43"/>
  <c r="K52" i="43"/>
  <c r="L52" i="43"/>
  <c r="K183" i="43"/>
  <c r="L183" i="43"/>
  <c r="K134" i="43"/>
  <c r="L134" i="43"/>
  <c r="K155" i="43"/>
  <c r="L155" i="43"/>
  <c r="K192" i="43"/>
  <c r="L192" i="43"/>
  <c r="K151" i="43"/>
  <c r="L151" i="43"/>
  <c r="K71" i="43"/>
  <c r="L71" i="43"/>
  <c r="K31" i="43"/>
  <c r="L31" i="43"/>
  <c r="K191" i="43"/>
  <c r="L191" i="43"/>
  <c r="K62" i="43"/>
  <c r="L62" i="43"/>
  <c r="K161" i="43"/>
  <c r="L161" i="43"/>
  <c r="K175" i="43"/>
  <c r="L175" i="43"/>
  <c r="K65" i="43"/>
  <c r="L65" i="43"/>
  <c r="K42" i="43"/>
  <c r="L42" i="43"/>
  <c r="K79" i="43"/>
  <c r="L79" i="43"/>
  <c r="K67" i="43"/>
  <c r="L67" i="43"/>
  <c r="K21" i="43"/>
  <c r="L21" i="43"/>
  <c r="K29" i="43"/>
  <c r="L29" i="43"/>
  <c r="K80" i="43"/>
  <c r="L80" i="43"/>
  <c r="K138" i="43"/>
  <c r="L138" i="43"/>
  <c r="K181" i="43"/>
  <c r="L181" i="43"/>
  <c r="K47" i="43"/>
  <c r="L47" i="43"/>
  <c r="K125" i="43"/>
  <c r="L125" i="43"/>
  <c r="K77" i="43"/>
  <c r="L77" i="43"/>
  <c r="K102" i="43"/>
  <c r="L102" i="43"/>
  <c r="K69" i="43"/>
  <c r="L69" i="43"/>
  <c r="K81" i="43"/>
  <c r="L81" i="43"/>
  <c r="K152" i="43"/>
  <c r="L152" i="43"/>
  <c r="K57" i="43"/>
  <c r="L57" i="43"/>
  <c r="K172" i="43"/>
  <c r="L172" i="43"/>
  <c r="K116" i="43"/>
  <c r="L116" i="43"/>
  <c r="K97" i="43"/>
  <c r="L97" i="43"/>
  <c r="K162" i="43"/>
  <c r="L162" i="43"/>
  <c r="K46" i="43"/>
  <c r="L46" i="43"/>
  <c r="K115" i="43"/>
  <c r="L115" i="43"/>
  <c r="K53" i="43"/>
  <c r="L53" i="43"/>
  <c r="K129" i="43"/>
  <c r="L129" i="43"/>
  <c r="K126" i="43"/>
  <c r="L126" i="43"/>
  <c r="K203" i="43"/>
  <c r="L203" i="43"/>
  <c r="K110" i="43"/>
  <c r="L110" i="43"/>
  <c r="K144" i="43"/>
  <c r="L144" i="43"/>
  <c r="K141" i="43"/>
  <c r="L141" i="43"/>
  <c r="K91" i="43"/>
  <c r="L91" i="43"/>
  <c r="K135" i="43"/>
  <c r="L135" i="43"/>
  <c r="K50" i="43"/>
  <c r="L50" i="43"/>
  <c r="K121" i="43"/>
  <c r="L121" i="43"/>
  <c r="G127" i="43"/>
  <c r="H127" i="43"/>
  <c r="G35" i="43"/>
  <c r="H35" i="43"/>
  <c r="G160" i="43"/>
  <c r="H160" i="43"/>
  <c r="G78" i="43"/>
  <c r="H78" i="43"/>
  <c r="G20" i="43"/>
  <c r="H20" i="43"/>
  <c r="G22" i="43"/>
  <c r="H22" i="43"/>
  <c r="G51" i="43"/>
  <c r="H51" i="43"/>
  <c r="G143" i="43"/>
  <c r="H143" i="43"/>
  <c r="G101" i="43"/>
  <c r="H101" i="43"/>
  <c r="G28" i="43"/>
  <c r="H28" i="43"/>
  <c r="G83" i="43"/>
  <c r="H83" i="43"/>
  <c r="G49" i="43"/>
  <c r="H49" i="43"/>
  <c r="G179" i="43"/>
  <c r="H179" i="43"/>
  <c r="G86" i="43"/>
  <c r="H86" i="43"/>
  <c r="G180" i="43"/>
  <c r="H180" i="43"/>
  <c r="G153" i="43"/>
  <c r="H153" i="43"/>
  <c r="G205" i="43"/>
  <c r="H205" i="43"/>
  <c r="G139" i="43"/>
  <c r="H139" i="43"/>
  <c r="G200" i="43"/>
  <c r="H200" i="43"/>
  <c r="G114" i="43"/>
  <c r="H114" i="43"/>
  <c r="G23" i="43"/>
  <c r="H23" i="43"/>
  <c r="G43" i="43"/>
  <c r="H43" i="43"/>
  <c r="G184" i="43"/>
  <c r="H184" i="43"/>
  <c r="G174" i="43"/>
  <c r="H174" i="43"/>
  <c r="G119" i="43"/>
  <c r="H119" i="43"/>
  <c r="G147" i="43"/>
  <c r="H147" i="43"/>
  <c r="G32" i="43"/>
  <c r="H32" i="43"/>
  <c r="G73" i="43"/>
  <c r="H73" i="43"/>
  <c r="G118" i="43"/>
  <c r="H118" i="43"/>
  <c r="G100" i="43"/>
  <c r="H100" i="43"/>
  <c r="G54" i="43"/>
  <c r="H54" i="43"/>
  <c r="G66" i="43"/>
  <c r="H66" i="43"/>
  <c r="G148" i="43"/>
  <c r="H148" i="43"/>
  <c r="G196" i="43"/>
  <c r="H196" i="43"/>
  <c r="G168" i="43"/>
  <c r="H168" i="43"/>
  <c r="G193" i="43"/>
  <c r="H193" i="43"/>
  <c r="G158" i="43"/>
  <c r="H158" i="43"/>
  <c r="G105" i="43"/>
  <c r="H105" i="43"/>
  <c r="G142" i="43"/>
  <c r="H142" i="43"/>
  <c r="G201" i="43"/>
  <c r="H201" i="43"/>
  <c r="G190" i="43"/>
  <c r="H190" i="43"/>
  <c r="G92" i="43"/>
  <c r="H92" i="43"/>
  <c r="G187" i="43"/>
  <c r="H187" i="43"/>
  <c r="G111" i="43"/>
  <c r="H111" i="43"/>
  <c r="G106" i="43"/>
  <c r="H106" i="43"/>
  <c r="G64" i="43"/>
  <c r="H64" i="43"/>
  <c r="G123" i="43"/>
  <c r="H123" i="43"/>
  <c r="G189" i="43"/>
  <c r="H189" i="43"/>
  <c r="G170" i="43"/>
  <c r="H170" i="43"/>
  <c r="G145" i="43"/>
  <c r="H145" i="43"/>
  <c r="G104" i="43"/>
  <c r="H104" i="43"/>
  <c r="G109" i="43"/>
  <c r="H109" i="43"/>
  <c r="G56" i="43"/>
  <c r="H56" i="43"/>
  <c r="G133" i="43"/>
  <c r="H133" i="43"/>
  <c r="G113" i="43"/>
  <c r="H113" i="43"/>
  <c r="G169" i="43"/>
  <c r="H169" i="43"/>
  <c r="G82" i="43"/>
  <c r="H82" i="43"/>
  <c r="G178" i="43"/>
  <c r="H178" i="43"/>
  <c r="G199" i="43"/>
  <c r="H199" i="43"/>
  <c r="G74" i="43"/>
  <c r="H74" i="43"/>
  <c r="G185" i="43"/>
  <c r="H185" i="43"/>
  <c r="G90" i="43"/>
  <c r="H90" i="43"/>
  <c r="G24" i="43"/>
  <c r="H24" i="43"/>
  <c r="G124" i="43"/>
  <c r="H124" i="43"/>
  <c r="G157" i="43"/>
  <c r="H157" i="43"/>
  <c r="G72" i="43"/>
  <c r="H72" i="43"/>
  <c r="G33" i="43"/>
  <c r="H33" i="43"/>
  <c r="G204" i="43"/>
  <c r="H204" i="43"/>
  <c r="G99" i="43"/>
  <c r="H99" i="43"/>
  <c r="G165" i="43"/>
  <c r="H165" i="43"/>
  <c r="G76" i="43"/>
  <c r="H76" i="43"/>
  <c r="G96" i="43"/>
  <c r="H96" i="43"/>
  <c r="G40" i="43"/>
  <c r="H40" i="43"/>
  <c r="G188" i="43"/>
  <c r="H188" i="43"/>
  <c r="G108" i="43"/>
  <c r="H108" i="43"/>
  <c r="G52" i="43"/>
  <c r="H52" i="43"/>
  <c r="G183" i="43"/>
  <c r="H183" i="43"/>
  <c r="G134" i="43"/>
  <c r="H134" i="43"/>
  <c r="G155" i="43"/>
  <c r="H155" i="43"/>
  <c r="G192" i="43"/>
  <c r="H192" i="43"/>
  <c r="G89" i="43"/>
  <c r="H89" i="43"/>
  <c r="G38" i="43"/>
  <c r="H38" i="43"/>
  <c r="G166" i="43"/>
  <c r="H166" i="43"/>
  <c r="G70" i="43"/>
  <c r="H70" i="43"/>
  <c r="G159" i="43"/>
  <c r="H159" i="43"/>
  <c r="G177" i="43"/>
  <c r="H177" i="43"/>
  <c r="G103" i="43"/>
  <c r="H103" i="43"/>
  <c r="G150" i="43"/>
  <c r="H150" i="43"/>
  <c r="G197" i="43"/>
  <c r="H197" i="43"/>
  <c r="G98" i="43"/>
  <c r="H98" i="43"/>
  <c r="G186" i="43"/>
  <c r="H186" i="43"/>
  <c r="G195" i="43"/>
  <c r="H195" i="43"/>
  <c r="G163" i="43"/>
  <c r="H163" i="43"/>
  <c r="G156" i="43"/>
  <c r="H156" i="43"/>
  <c r="G137" i="43"/>
  <c r="H137" i="43"/>
  <c r="G182" i="43"/>
  <c r="H182" i="43"/>
  <c r="G93" i="43"/>
  <c r="H93" i="43"/>
  <c r="G27" i="43"/>
  <c r="H27" i="43"/>
  <c r="G68" i="43"/>
  <c r="H68" i="43"/>
  <c r="G130" i="43"/>
  <c r="H130" i="43"/>
  <c r="G198" i="43"/>
  <c r="H198" i="43"/>
  <c r="G173" i="43"/>
  <c r="H173" i="43"/>
  <c r="G117" i="43"/>
  <c r="H117" i="43"/>
  <c r="G140" i="43"/>
  <c r="H140" i="43"/>
  <c r="G26" i="43"/>
  <c r="H26" i="43"/>
  <c r="G63" i="43"/>
  <c r="H63" i="43"/>
  <c r="G25" i="43"/>
  <c r="H25" i="43"/>
  <c r="G164" i="43"/>
  <c r="H164" i="43"/>
  <c r="G75" i="43"/>
  <c r="H75" i="43"/>
  <c r="G120" i="43"/>
  <c r="H120" i="43"/>
  <c r="G122" i="43"/>
  <c r="H122" i="43"/>
  <c r="G85" i="43"/>
  <c r="H85" i="43"/>
  <c r="G58" i="43"/>
  <c r="H58" i="43"/>
  <c r="G151" i="43"/>
  <c r="H151" i="43"/>
  <c r="G71" i="43"/>
  <c r="H71" i="43"/>
  <c r="G31" i="43"/>
  <c r="H31" i="43"/>
  <c r="G191" i="43"/>
  <c r="H191" i="43"/>
  <c r="G62" i="43"/>
  <c r="H62" i="43"/>
  <c r="G161" i="43"/>
  <c r="H161" i="43"/>
  <c r="G175" i="43"/>
  <c r="H175" i="43"/>
  <c r="G65" i="43"/>
  <c r="H65" i="43"/>
  <c r="G42" i="43"/>
  <c r="H42" i="43"/>
  <c r="G79" i="43"/>
  <c r="H79" i="43"/>
  <c r="G67" i="43"/>
  <c r="H67" i="43"/>
  <c r="G21" i="43"/>
  <c r="H21" i="43"/>
  <c r="G29" i="43"/>
  <c r="H29" i="43"/>
  <c r="G80" i="43"/>
  <c r="H80" i="43"/>
  <c r="G138" i="43"/>
  <c r="H138" i="43"/>
  <c r="G181" i="43"/>
  <c r="H181" i="43"/>
  <c r="G47" i="43"/>
  <c r="H47" i="43"/>
  <c r="G125" i="43"/>
  <c r="H125" i="43"/>
  <c r="G77" i="43"/>
  <c r="H77" i="43"/>
  <c r="G102" i="43"/>
  <c r="H102" i="43"/>
  <c r="G69" i="43"/>
  <c r="H69" i="43"/>
  <c r="G81" i="43"/>
  <c r="H81" i="43"/>
  <c r="G152" i="43"/>
  <c r="H152" i="43"/>
  <c r="G149" i="43"/>
  <c r="H149" i="43"/>
  <c r="G94" i="43"/>
  <c r="H94" i="43"/>
  <c r="G55" i="43"/>
  <c r="H55" i="43"/>
  <c r="G44" i="43"/>
  <c r="H44" i="43"/>
  <c r="G37" i="43"/>
  <c r="H37" i="43"/>
  <c r="G136" i="43"/>
  <c r="H136" i="43"/>
  <c r="G132" i="43"/>
  <c r="H132" i="43"/>
  <c r="G45" i="43"/>
  <c r="H45" i="43"/>
  <c r="G60" i="43"/>
  <c r="H60" i="43"/>
  <c r="G194" i="43"/>
  <c r="H194" i="43"/>
  <c r="G30" i="43"/>
  <c r="H30" i="43"/>
  <c r="G128" i="43"/>
  <c r="H128" i="43"/>
  <c r="G107" i="43"/>
  <c r="H107" i="43"/>
  <c r="G167" i="43"/>
  <c r="H167" i="43"/>
  <c r="G48" i="43"/>
  <c r="H48" i="43"/>
  <c r="G59" i="43"/>
  <c r="H59" i="43"/>
  <c r="G87" i="43"/>
  <c r="H87" i="43"/>
  <c r="G112" i="43"/>
  <c r="H112" i="43"/>
  <c r="G19" i="43"/>
  <c r="H19" i="43"/>
  <c r="G34" i="43"/>
  <c r="H34" i="43"/>
  <c r="G88" i="43"/>
  <c r="H88" i="43"/>
  <c r="G131" i="43"/>
  <c r="H131" i="43"/>
  <c r="G61" i="43"/>
  <c r="H61" i="43"/>
  <c r="G154" i="43"/>
  <c r="H154" i="43"/>
  <c r="G41" i="43"/>
  <c r="H41" i="43"/>
  <c r="G36" i="43"/>
  <c r="H36" i="43"/>
  <c r="G202" i="43"/>
  <c r="H202" i="43"/>
  <c r="G84" i="43"/>
  <c r="H84" i="43"/>
  <c r="G146" i="43"/>
  <c r="H146" i="43"/>
  <c r="G95" i="43"/>
  <c r="H95" i="43"/>
  <c r="G39" i="43"/>
  <c r="H39" i="43"/>
  <c r="G171" i="43"/>
  <c r="H171" i="43"/>
  <c r="G176" i="43"/>
  <c r="H176" i="43"/>
  <c r="G57" i="43"/>
  <c r="H57" i="43"/>
  <c r="G172" i="43"/>
  <c r="H172" i="43"/>
  <c r="G116" i="43"/>
  <c r="H116" i="43"/>
  <c r="G97" i="43"/>
  <c r="H97" i="43"/>
  <c r="G162" i="43"/>
  <c r="H162" i="43"/>
  <c r="G46" i="43"/>
  <c r="H46" i="43"/>
  <c r="G115" i="43"/>
  <c r="H115" i="43"/>
  <c r="G53" i="43"/>
  <c r="H53" i="43"/>
  <c r="G129" i="43"/>
  <c r="H129" i="43"/>
  <c r="G126" i="43"/>
  <c r="H126" i="43"/>
  <c r="G203" i="43"/>
  <c r="H203" i="43"/>
  <c r="G110" i="43"/>
  <c r="H110" i="43"/>
  <c r="G144" i="43"/>
  <c r="H144" i="43"/>
  <c r="G141" i="43"/>
  <c r="H141" i="43"/>
  <c r="G91" i="43"/>
  <c r="H91" i="43"/>
  <c r="G135" i="43"/>
  <c r="H135" i="43"/>
  <c r="G50" i="43"/>
  <c r="H50" i="43"/>
  <c r="G121" i="43"/>
  <c r="H121" i="43"/>
  <c r="S84" i="43"/>
  <c r="E84" i="43" s="1"/>
  <c r="F84" i="43"/>
  <c r="S146" i="43"/>
  <c r="E146" i="43" s="1"/>
  <c r="F146" i="43"/>
  <c r="S95" i="43"/>
  <c r="E95" i="43" s="1"/>
  <c r="F95" i="43"/>
  <c r="S39" i="43"/>
  <c r="E39" i="43" s="1"/>
  <c r="F39" i="43"/>
  <c r="S171" i="43"/>
  <c r="E171" i="43" s="1"/>
  <c r="F171" i="43"/>
  <c r="S176" i="43"/>
  <c r="E176" i="43" s="1"/>
  <c r="F176" i="43"/>
  <c r="S57" i="43"/>
  <c r="E57" i="43" s="1"/>
  <c r="F57" i="43"/>
  <c r="S172" i="43"/>
  <c r="E172" i="43" s="1"/>
  <c r="F172" i="43"/>
  <c r="S116" i="43"/>
  <c r="E116" i="43" s="1"/>
  <c r="F116" i="43"/>
  <c r="S97" i="43"/>
  <c r="E97" i="43" s="1"/>
  <c r="F97" i="43"/>
  <c r="S133" i="43"/>
  <c r="E133" i="43" s="1"/>
  <c r="F133" i="43"/>
  <c r="S27" i="43"/>
  <c r="E27" i="43" s="1"/>
  <c r="F27" i="43"/>
  <c r="S127" i="43"/>
  <c r="E127" i="43" s="1"/>
  <c r="F127" i="43"/>
  <c r="S149" i="43"/>
  <c r="E149" i="43" s="1"/>
  <c r="F149" i="43"/>
  <c r="S113" i="43"/>
  <c r="E113" i="43" s="1"/>
  <c r="F113" i="43"/>
  <c r="S35" i="43"/>
  <c r="E35" i="43" s="1"/>
  <c r="F35" i="43"/>
  <c r="S94" i="43"/>
  <c r="E94" i="43" s="1"/>
  <c r="F94" i="43"/>
  <c r="S68" i="43"/>
  <c r="E68" i="43" s="1"/>
  <c r="F68" i="43"/>
  <c r="S169" i="43"/>
  <c r="E169" i="43" s="1"/>
  <c r="F169" i="43"/>
  <c r="S160" i="43"/>
  <c r="E160" i="43" s="1"/>
  <c r="F160" i="43"/>
  <c r="S55" i="43"/>
  <c r="E55" i="43" s="1"/>
  <c r="F55" i="43"/>
  <c r="S130" i="43"/>
  <c r="E130" i="43" s="1"/>
  <c r="F130" i="43"/>
  <c r="S44" i="43"/>
  <c r="E44" i="43" s="1"/>
  <c r="F44" i="43"/>
  <c r="S82" i="43"/>
  <c r="E82" i="43" s="1"/>
  <c r="F82" i="43"/>
  <c r="S78" i="43"/>
  <c r="E78" i="43" s="1"/>
  <c r="F78" i="43"/>
  <c r="S37" i="43"/>
  <c r="E37" i="43" s="1"/>
  <c r="F37" i="43"/>
  <c r="S198" i="43"/>
  <c r="E198" i="43" s="1"/>
  <c r="F198" i="43"/>
  <c r="S20" i="43"/>
  <c r="E20" i="43" s="1"/>
  <c r="F20" i="43"/>
  <c r="S178" i="43"/>
  <c r="E178" i="43" s="1"/>
  <c r="F178" i="43"/>
  <c r="S136" i="43"/>
  <c r="E136" i="43" s="1"/>
  <c r="F136" i="43"/>
  <c r="S173" i="43"/>
  <c r="E173" i="43" s="1"/>
  <c r="F173" i="43"/>
  <c r="S22" i="43"/>
  <c r="E22" i="43" s="1"/>
  <c r="F22" i="43"/>
  <c r="S199" i="43"/>
  <c r="E199" i="43" s="1"/>
  <c r="F199" i="43"/>
  <c r="S132" i="43"/>
  <c r="E132" i="43" s="1"/>
  <c r="F132" i="43"/>
  <c r="S54" i="43"/>
  <c r="E54" i="43" s="1"/>
  <c r="F54" i="43"/>
  <c r="S148" i="43"/>
  <c r="E148" i="43" s="1"/>
  <c r="F148" i="43"/>
  <c r="S196" i="43"/>
  <c r="E196" i="43" s="1"/>
  <c r="F196" i="43"/>
  <c r="S168" i="43"/>
  <c r="E168" i="43" s="1"/>
  <c r="F168" i="43"/>
  <c r="S193" i="43"/>
  <c r="E193" i="43" s="1"/>
  <c r="F193" i="43"/>
  <c r="S158" i="43"/>
  <c r="E158" i="43" s="1"/>
  <c r="F158" i="43"/>
  <c r="S105" i="43"/>
  <c r="E105" i="43" s="1"/>
  <c r="F105" i="43"/>
  <c r="S142" i="43"/>
  <c r="E142" i="43" s="1"/>
  <c r="F142" i="43"/>
  <c r="S201" i="43"/>
  <c r="E201" i="43" s="1"/>
  <c r="F201" i="43"/>
  <c r="S190" i="43"/>
  <c r="E190" i="43" s="1"/>
  <c r="F190" i="43"/>
  <c r="S92" i="43"/>
  <c r="E92" i="43" s="1"/>
  <c r="F92" i="43"/>
  <c r="S187" i="43"/>
  <c r="E187" i="43" s="1"/>
  <c r="F187" i="43"/>
  <c r="S111" i="43"/>
  <c r="E111" i="43" s="1"/>
  <c r="F111" i="43"/>
  <c r="S106" i="43"/>
  <c r="E106" i="43" s="1"/>
  <c r="F106" i="43"/>
  <c r="S64" i="43"/>
  <c r="E64" i="43" s="1"/>
  <c r="F64" i="43"/>
  <c r="S123" i="43"/>
  <c r="E123" i="43" s="1"/>
  <c r="F123" i="43"/>
  <c r="S189" i="43"/>
  <c r="E189" i="43" s="1"/>
  <c r="F189" i="43"/>
  <c r="S170" i="43"/>
  <c r="E170" i="43" s="1"/>
  <c r="F170" i="43"/>
  <c r="S145" i="43"/>
  <c r="E145" i="43" s="1"/>
  <c r="F145" i="43"/>
  <c r="S104" i="43"/>
  <c r="E104" i="43" s="1"/>
  <c r="F104" i="43"/>
  <c r="S109" i="43"/>
  <c r="E109" i="43" s="1"/>
  <c r="F109" i="43"/>
  <c r="S56" i="43"/>
  <c r="E56" i="43" s="1"/>
  <c r="F56" i="43"/>
  <c r="S51" i="43"/>
  <c r="E51" i="43" s="1"/>
  <c r="F51" i="43"/>
  <c r="S143" i="43"/>
  <c r="E143" i="43" s="1"/>
  <c r="F143" i="43"/>
  <c r="S101" i="43"/>
  <c r="E101" i="43" s="1"/>
  <c r="F101" i="43"/>
  <c r="S28" i="43"/>
  <c r="E28" i="43" s="1"/>
  <c r="F28" i="43"/>
  <c r="S49" i="43"/>
  <c r="E49" i="43" s="1"/>
  <c r="F49" i="43"/>
  <c r="S86" i="43"/>
  <c r="E86" i="43" s="1"/>
  <c r="F86" i="43"/>
  <c r="S153" i="43"/>
  <c r="E153" i="43" s="1"/>
  <c r="F153" i="43"/>
  <c r="S139" i="43"/>
  <c r="E139" i="43" s="1"/>
  <c r="F139" i="43"/>
  <c r="S114" i="43"/>
  <c r="E114" i="43" s="1"/>
  <c r="F114" i="43"/>
  <c r="S43" i="43"/>
  <c r="E43" i="43" s="1"/>
  <c r="F43" i="43"/>
  <c r="S174" i="43"/>
  <c r="E174" i="43" s="1"/>
  <c r="F174" i="43"/>
  <c r="S147" i="43"/>
  <c r="E147" i="43" s="1"/>
  <c r="F147" i="43"/>
  <c r="S73" i="43"/>
  <c r="E73" i="43" s="1"/>
  <c r="F73" i="43"/>
  <c r="S118" i="43"/>
  <c r="E118" i="43" s="1"/>
  <c r="F118" i="43"/>
  <c r="S66" i="43"/>
  <c r="E66" i="43" s="1"/>
  <c r="F66" i="43"/>
  <c r="S74" i="43"/>
  <c r="E74" i="43" s="1"/>
  <c r="F74" i="43"/>
  <c r="S45" i="43"/>
  <c r="E45" i="43" s="1"/>
  <c r="F45" i="43"/>
  <c r="S117" i="43"/>
  <c r="E117" i="43" s="1"/>
  <c r="F117" i="43"/>
  <c r="S185" i="43"/>
  <c r="E185" i="43" s="1"/>
  <c r="F185" i="43"/>
  <c r="S60" i="43"/>
  <c r="E60" i="43" s="1"/>
  <c r="F60" i="43"/>
  <c r="S90" i="43"/>
  <c r="E90" i="43" s="1"/>
  <c r="F90" i="43"/>
  <c r="S140" i="43"/>
  <c r="E140" i="43" s="1"/>
  <c r="F140" i="43"/>
  <c r="S194" i="43"/>
  <c r="E194" i="43" s="1"/>
  <c r="F194" i="43"/>
  <c r="S26" i="43"/>
  <c r="E26" i="43" s="1"/>
  <c r="F26" i="43"/>
  <c r="S24" i="43"/>
  <c r="E24" i="43" s="1"/>
  <c r="F24" i="43"/>
  <c r="S30" i="43"/>
  <c r="E30" i="43" s="1"/>
  <c r="F30" i="43"/>
  <c r="S63" i="43"/>
  <c r="E63" i="43" s="1"/>
  <c r="F63" i="43"/>
  <c r="S124" i="43"/>
  <c r="E124" i="43" s="1"/>
  <c r="F124" i="43"/>
  <c r="S128" i="43"/>
  <c r="E128" i="43" s="1"/>
  <c r="F128" i="43"/>
  <c r="S25" i="43"/>
  <c r="E25" i="43" s="1"/>
  <c r="F25" i="43"/>
  <c r="S157" i="43"/>
  <c r="E157" i="43" s="1"/>
  <c r="F157" i="43"/>
  <c r="S107" i="43"/>
  <c r="E107" i="43" s="1"/>
  <c r="F107" i="43"/>
  <c r="S72" i="43"/>
  <c r="E72" i="43" s="1"/>
  <c r="F72" i="43"/>
  <c r="S33" i="43"/>
  <c r="E33" i="43" s="1"/>
  <c r="F33" i="43"/>
  <c r="S164" i="43"/>
  <c r="E164" i="43" s="1"/>
  <c r="F164" i="43"/>
  <c r="S167" i="43"/>
  <c r="E167" i="43" s="1"/>
  <c r="F167" i="43"/>
  <c r="S83" i="43"/>
  <c r="E83" i="43" s="1"/>
  <c r="F83" i="43"/>
  <c r="S179" i="43"/>
  <c r="E179" i="43" s="1"/>
  <c r="F179" i="43"/>
  <c r="S180" i="43"/>
  <c r="E180" i="43" s="1"/>
  <c r="F180" i="43"/>
  <c r="S205" i="43"/>
  <c r="E205" i="43" s="1"/>
  <c r="F205" i="43"/>
  <c r="S200" i="43"/>
  <c r="E200" i="43" s="1"/>
  <c r="F200" i="43"/>
  <c r="S23" i="43"/>
  <c r="E23" i="43" s="1"/>
  <c r="F23" i="43"/>
  <c r="S184" i="43"/>
  <c r="E184" i="43" s="1"/>
  <c r="F184" i="43"/>
  <c r="S119" i="43"/>
  <c r="E119" i="43" s="1"/>
  <c r="F119" i="43"/>
  <c r="S32" i="43"/>
  <c r="E32" i="43" s="1"/>
  <c r="F32" i="43"/>
  <c r="S100" i="43"/>
  <c r="E100" i="43" s="1"/>
  <c r="F100" i="43"/>
  <c r="S48" i="43"/>
  <c r="E48" i="43" s="1"/>
  <c r="F48" i="43"/>
  <c r="S204" i="43"/>
  <c r="E204" i="43" s="1"/>
  <c r="F204" i="43"/>
  <c r="S59" i="43"/>
  <c r="E59" i="43" s="1"/>
  <c r="F59" i="43"/>
  <c r="S75" i="43"/>
  <c r="E75" i="43" s="1"/>
  <c r="F75" i="43"/>
  <c r="S99" i="43"/>
  <c r="E99" i="43" s="1"/>
  <c r="F99" i="43"/>
  <c r="S87" i="43"/>
  <c r="E87" i="43" s="1"/>
  <c r="F87" i="43"/>
  <c r="S120" i="43"/>
  <c r="E120" i="43" s="1"/>
  <c r="F120" i="43"/>
  <c r="S112" i="43"/>
  <c r="E112" i="43" s="1"/>
  <c r="F112" i="43"/>
  <c r="S19" i="43"/>
  <c r="E19" i="43" s="1"/>
  <c r="F19" i="43"/>
  <c r="S165" i="43"/>
  <c r="E165" i="43" s="1"/>
  <c r="F165" i="43"/>
  <c r="S34" i="43"/>
  <c r="E34" i="43" s="1"/>
  <c r="F34" i="43"/>
  <c r="S122" i="43"/>
  <c r="E122" i="43" s="1"/>
  <c r="F122" i="43"/>
  <c r="S88" i="43"/>
  <c r="E88" i="43" s="1"/>
  <c r="F88" i="43"/>
  <c r="S76" i="43"/>
  <c r="E76" i="43" s="1"/>
  <c r="F76" i="43"/>
  <c r="S85" i="43"/>
  <c r="E85" i="43" s="1"/>
  <c r="F85" i="43"/>
  <c r="S131" i="43"/>
  <c r="E131" i="43" s="1"/>
  <c r="F131" i="43"/>
  <c r="S61" i="43"/>
  <c r="E61" i="43" s="1"/>
  <c r="F61" i="43"/>
  <c r="S154" i="43"/>
  <c r="E154" i="43" s="1"/>
  <c r="F154" i="43"/>
  <c r="S41" i="43"/>
  <c r="E41" i="43" s="1"/>
  <c r="F41" i="43"/>
  <c r="S36" i="43"/>
  <c r="E36" i="43" s="1"/>
  <c r="F36" i="43"/>
  <c r="S202" i="43"/>
  <c r="E202" i="43" s="1"/>
  <c r="F202" i="43"/>
  <c r="S58" i="43"/>
  <c r="E58" i="43" s="1"/>
  <c r="F58" i="43"/>
  <c r="S96" i="43"/>
  <c r="E96" i="43" s="1"/>
  <c r="F96" i="43"/>
  <c r="S197" i="43"/>
  <c r="E197" i="43" s="1"/>
  <c r="F197" i="43"/>
  <c r="S98" i="43"/>
  <c r="E98" i="43" s="1"/>
  <c r="F98" i="43"/>
  <c r="S186" i="43"/>
  <c r="E186" i="43" s="1"/>
  <c r="F186" i="43"/>
  <c r="S195" i="43"/>
  <c r="E195" i="43" s="1"/>
  <c r="F195" i="43"/>
  <c r="S163" i="43"/>
  <c r="E163" i="43" s="1"/>
  <c r="F163" i="43"/>
  <c r="S156" i="43"/>
  <c r="E156" i="43" s="1"/>
  <c r="F156" i="43"/>
  <c r="S137" i="43"/>
  <c r="E137" i="43" s="1"/>
  <c r="F137" i="43"/>
  <c r="S182" i="43"/>
  <c r="E182" i="43" s="1"/>
  <c r="F182" i="43"/>
  <c r="S93" i="43"/>
  <c r="E93" i="43" s="1"/>
  <c r="F93" i="43"/>
  <c r="S40" i="43"/>
  <c r="E40" i="43" s="1"/>
  <c r="F40" i="43"/>
  <c r="S188" i="43"/>
  <c r="E188" i="43" s="1"/>
  <c r="F188" i="43"/>
  <c r="S108" i="43"/>
  <c r="E108" i="43" s="1"/>
  <c r="F108" i="43"/>
  <c r="S52" i="43"/>
  <c r="E52" i="43" s="1"/>
  <c r="F52" i="43"/>
  <c r="S183" i="43"/>
  <c r="E183" i="43" s="1"/>
  <c r="F183" i="43"/>
  <c r="S134" i="43"/>
  <c r="E134" i="43" s="1"/>
  <c r="F134" i="43"/>
  <c r="S155" i="43"/>
  <c r="E155" i="43" s="1"/>
  <c r="F155" i="43"/>
  <c r="S192" i="43"/>
  <c r="E192" i="43" s="1"/>
  <c r="F192" i="43"/>
  <c r="S89" i="43"/>
  <c r="E89" i="43" s="1"/>
  <c r="F89" i="43"/>
  <c r="S38" i="43"/>
  <c r="E38" i="43" s="1"/>
  <c r="F38" i="43"/>
  <c r="S166" i="43"/>
  <c r="E166" i="43" s="1"/>
  <c r="F166" i="43"/>
  <c r="S70" i="43"/>
  <c r="E70" i="43" s="1"/>
  <c r="F70" i="43"/>
  <c r="S159" i="43"/>
  <c r="E159" i="43" s="1"/>
  <c r="F159" i="43"/>
  <c r="S177" i="43"/>
  <c r="E177" i="43" s="1"/>
  <c r="F177" i="43"/>
  <c r="S103" i="43"/>
  <c r="E103" i="43" s="1"/>
  <c r="F103" i="43"/>
  <c r="S150" i="43"/>
  <c r="E150" i="43" s="1"/>
  <c r="F150" i="43"/>
  <c r="S151" i="43"/>
  <c r="E151" i="43" s="1"/>
  <c r="F151" i="43"/>
  <c r="S71" i="43"/>
  <c r="E71" i="43" s="1"/>
  <c r="F71" i="43"/>
  <c r="S31" i="43"/>
  <c r="E31" i="43" s="1"/>
  <c r="F31" i="43"/>
  <c r="S191" i="43"/>
  <c r="E191" i="43" s="1"/>
  <c r="F191" i="43"/>
  <c r="S62" i="43"/>
  <c r="E62" i="43" s="1"/>
  <c r="F62" i="43"/>
  <c r="S161" i="43"/>
  <c r="E161" i="43" s="1"/>
  <c r="F161" i="43"/>
  <c r="S175" i="43"/>
  <c r="E175" i="43" s="1"/>
  <c r="F175" i="43"/>
  <c r="S65" i="43"/>
  <c r="E65" i="43" s="1"/>
  <c r="F65" i="43"/>
  <c r="S42" i="43"/>
  <c r="E42" i="43" s="1"/>
  <c r="F42" i="43"/>
  <c r="S79" i="43"/>
  <c r="E79" i="43" s="1"/>
  <c r="F79" i="43"/>
  <c r="S67" i="43"/>
  <c r="E67" i="43" s="1"/>
  <c r="F67" i="43"/>
  <c r="S21" i="43"/>
  <c r="E21" i="43" s="1"/>
  <c r="F21" i="43"/>
  <c r="S29" i="43"/>
  <c r="E29" i="43" s="1"/>
  <c r="F29" i="43"/>
  <c r="S80" i="43"/>
  <c r="E80" i="43" s="1"/>
  <c r="F80" i="43"/>
  <c r="S138" i="43"/>
  <c r="E138" i="43" s="1"/>
  <c r="F138" i="43"/>
  <c r="S181" i="43"/>
  <c r="E181" i="43" s="1"/>
  <c r="F181" i="43"/>
  <c r="S47" i="43"/>
  <c r="E47" i="43" s="1"/>
  <c r="F47" i="43"/>
  <c r="S125" i="43"/>
  <c r="E125" i="43" s="1"/>
  <c r="F125" i="43"/>
  <c r="S77" i="43"/>
  <c r="E77" i="43" s="1"/>
  <c r="F77" i="43"/>
  <c r="S102" i="43"/>
  <c r="E102" i="43" s="1"/>
  <c r="F102" i="43"/>
  <c r="S69" i="43"/>
  <c r="E69" i="43" s="1"/>
  <c r="F69" i="43"/>
  <c r="S81" i="43"/>
  <c r="E81" i="43" s="1"/>
  <c r="F81" i="43"/>
  <c r="S152" i="43"/>
  <c r="E152" i="43" s="1"/>
  <c r="F152" i="43"/>
  <c r="S162" i="43"/>
  <c r="E162" i="43" s="1"/>
  <c r="F162" i="43"/>
  <c r="S46" i="43"/>
  <c r="E46" i="43" s="1"/>
  <c r="F46" i="43"/>
  <c r="S115" i="43"/>
  <c r="E115" i="43" s="1"/>
  <c r="F115" i="43"/>
  <c r="S53" i="43"/>
  <c r="E53" i="43" s="1"/>
  <c r="F53" i="43"/>
  <c r="S129" i="43"/>
  <c r="E129" i="43" s="1"/>
  <c r="F129" i="43"/>
  <c r="S126" i="43"/>
  <c r="E126" i="43" s="1"/>
  <c r="F126" i="43"/>
  <c r="S203" i="43"/>
  <c r="E203" i="43" s="1"/>
  <c r="F203" i="43"/>
  <c r="S110" i="43"/>
  <c r="E110" i="43" s="1"/>
  <c r="F110" i="43"/>
  <c r="S144" i="43"/>
  <c r="E144" i="43" s="1"/>
  <c r="F144" i="43"/>
  <c r="S141" i="43"/>
  <c r="E141" i="43" s="1"/>
  <c r="F141" i="43"/>
  <c r="S91" i="43"/>
  <c r="E91" i="43" s="1"/>
  <c r="F91" i="43"/>
  <c r="S135" i="43"/>
  <c r="E135" i="43" s="1"/>
  <c r="F135" i="43"/>
  <c r="S50" i="43"/>
  <c r="E50" i="43" s="1"/>
  <c r="F50" i="43"/>
  <c r="S121" i="43"/>
  <c r="E121" i="43" s="1"/>
  <c r="F121" i="43"/>
  <c r="C149" i="43"/>
  <c r="D149" i="43"/>
  <c r="C35" i="43"/>
  <c r="D35" i="43"/>
  <c r="C160" i="43"/>
  <c r="D160" i="43"/>
  <c r="C44" i="43"/>
  <c r="D44" i="43"/>
  <c r="C198" i="43"/>
  <c r="D198" i="43"/>
  <c r="C20" i="43"/>
  <c r="D20" i="43"/>
  <c r="C178" i="43"/>
  <c r="D178" i="43"/>
  <c r="C136" i="43"/>
  <c r="D136" i="43"/>
  <c r="C173" i="43"/>
  <c r="D173" i="43"/>
  <c r="C132" i="43"/>
  <c r="D132" i="43"/>
  <c r="C51" i="43"/>
  <c r="D51" i="43"/>
  <c r="C143" i="43"/>
  <c r="D143" i="43"/>
  <c r="C101" i="43"/>
  <c r="D101" i="43"/>
  <c r="C28" i="43"/>
  <c r="D28" i="43"/>
  <c r="C83" i="43"/>
  <c r="D83" i="43"/>
  <c r="C49" i="43"/>
  <c r="D49" i="43"/>
  <c r="C179" i="43"/>
  <c r="D179" i="43"/>
  <c r="C86" i="43"/>
  <c r="D86" i="43"/>
  <c r="C180" i="43"/>
  <c r="D180" i="43"/>
  <c r="C153" i="43"/>
  <c r="D153" i="43"/>
  <c r="C205" i="43"/>
  <c r="D205" i="43"/>
  <c r="C139" i="43"/>
  <c r="D139" i="43"/>
  <c r="C200" i="43"/>
  <c r="D200" i="43"/>
  <c r="C114" i="43"/>
  <c r="D114" i="43"/>
  <c r="C23" i="43"/>
  <c r="D23" i="43"/>
  <c r="C43" i="43"/>
  <c r="D43" i="43"/>
  <c r="C184" i="43"/>
  <c r="D184" i="43"/>
  <c r="C174" i="43"/>
  <c r="D174" i="43"/>
  <c r="C119" i="43"/>
  <c r="D119" i="43"/>
  <c r="C147" i="43"/>
  <c r="D147" i="43"/>
  <c r="C32" i="43"/>
  <c r="D32" i="43"/>
  <c r="C73" i="43"/>
  <c r="D73" i="43"/>
  <c r="C118" i="43"/>
  <c r="D118" i="43"/>
  <c r="C100" i="43"/>
  <c r="D100" i="43"/>
  <c r="C54" i="43"/>
  <c r="D54" i="43"/>
  <c r="C66" i="43"/>
  <c r="D66" i="43"/>
  <c r="C148" i="43"/>
  <c r="D148" i="43"/>
  <c r="C196" i="43"/>
  <c r="D196" i="43"/>
  <c r="C168" i="43"/>
  <c r="D168" i="43"/>
  <c r="C193" i="43"/>
  <c r="D193" i="43"/>
  <c r="C158" i="43"/>
  <c r="D158" i="43"/>
  <c r="C105" i="43"/>
  <c r="D105" i="43"/>
  <c r="C142" i="43"/>
  <c r="D142" i="43"/>
  <c r="C201" i="43"/>
  <c r="D201" i="43"/>
  <c r="C190" i="43"/>
  <c r="D190" i="43"/>
  <c r="C92" i="43"/>
  <c r="D92" i="43"/>
  <c r="C187" i="43"/>
  <c r="D187" i="43"/>
  <c r="C111" i="43"/>
  <c r="D111" i="43"/>
  <c r="C106" i="43"/>
  <c r="D106" i="43"/>
  <c r="C64" i="43"/>
  <c r="D64" i="43"/>
  <c r="C123" i="43"/>
  <c r="D123" i="43"/>
  <c r="C189" i="43"/>
  <c r="D189" i="43"/>
  <c r="C170" i="43"/>
  <c r="D170" i="43"/>
  <c r="C145" i="43"/>
  <c r="D145" i="43"/>
  <c r="C104" i="43"/>
  <c r="D104" i="43"/>
  <c r="C109" i="43"/>
  <c r="D109" i="43"/>
  <c r="C56" i="43"/>
  <c r="D56" i="43"/>
  <c r="C27" i="43"/>
  <c r="D27" i="43"/>
  <c r="C113" i="43"/>
  <c r="D113" i="43"/>
  <c r="C169" i="43"/>
  <c r="D169" i="43"/>
  <c r="C82" i="43"/>
  <c r="D82" i="43"/>
  <c r="C45" i="43"/>
  <c r="D45" i="43"/>
  <c r="C90" i="43"/>
  <c r="D90" i="43"/>
  <c r="C63" i="43"/>
  <c r="D63" i="43"/>
  <c r="C25" i="43"/>
  <c r="D25" i="43"/>
  <c r="C164" i="43"/>
  <c r="D164" i="43"/>
  <c r="C204" i="43"/>
  <c r="D204" i="43"/>
  <c r="C99" i="43"/>
  <c r="D99" i="43"/>
  <c r="C19" i="43"/>
  <c r="D19" i="43"/>
  <c r="C122" i="43"/>
  <c r="D122" i="43"/>
  <c r="C85" i="43"/>
  <c r="D85" i="43"/>
  <c r="C154" i="43"/>
  <c r="D154" i="43"/>
  <c r="C36" i="43"/>
  <c r="D36" i="43"/>
  <c r="C202" i="43"/>
  <c r="D202" i="43"/>
  <c r="C40" i="43"/>
  <c r="D40" i="43"/>
  <c r="C188" i="43"/>
  <c r="D188" i="43"/>
  <c r="C108" i="43"/>
  <c r="D108" i="43"/>
  <c r="C52" i="43"/>
  <c r="D52" i="43"/>
  <c r="C183" i="43"/>
  <c r="D183" i="43"/>
  <c r="C134" i="43"/>
  <c r="D134" i="43"/>
  <c r="C155" i="43"/>
  <c r="D155" i="43"/>
  <c r="C192" i="43"/>
  <c r="D192" i="43"/>
  <c r="C89" i="43"/>
  <c r="D89" i="43"/>
  <c r="C38" i="43"/>
  <c r="D38" i="43"/>
  <c r="C166" i="43"/>
  <c r="D166" i="43"/>
  <c r="C70" i="43"/>
  <c r="D70" i="43"/>
  <c r="C159" i="43"/>
  <c r="D159" i="43"/>
  <c r="C177" i="43"/>
  <c r="D177" i="43"/>
  <c r="C103" i="43"/>
  <c r="D103" i="43"/>
  <c r="C150" i="43"/>
  <c r="D150" i="43"/>
  <c r="C197" i="43"/>
  <c r="D197" i="43"/>
  <c r="C98" i="43"/>
  <c r="D98" i="43"/>
  <c r="C186" i="43"/>
  <c r="D186" i="43"/>
  <c r="C195" i="43"/>
  <c r="D195" i="43"/>
  <c r="C163" i="43"/>
  <c r="D163" i="43"/>
  <c r="C156" i="43"/>
  <c r="D156" i="43"/>
  <c r="C137" i="43"/>
  <c r="D137" i="43"/>
  <c r="C182" i="43"/>
  <c r="D182" i="43"/>
  <c r="C93" i="43"/>
  <c r="D93" i="43"/>
  <c r="C127" i="43"/>
  <c r="D127" i="43"/>
  <c r="C94" i="43"/>
  <c r="D94" i="43"/>
  <c r="C55" i="43"/>
  <c r="D55" i="43"/>
  <c r="C78" i="43"/>
  <c r="D78" i="43"/>
  <c r="C22" i="43"/>
  <c r="D22" i="43"/>
  <c r="C185" i="43"/>
  <c r="D185" i="43"/>
  <c r="C140" i="43"/>
  <c r="D140" i="43"/>
  <c r="C24" i="43"/>
  <c r="D24" i="43"/>
  <c r="C128" i="43"/>
  <c r="D128" i="43"/>
  <c r="C107" i="43"/>
  <c r="D107" i="43"/>
  <c r="C167" i="43"/>
  <c r="D167" i="43"/>
  <c r="C59" i="43"/>
  <c r="D59" i="43"/>
  <c r="C112" i="43"/>
  <c r="D112" i="43"/>
  <c r="C88" i="43"/>
  <c r="D88" i="43"/>
  <c r="C61" i="43"/>
  <c r="D61" i="43"/>
  <c r="C96" i="43"/>
  <c r="D96" i="43"/>
  <c r="C151" i="43"/>
  <c r="D151" i="43"/>
  <c r="C71" i="43"/>
  <c r="D71" i="43"/>
  <c r="C31" i="43"/>
  <c r="D31" i="43"/>
  <c r="C191" i="43"/>
  <c r="D191" i="43"/>
  <c r="C62" i="43"/>
  <c r="D62" i="43"/>
  <c r="C161" i="43"/>
  <c r="D161" i="43"/>
  <c r="C175" i="43"/>
  <c r="D175" i="43"/>
  <c r="C65" i="43"/>
  <c r="D65" i="43"/>
  <c r="C42" i="43"/>
  <c r="D42" i="43"/>
  <c r="C79" i="43"/>
  <c r="D79" i="43"/>
  <c r="C67" i="43"/>
  <c r="D67" i="43"/>
  <c r="C21" i="43"/>
  <c r="D21" i="43"/>
  <c r="C29" i="43"/>
  <c r="D29" i="43"/>
  <c r="C80" i="43"/>
  <c r="D80" i="43"/>
  <c r="C138" i="43"/>
  <c r="D138" i="43"/>
  <c r="C181" i="43"/>
  <c r="D181" i="43"/>
  <c r="C47" i="43"/>
  <c r="D47" i="43"/>
  <c r="C125" i="43"/>
  <c r="D125" i="43"/>
  <c r="C77" i="43"/>
  <c r="D77" i="43"/>
  <c r="C102" i="43"/>
  <c r="D102" i="43"/>
  <c r="C69" i="43"/>
  <c r="D69" i="43"/>
  <c r="C81" i="43"/>
  <c r="D81" i="43"/>
  <c r="C152" i="43"/>
  <c r="D152" i="43"/>
  <c r="C133" i="43"/>
  <c r="D133" i="43"/>
  <c r="C68" i="43"/>
  <c r="D68" i="43"/>
  <c r="C130" i="43"/>
  <c r="D130" i="43"/>
  <c r="C37" i="43"/>
  <c r="D37" i="43"/>
  <c r="C199" i="43"/>
  <c r="D199" i="43"/>
  <c r="C74" i="43"/>
  <c r="D74" i="43"/>
  <c r="C117" i="43"/>
  <c r="D117" i="43"/>
  <c r="C60" i="43"/>
  <c r="D60" i="43"/>
  <c r="C194" i="43"/>
  <c r="D194" i="43"/>
  <c r="C26" i="43"/>
  <c r="D26" i="43"/>
  <c r="C30" i="43"/>
  <c r="D30" i="43"/>
  <c r="C124" i="43"/>
  <c r="D124" i="43"/>
  <c r="C157" i="43"/>
  <c r="D157" i="43"/>
  <c r="C72" i="43"/>
  <c r="D72" i="43"/>
  <c r="C33" i="43"/>
  <c r="D33" i="43"/>
  <c r="C48" i="43"/>
  <c r="D48" i="43"/>
  <c r="C75" i="43"/>
  <c r="D75" i="43"/>
  <c r="C87" i="43"/>
  <c r="D87" i="43"/>
  <c r="C120" i="43"/>
  <c r="D120" i="43"/>
  <c r="C165" i="43"/>
  <c r="D165" i="43"/>
  <c r="C34" i="43"/>
  <c r="D34" i="43"/>
  <c r="C76" i="43"/>
  <c r="D76" i="43"/>
  <c r="C131" i="43"/>
  <c r="D131" i="43"/>
  <c r="C41" i="43"/>
  <c r="D41" i="43"/>
  <c r="C58" i="43"/>
  <c r="D58" i="43"/>
  <c r="C84" i="43"/>
  <c r="D84" i="43"/>
  <c r="C146" i="43"/>
  <c r="D146" i="43"/>
  <c r="C95" i="43"/>
  <c r="D95" i="43"/>
  <c r="C39" i="43"/>
  <c r="D39" i="43"/>
  <c r="C171" i="43"/>
  <c r="D171" i="43"/>
  <c r="C176" i="43"/>
  <c r="D176" i="43"/>
  <c r="C57" i="43"/>
  <c r="D57" i="43"/>
  <c r="C172" i="43"/>
  <c r="D172" i="43"/>
  <c r="C116" i="43"/>
  <c r="D116" i="43"/>
  <c r="C97" i="43"/>
  <c r="D97" i="43"/>
  <c r="C162" i="43"/>
  <c r="D162" i="43"/>
  <c r="C46" i="43"/>
  <c r="D46" i="43"/>
  <c r="C115" i="43"/>
  <c r="D115" i="43"/>
  <c r="C53" i="43"/>
  <c r="D53" i="43"/>
  <c r="C129" i="43"/>
  <c r="D129" i="43"/>
  <c r="C126" i="43"/>
  <c r="D126" i="43"/>
  <c r="C203" i="43"/>
  <c r="D203" i="43"/>
  <c r="C110" i="43"/>
  <c r="D110" i="43"/>
  <c r="C144" i="43"/>
  <c r="D144" i="43"/>
  <c r="C141" i="43"/>
  <c r="D141" i="43"/>
  <c r="C91" i="43"/>
  <c r="D91" i="43"/>
  <c r="C135" i="43"/>
  <c r="D135" i="43"/>
  <c r="C50" i="43"/>
  <c r="D50" i="43"/>
  <c r="C121" i="43"/>
  <c r="D121" i="43"/>
  <c r="B127" i="43"/>
  <c r="B94" i="43"/>
  <c r="B55" i="43"/>
  <c r="B82" i="43"/>
  <c r="B198" i="43"/>
  <c r="B136" i="43"/>
  <c r="B173" i="43"/>
  <c r="B132" i="43"/>
  <c r="B51" i="43"/>
  <c r="B143" i="43"/>
  <c r="B101" i="43"/>
  <c r="B28" i="43"/>
  <c r="B83" i="43"/>
  <c r="B49" i="43"/>
  <c r="B179" i="43"/>
  <c r="B86" i="43"/>
  <c r="B180" i="43"/>
  <c r="B153" i="43"/>
  <c r="B205" i="43"/>
  <c r="B139" i="43"/>
  <c r="B200" i="43"/>
  <c r="B114" i="43"/>
  <c r="B23" i="43"/>
  <c r="B43" i="43"/>
  <c r="B184" i="43"/>
  <c r="B174" i="43"/>
  <c r="B119" i="43"/>
  <c r="B147" i="43"/>
  <c r="B32" i="43"/>
  <c r="B73" i="43"/>
  <c r="B118" i="43"/>
  <c r="B100" i="43"/>
  <c r="B54" i="43"/>
  <c r="B66" i="43"/>
  <c r="B148" i="43"/>
  <c r="B196" i="43"/>
  <c r="B168" i="43"/>
  <c r="B193" i="43"/>
  <c r="B158" i="43"/>
  <c r="B105" i="43"/>
  <c r="B142" i="43"/>
  <c r="B201" i="43"/>
  <c r="B190" i="43"/>
  <c r="B92" i="43"/>
  <c r="B187" i="43"/>
  <c r="B111" i="43"/>
  <c r="B106" i="43"/>
  <c r="B64" i="43"/>
  <c r="B123" i="43"/>
  <c r="B189" i="43"/>
  <c r="B170" i="43"/>
  <c r="B145" i="43"/>
  <c r="B104" i="43"/>
  <c r="B109" i="43"/>
  <c r="B56" i="43"/>
  <c r="B149" i="43"/>
  <c r="B68" i="43"/>
  <c r="B130" i="43"/>
  <c r="B37" i="43"/>
  <c r="B22" i="43"/>
  <c r="B74" i="43"/>
  <c r="B185" i="43"/>
  <c r="B90" i="43"/>
  <c r="B194" i="43"/>
  <c r="B63" i="43"/>
  <c r="B25" i="43"/>
  <c r="B107" i="43"/>
  <c r="B33" i="43"/>
  <c r="B204" i="43"/>
  <c r="B120" i="43"/>
  <c r="B34" i="43"/>
  <c r="B85" i="43"/>
  <c r="B154" i="43"/>
  <c r="B202" i="43"/>
  <c r="B40" i="43"/>
  <c r="B188" i="43"/>
  <c r="B108" i="43"/>
  <c r="B52" i="43"/>
  <c r="B183" i="43"/>
  <c r="B134" i="43"/>
  <c r="B155" i="43"/>
  <c r="B192" i="43"/>
  <c r="B89" i="43"/>
  <c r="B38" i="43"/>
  <c r="B166" i="43"/>
  <c r="B70" i="43"/>
  <c r="B159" i="43"/>
  <c r="B177" i="43"/>
  <c r="B103" i="43"/>
  <c r="B150" i="43"/>
  <c r="B197" i="43"/>
  <c r="B98" i="43"/>
  <c r="B186" i="43"/>
  <c r="B195" i="43"/>
  <c r="B163" i="43"/>
  <c r="B156" i="43"/>
  <c r="B137" i="43"/>
  <c r="B182" i="43"/>
  <c r="B93" i="43"/>
  <c r="B133" i="43"/>
  <c r="B113" i="43"/>
  <c r="B169" i="43"/>
  <c r="B44" i="43"/>
  <c r="J20" i="43"/>
  <c r="B20" i="43"/>
  <c r="B199" i="43"/>
  <c r="B117" i="43"/>
  <c r="B140" i="43"/>
  <c r="B26" i="43"/>
  <c r="B24" i="43"/>
  <c r="B124" i="43"/>
  <c r="B157" i="43"/>
  <c r="B164" i="43"/>
  <c r="B48" i="43"/>
  <c r="B75" i="43"/>
  <c r="B87" i="43"/>
  <c r="B19" i="43"/>
  <c r="B122" i="43"/>
  <c r="B76" i="43"/>
  <c r="B131" i="43"/>
  <c r="B41" i="43"/>
  <c r="B36" i="43"/>
  <c r="B58" i="43"/>
  <c r="B151" i="43"/>
  <c r="B71" i="43"/>
  <c r="B31" i="43"/>
  <c r="B191" i="43"/>
  <c r="B62" i="43"/>
  <c r="B161" i="43"/>
  <c r="B175" i="43"/>
  <c r="B65" i="43"/>
  <c r="B42" i="43"/>
  <c r="B79" i="43"/>
  <c r="B67" i="43"/>
  <c r="B21" i="43"/>
  <c r="B29" i="43"/>
  <c r="B80" i="43"/>
  <c r="B138" i="43"/>
  <c r="B181" i="43"/>
  <c r="B47" i="43"/>
  <c r="B125" i="43"/>
  <c r="B77" i="43"/>
  <c r="B102" i="43"/>
  <c r="B69" i="43"/>
  <c r="B81" i="43"/>
  <c r="B152" i="43"/>
  <c r="B27" i="43"/>
  <c r="B35" i="43"/>
  <c r="B160" i="43"/>
  <c r="Q78" i="43"/>
  <c r="B78" i="43"/>
  <c r="B178" i="43"/>
  <c r="B45" i="43"/>
  <c r="B60" i="43"/>
  <c r="B30" i="43"/>
  <c r="B128" i="43"/>
  <c r="B72" i="43"/>
  <c r="B167" i="43"/>
  <c r="B59" i="43"/>
  <c r="B99" i="43"/>
  <c r="B112" i="43"/>
  <c r="B165" i="43"/>
  <c r="B88" i="43"/>
  <c r="B61" i="43"/>
  <c r="B96" i="43"/>
  <c r="B84" i="43"/>
  <c r="B146" i="43"/>
  <c r="B95" i="43"/>
  <c r="B39" i="43"/>
  <c r="B171" i="43"/>
  <c r="B176" i="43"/>
  <c r="B57" i="43"/>
  <c r="B172" i="43"/>
  <c r="B116" i="43"/>
  <c r="B97" i="43"/>
  <c r="B162" i="43"/>
  <c r="B46" i="43"/>
  <c r="B115" i="43"/>
  <c r="B53" i="43"/>
  <c r="B129" i="43"/>
  <c r="B126" i="43"/>
  <c r="B203" i="43"/>
  <c r="B110" i="43"/>
  <c r="B144" i="43"/>
  <c r="B141" i="43"/>
  <c r="B91" i="43"/>
  <c r="B135" i="43"/>
  <c r="B50" i="43"/>
  <c r="B121" i="43"/>
  <c r="P53" i="43"/>
  <c r="J162" i="43"/>
  <c r="O46" i="43"/>
  <c r="P181" i="43"/>
  <c r="I169" i="43"/>
  <c r="I160" i="43"/>
  <c r="J178" i="43"/>
  <c r="I136" i="43"/>
  <c r="J199" i="43"/>
  <c r="Q53" i="43"/>
  <c r="J135" i="43"/>
  <c r="Q135" i="43"/>
  <c r="O53" i="43"/>
  <c r="Q199" i="43"/>
  <c r="Q77" i="43"/>
  <c r="I20" i="43"/>
  <c r="I178" i="43"/>
  <c r="O130" i="43"/>
  <c r="O178" i="43"/>
  <c r="P102" i="43"/>
  <c r="O82" i="43"/>
  <c r="J181" i="43"/>
  <c r="P178" i="43"/>
  <c r="Q125" i="43"/>
  <c r="O20" i="43"/>
  <c r="Q181" i="43"/>
  <c r="J69" i="43"/>
  <c r="Q81" i="43"/>
  <c r="P81" i="43"/>
  <c r="Q169" i="43"/>
  <c r="J169" i="43"/>
  <c r="O78" i="43"/>
  <c r="P78" i="43"/>
  <c r="J78" i="43"/>
  <c r="I78" i="43"/>
  <c r="Q20" i="43"/>
  <c r="J136" i="43"/>
  <c r="P136" i="43"/>
  <c r="O136" i="43"/>
  <c r="Q136" i="43"/>
  <c r="J22" i="43"/>
  <c r="O22" i="43"/>
  <c r="I199" i="43"/>
  <c r="O199" i="43"/>
  <c r="P199" i="43"/>
  <c r="J7" i="50"/>
  <c r="I65" i="43"/>
  <c r="P127" i="43"/>
  <c r="J27" i="43"/>
  <c r="I185" i="50"/>
  <c r="P105" i="50"/>
  <c r="Q26" i="50"/>
  <c r="Q145" i="50"/>
  <c r="O33" i="50"/>
  <c r="Q185" i="50"/>
  <c r="Q160" i="43"/>
  <c r="Q134" i="50"/>
  <c r="J200" i="43"/>
  <c r="J184" i="43"/>
  <c r="Q167" i="50"/>
  <c r="Q63" i="50"/>
  <c r="Q37" i="50"/>
  <c r="J127" i="43"/>
  <c r="P198" i="50"/>
  <c r="I27" i="50"/>
  <c r="Q42" i="50"/>
  <c r="P174" i="50"/>
  <c r="P202" i="50"/>
  <c r="J43" i="50"/>
  <c r="Q61" i="50"/>
  <c r="P169" i="43"/>
  <c r="I68" i="43"/>
  <c r="P171" i="50"/>
  <c r="Q139" i="50"/>
  <c r="P59" i="50"/>
  <c r="P117" i="43"/>
  <c r="O128" i="43"/>
  <c r="I25" i="43"/>
  <c r="P164" i="43"/>
  <c r="I34" i="43"/>
  <c r="I85" i="43"/>
  <c r="O36" i="43"/>
  <c r="O120" i="50"/>
  <c r="P187" i="50"/>
  <c r="J166" i="43"/>
  <c r="Q197" i="43"/>
  <c r="O101" i="50"/>
  <c r="J85" i="50"/>
  <c r="J117" i="50"/>
  <c r="I17" i="50"/>
  <c r="O181" i="43"/>
  <c r="O47" i="43"/>
  <c r="O125" i="43"/>
  <c r="I175" i="43"/>
  <c r="O160" i="43"/>
  <c r="O169" i="43"/>
  <c r="Q175" i="50"/>
  <c r="J125" i="50"/>
  <c r="P84" i="43"/>
  <c r="O141" i="43"/>
  <c r="I31" i="50"/>
  <c r="P204" i="50"/>
  <c r="O69" i="43"/>
  <c r="Q69" i="43"/>
  <c r="I47" i="43"/>
  <c r="J138" i="43"/>
  <c r="I138" i="43"/>
  <c r="P69" i="43"/>
  <c r="Q138" i="43"/>
  <c r="P47" i="43"/>
  <c r="Q47" i="43"/>
  <c r="I69" i="43"/>
  <c r="I181" i="43"/>
  <c r="Q102" i="43"/>
  <c r="J47" i="43"/>
  <c r="J113" i="50"/>
  <c r="O26" i="50"/>
  <c r="I26" i="50"/>
  <c r="P26" i="50"/>
  <c r="O145" i="50"/>
  <c r="P145" i="50"/>
  <c r="I145" i="50"/>
  <c r="J145" i="50"/>
  <c r="Q117" i="50"/>
  <c r="O117" i="50"/>
  <c r="I108" i="50"/>
  <c r="O108" i="50"/>
  <c r="J108" i="50"/>
  <c r="P108" i="50"/>
  <c r="Q108" i="50"/>
  <c r="I143" i="50"/>
  <c r="J143" i="50"/>
  <c r="O143" i="50"/>
  <c r="O94" i="50"/>
  <c r="I94" i="50"/>
  <c r="P94" i="50"/>
  <c r="Q94" i="50"/>
  <c r="J94" i="50"/>
  <c r="J91" i="50"/>
  <c r="P91" i="50"/>
  <c r="Q92" i="50"/>
  <c r="P92" i="50"/>
  <c r="J92" i="50"/>
  <c r="I92" i="50"/>
  <c r="O102" i="50"/>
  <c r="Q102" i="50"/>
  <c r="I102" i="50"/>
  <c r="J102" i="50"/>
  <c r="O83" i="50"/>
  <c r="I83" i="50"/>
  <c r="P83" i="50"/>
  <c r="J83" i="50"/>
  <c r="P17" i="50"/>
  <c r="Q17" i="50"/>
  <c r="O17" i="50"/>
  <c r="J17" i="50"/>
  <c r="O140" i="50"/>
  <c r="I140" i="50"/>
  <c r="Q140" i="50"/>
  <c r="I141" i="50"/>
  <c r="O141" i="50"/>
  <c r="P113" i="50"/>
  <c r="O113" i="50"/>
  <c r="Q113" i="50"/>
  <c r="Q18" i="50"/>
  <c r="P18" i="50"/>
  <c r="Q71" i="43"/>
  <c r="I71" i="43"/>
  <c r="J71" i="43"/>
  <c r="O71" i="43"/>
  <c r="P71" i="43"/>
  <c r="O31" i="43"/>
  <c r="P31" i="43"/>
  <c r="Q31" i="43"/>
  <c r="I31" i="43"/>
  <c r="P161" i="43"/>
  <c r="O161" i="43"/>
  <c r="O175" i="43"/>
  <c r="Q175" i="43"/>
  <c r="J175" i="43"/>
  <c r="P175" i="43"/>
  <c r="P79" i="43"/>
  <c r="O79" i="43"/>
  <c r="I79" i="43"/>
  <c r="J79" i="43"/>
  <c r="Q79" i="43"/>
  <c r="P21" i="43"/>
  <c r="I21" i="43"/>
  <c r="J21" i="43"/>
  <c r="O21" i="43"/>
  <c r="Q21" i="43"/>
  <c r="P80" i="43"/>
  <c r="O104" i="50"/>
  <c r="P104" i="50"/>
  <c r="I20" i="50"/>
  <c r="P20" i="50"/>
  <c r="O200" i="50"/>
  <c r="P157" i="50"/>
  <c r="I157" i="50"/>
  <c r="J60" i="50"/>
  <c r="J57" i="50"/>
  <c r="J84" i="43"/>
  <c r="I84" i="43"/>
  <c r="I146" i="43"/>
  <c r="Q146" i="43"/>
  <c r="O146" i="43"/>
  <c r="P57" i="43"/>
  <c r="J57" i="43"/>
  <c r="Q57" i="43"/>
  <c r="P162" i="43"/>
  <c r="J46" i="43"/>
  <c r="I46" i="43"/>
  <c r="I115" i="43"/>
  <c r="J115" i="43"/>
  <c r="Q115" i="43"/>
  <c r="I53" i="43"/>
  <c r="J126" i="43"/>
  <c r="P126" i="43"/>
  <c r="I203" i="43"/>
  <c r="Q203" i="43"/>
  <c r="P203" i="43"/>
  <c r="O110" i="43"/>
  <c r="Q110" i="43"/>
  <c r="J91" i="43"/>
  <c r="I33" i="50"/>
  <c r="P63" i="50"/>
  <c r="J167" i="50"/>
  <c r="I167" i="50"/>
  <c r="O167" i="50"/>
  <c r="P167" i="50"/>
  <c r="I10" i="50"/>
  <c r="P10" i="50"/>
  <c r="O10" i="50"/>
  <c r="J10" i="50"/>
  <c r="Q10" i="50"/>
  <c r="Q33" i="50"/>
  <c r="J33" i="50"/>
  <c r="P33" i="50"/>
  <c r="Q31" i="50"/>
  <c r="O31" i="50"/>
  <c r="J31" i="50"/>
  <c r="I45" i="50"/>
  <c r="O45" i="50"/>
  <c r="P45" i="50"/>
  <c r="Q45" i="50"/>
  <c r="J45" i="50"/>
  <c r="P61" i="50"/>
  <c r="O61" i="50"/>
  <c r="I61" i="50"/>
  <c r="J61" i="50"/>
  <c r="J63" i="50"/>
  <c r="O63" i="50"/>
  <c r="I63" i="50"/>
  <c r="P185" i="50"/>
  <c r="O185" i="50"/>
  <c r="J185" i="50"/>
  <c r="Q137" i="50"/>
  <c r="P137" i="50"/>
  <c r="P37" i="50"/>
  <c r="I37" i="50"/>
  <c r="J37" i="50"/>
  <c r="O37" i="50"/>
  <c r="Q27" i="43"/>
  <c r="O27" i="43"/>
  <c r="P27" i="43"/>
  <c r="I27" i="43"/>
  <c r="O127" i="43"/>
  <c r="I127" i="43"/>
  <c r="Q127" i="43"/>
  <c r="J68" i="43"/>
  <c r="O68" i="43"/>
  <c r="Q68" i="43"/>
  <c r="P68" i="43"/>
  <c r="J160" i="43"/>
  <c r="P160" i="43"/>
  <c r="Q130" i="43"/>
  <c r="P130" i="43"/>
  <c r="I130" i="43"/>
  <c r="J44" i="43"/>
  <c r="I44" i="43"/>
  <c r="Q44" i="43"/>
  <c r="P44" i="43"/>
  <c r="O44" i="43"/>
  <c r="O138" i="43"/>
  <c r="P138" i="43"/>
  <c r="J200" i="50"/>
  <c r="J157" i="50"/>
  <c r="Q200" i="50"/>
  <c r="O84" i="50"/>
  <c r="I84" i="50"/>
  <c r="O157" i="50"/>
  <c r="P125" i="50"/>
  <c r="P124" i="50"/>
  <c r="I200" i="50"/>
  <c r="O175" i="50"/>
  <c r="J175" i="50"/>
  <c r="I175" i="50"/>
  <c r="P175" i="50"/>
  <c r="Q104" i="50"/>
  <c r="J104" i="50"/>
  <c r="I104" i="50"/>
  <c r="O20" i="50"/>
  <c r="Q20" i="50"/>
  <c r="J20" i="50"/>
  <c r="J195" i="50"/>
  <c r="Q195" i="50"/>
  <c r="O195" i="50"/>
  <c r="P195" i="50"/>
  <c r="I195" i="50"/>
  <c r="P200" i="50"/>
  <c r="Q157" i="50"/>
  <c r="Q60" i="50"/>
  <c r="I60" i="50"/>
  <c r="O60" i="50"/>
  <c r="P60" i="50"/>
  <c r="Q52" i="50"/>
  <c r="I52" i="50"/>
  <c r="O52" i="50"/>
  <c r="P52" i="50"/>
  <c r="J52" i="50"/>
  <c r="Q84" i="50"/>
  <c r="P84" i="50"/>
  <c r="J84" i="50"/>
  <c r="Q125" i="50"/>
  <c r="O125" i="50"/>
  <c r="I132" i="50"/>
  <c r="O132" i="50"/>
  <c r="Q132" i="50"/>
  <c r="J132" i="50"/>
  <c r="P132" i="50"/>
  <c r="O124" i="50"/>
  <c r="I124" i="50"/>
  <c r="J124" i="50"/>
  <c r="Q124" i="50"/>
  <c r="O57" i="50"/>
  <c r="P57" i="50"/>
  <c r="I57" i="50"/>
  <c r="Q57" i="50"/>
  <c r="P7" i="50"/>
  <c r="Q7" i="50"/>
  <c r="I7" i="50"/>
  <c r="O7" i="50"/>
  <c r="I177" i="50"/>
  <c r="Q177" i="50"/>
  <c r="I125" i="50"/>
  <c r="I135" i="43"/>
  <c r="O57" i="43"/>
  <c r="O92" i="50"/>
  <c r="Q143" i="50"/>
  <c r="P102" i="50"/>
  <c r="P110" i="43"/>
  <c r="I110" i="43"/>
  <c r="O162" i="43"/>
  <c r="I162" i="43"/>
  <c r="J146" i="43"/>
  <c r="P140" i="50"/>
  <c r="J141" i="50"/>
  <c r="I102" i="43"/>
  <c r="I144" i="43"/>
  <c r="P135" i="43"/>
  <c r="I57" i="43"/>
  <c r="P143" i="50"/>
  <c r="J110" i="43"/>
  <c r="Q162" i="43"/>
  <c r="P146" i="43"/>
  <c r="P115" i="43"/>
  <c r="O115" i="43"/>
  <c r="Q91" i="43"/>
  <c r="O135" i="43"/>
  <c r="Q46" i="43"/>
  <c r="Q126" i="43"/>
  <c r="O126" i="43"/>
  <c r="J26" i="50"/>
  <c r="P117" i="50"/>
  <c r="O91" i="50"/>
  <c r="Q91" i="50"/>
  <c r="I91" i="50"/>
  <c r="J140" i="50"/>
  <c r="Q141" i="50"/>
  <c r="I18" i="50"/>
  <c r="O18" i="50"/>
  <c r="J31" i="43"/>
  <c r="I161" i="43"/>
  <c r="Q161" i="43"/>
  <c r="J161" i="43"/>
  <c r="P125" i="43"/>
  <c r="J125" i="43"/>
  <c r="I125" i="43"/>
  <c r="P77" i="43"/>
  <c r="O77" i="43"/>
  <c r="J77" i="43"/>
  <c r="J102" i="43"/>
  <c r="O102" i="43"/>
  <c r="J53" i="43"/>
  <c r="J203" i="43"/>
  <c r="O144" i="43"/>
  <c r="P144" i="43"/>
  <c r="Q144" i="43"/>
  <c r="J144" i="43"/>
  <c r="P91" i="43"/>
  <c r="Q84" i="43"/>
  <c r="I126" i="43"/>
  <c r="O203" i="43"/>
  <c r="I117" i="50"/>
  <c r="P46" i="43"/>
  <c r="I113" i="50"/>
  <c r="J65" i="50"/>
  <c r="P65" i="50"/>
  <c r="Q65" i="50"/>
  <c r="I65" i="50"/>
  <c r="I158" i="50"/>
  <c r="P158" i="50"/>
  <c r="J158" i="50"/>
  <c r="O158" i="50"/>
  <c r="Q158" i="50"/>
  <c r="I183" i="50"/>
  <c r="P183" i="50"/>
  <c r="J183" i="50"/>
  <c r="O183" i="50"/>
  <c r="Q183" i="50"/>
  <c r="O114" i="50"/>
  <c r="I114" i="50"/>
  <c r="J114" i="50"/>
  <c r="P114" i="50"/>
  <c r="I137" i="50"/>
  <c r="J137" i="50"/>
  <c r="O137" i="50"/>
  <c r="J35" i="43"/>
  <c r="Q35" i="43"/>
  <c r="O35" i="43"/>
  <c r="P35" i="43"/>
  <c r="I35" i="43"/>
  <c r="J130" i="43"/>
  <c r="P82" i="43"/>
  <c r="I82" i="43"/>
  <c r="Q82" i="43"/>
  <c r="J82" i="43"/>
  <c r="P20" i="43"/>
  <c r="Q178" i="43"/>
  <c r="Q173" i="43"/>
  <c r="I173" i="43"/>
  <c r="P173" i="43"/>
  <c r="O173" i="43"/>
  <c r="J173" i="43"/>
  <c r="I22" i="43"/>
  <c r="Q22" i="43"/>
  <c r="I38" i="50"/>
  <c r="Q105" i="50"/>
  <c r="P186" i="43"/>
  <c r="O140" i="43"/>
  <c r="P155" i="50"/>
  <c r="P166" i="50"/>
  <c r="P121" i="50"/>
  <c r="Q75" i="50"/>
  <c r="I56" i="50"/>
  <c r="O49" i="50"/>
  <c r="P197" i="43"/>
  <c r="Q177" i="43"/>
  <c r="J13" i="50"/>
  <c r="J106" i="43"/>
  <c r="J155" i="43"/>
  <c r="I120" i="50"/>
  <c r="I192" i="43"/>
  <c r="Q120" i="50"/>
  <c r="I148" i="50"/>
  <c r="O13" i="50"/>
  <c r="O103" i="50"/>
  <c r="J120" i="50"/>
  <c r="I103" i="50"/>
  <c r="Q89" i="43"/>
  <c r="Q96" i="50"/>
  <c r="J25" i="50"/>
  <c r="O25" i="50"/>
  <c r="Q25" i="50"/>
  <c r="I25" i="50"/>
  <c r="P25" i="50"/>
  <c r="P47" i="50"/>
  <c r="I47" i="50"/>
  <c r="O47" i="50"/>
  <c r="J47" i="50"/>
  <c r="Q47" i="50"/>
  <c r="Q155" i="50"/>
  <c r="I155" i="50"/>
  <c r="P135" i="50"/>
  <c r="Q135" i="50"/>
  <c r="J135" i="50"/>
  <c r="I135" i="50"/>
  <c r="O135" i="50"/>
  <c r="Q74" i="43"/>
  <c r="J74" i="43"/>
  <c r="O74" i="43"/>
  <c r="I74" i="43"/>
  <c r="P74" i="43"/>
  <c r="J30" i="43"/>
  <c r="I30" i="43"/>
  <c r="O30" i="43"/>
  <c r="P25" i="43"/>
  <c r="Q25" i="43"/>
  <c r="J25" i="43"/>
  <c r="O25" i="43"/>
  <c r="P33" i="43"/>
  <c r="I33" i="43"/>
  <c r="J33" i="43"/>
  <c r="O33" i="43"/>
  <c r="Q33" i="43"/>
  <c r="J123" i="43"/>
  <c r="O123" i="43"/>
  <c r="J158" i="43"/>
  <c r="J112" i="50"/>
  <c r="P112" i="50"/>
  <c r="Q112" i="50"/>
  <c r="I112" i="50"/>
  <c r="O112" i="50"/>
  <c r="J29" i="50"/>
  <c r="O29" i="50"/>
  <c r="Q29" i="50"/>
  <c r="P29" i="50"/>
  <c r="I29" i="50"/>
  <c r="I139" i="50"/>
  <c r="O139" i="50"/>
  <c r="P139" i="50"/>
  <c r="Q59" i="50"/>
  <c r="J59" i="50"/>
  <c r="I59" i="50"/>
  <c r="J90" i="43"/>
  <c r="O90" i="43"/>
  <c r="I90" i="43"/>
  <c r="P90" i="43"/>
  <c r="J164" i="43"/>
  <c r="O164" i="43"/>
  <c r="P43" i="50"/>
  <c r="J56" i="50"/>
  <c r="O76" i="50"/>
  <c r="Q171" i="50"/>
  <c r="I171" i="50"/>
  <c r="O171" i="50"/>
  <c r="J171" i="50"/>
  <c r="P170" i="50"/>
  <c r="J170" i="50"/>
  <c r="Q170" i="50"/>
  <c r="O170" i="50"/>
  <c r="O53" i="50"/>
  <c r="Q53" i="50"/>
  <c r="P53" i="50"/>
  <c r="J53" i="50"/>
  <c r="P140" i="43"/>
  <c r="Q140" i="43"/>
  <c r="J140" i="43"/>
  <c r="J157" i="43"/>
  <c r="O157" i="43"/>
  <c r="P157" i="43"/>
  <c r="Q157" i="43"/>
  <c r="I157" i="43"/>
  <c r="J72" i="43"/>
  <c r="Q72" i="43"/>
  <c r="P72" i="43"/>
  <c r="O72" i="43"/>
  <c r="I72" i="43"/>
  <c r="I170" i="50"/>
  <c r="P56" i="50"/>
  <c r="J139" i="50"/>
  <c r="I164" i="43"/>
  <c r="I53" i="50"/>
  <c r="Q90" i="43"/>
  <c r="O196" i="50"/>
  <c r="Q196" i="50"/>
  <c r="P196" i="50"/>
  <c r="I196" i="50"/>
  <c r="J196" i="50"/>
  <c r="O56" i="50"/>
  <c r="Q56" i="50"/>
  <c r="J166" i="50"/>
  <c r="I166" i="50"/>
  <c r="O166" i="50"/>
  <c r="Q166" i="50"/>
  <c r="O75" i="50"/>
  <c r="J75" i="50"/>
  <c r="I75" i="50"/>
  <c r="P75" i="50"/>
  <c r="O121" i="50"/>
  <c r="Q121" i="50"/>
  <c r="I121" i="50"/>
  <c r="J121" i="50"/>
  <c r="O117" i="43"/>
  <c r="I117" i="43"/>
  <c r="J117" i="43"/>
  <c r="Q194" i="43"/>
  <c r="P194" i="43"/>
  <c r="J194" i="43"/>
  <c r="O194" i="43"/>
  <c r="I194" i="43"/>
  <c r="J128" i="43"/>
  <c r="I128" i="43"/>
  <c r="P128" i="43"/>
  <c r="Q128" i="43"/>
  <c r="I107" i="43"/>
  <c r="P107" i="43"/>
  <c r="J107" i="43"/>
  <c r="Q107" i="43"/>
  <c r="O107" i="43"/>
  <c r="Q164" i="43"/>
  <c r="O155" i="50"/>
  <c r="I140" i="43"/>
  <c r="Q117" i="43"/>
  <c r="Q48" i="50"/>
  <c r="O70" i="50"/>
  <c r="Q70" i="50"/>
  <c r="Q71" i="50"/>
  <c r="P161" i="50"/>
  <c r="P15" i="50"/>
  <c r="J16" i="50"/>
  <c r="O180" i="43"/>
  <c r="J205" i="43"/>
  <c r="Q205" i="43"/>
  <c r="P184" i="50"/>
  <c r="P22" i="50"/>
  <c r="P9" i="50"/>
  <c r="O34" i="50"/>
  <c r="P39" i="50"/>
  <c r="J106" i="50"/>
  <c r="O156" i="50"/>
  <c r="O15" i="50"/>
  <c r="Q21" i="50"/>
  <c r="J21" i="50"/>
  <c r="J74" i="50"/>
  <c r="O74" i="50"/>
  <c r="Q30" i="50"/>
  <c r="Q16" i="50"/>
  <c r="P95" i="50"/>
  <c r="Q95" i="50"/>
  <c r="O119" i="50"/>
  <c r="Q119" i="50"/>
  <c r="P115" i="50"/>
  <c r="Q202" i="50"/>
  <c r="J66" i="43"/>
  <c r="I92" i="43"/>
  <c r="Q106" i="43"/>
  <c r="O64" i="43"/>
  <c r="J64" i="43"/>
  <c r="P64" i="43"/>
  <c r="I123" i="43"/>
  <c r="J189" i="43"/>
  <c r="O189" i="43"/>
  <c r="Q145" i="43"/>
  <c r="P145" i="43"/>
  <c r="Q104" i="43"/>
  <c r="I187" i="50"/>
  <c r="I204" i="50"/>
  <c r="P120" i="50"/>
  <c r="O148" i="50"/>
  <c r="O204" i="50"/>
  <c r="P66" i="43"/>
  <c r="Q59" i="43"/>
  <c r="O34" i="43"/>
  <c r="J88" i="43"/>
  <c r="Q131" i="43"/>
  <c r="I131" i="43"/>
  <c r="O154" i="43"/>
  <c r="O202" i="43"/>
  <c r="J202" i="43"/>
  <c r="Q51" i="50"/>
  <c r="J51" i="50"/>
  <c r="I51" i="50"/>
  <c r="O51" i="50"/>
  <c r="P51" i="50"/>
  <c r="J38" i="50"/>
  <c r="O38" i="50"/>
  <c r="P38" i="50"/>
  <c r="Q38" i="50"/>
  <c r="O187" i="50"/>
  <c r="J187" i="50"/>
  <c r="J123" i="50"/>
  <c r="I123" i="50"/>
  <c r="Q123" i="50"/>
  <c r="O123" i="50"/>
  <c r="P123" i="50"/>
  <c r="O162" i="50"/>
  <c r="Q162" i="50"/>
  <c r="I162" i="50"/>
  <c r="J162" i="50"/>
  <c r="P162" i="50"/>
  <c r="P111" i="50"/>
  <c r="J111" i="50"/>
  <c r="I111" i="50"/>
  <c r="O111" i="50"/>
  <c r="Q111" i="50"/>
  <c r="P13" i="50"/>
  <c r="I13" i="50"/>
  <c r="P99" i="50"/>
  <c r="O99" i="50"/>
  <c r="Q99" i="50"/>
  <c r="I99" i="50"/>
  <c r="P192" i="43"/>
  <c r="J192" i="43"/>
  <c r="I70" i="43"/>
  <c r="J70" i="43"/>
  <c r="Q70" i="43"/>
  <c r="O70" i="43"/>
  <c r="P177" i="43"/>
  <c r="I177" i="43"/>
  <c r="J177" i="43"/>
  <c r="O177" i="43"/>
  <c r="I197" i="43"/>
  <c r="O197" i="43"/>
  <c r="J197" i="43"/>
  <c r="O186" i="43"/>
  <c r="J186" i="43"/>
  <c r="I186" i="43"/>
  <c r="Q186" i="43"/>
  <c r="O163" i="43"/>
  <c r="P163" i="43"/>
  <c r="O137" i="43"/>
  <c r="J137" i="43"/>
  <c r="Q137" i="43"/>
  <c r="P137" i="43"/>
  <c r="I137" i="43"/>
  <c r="Q192" i="43"/>
  <c r="I155" i="43"/>
  <c r="Q187" i="50"/>
  <c r="Q46" i="50"/>
  <c r="Q75" i="43"/>
  <c r="O165" i="43"/>
  <c r="J122" i="43"/>
  <c r="P85" i="43"/>
  <c r="I61" i="43"/>
  <c r="Q61" i="43"/>
  <c r="Q36" i="43"/>
  <c r="Q44" i="50"/>
  <c r="J44" i="50"/>
  <c r="P44" i="50"/>
  <c r="O44" i="50"/>
  <c r="I44" i="50"/>
  <c r="I58" i="50"/>
  <c r="Q58" i="50"/>
  <c r="O58" i="50"/>
  <c r="J58" i="50"/>
  <c r="P58" i="50"/>
  <c r="J204" i="50"/>
  <c r="O129" i="50"/>
  <c r="J129" i="50"/>
  <c r="Q129" i="50"/>
  <c r="P129" i="50"/>
  <c r="I129" i="50"/>
  <c r="J101" i="50"/>
  <c r="P101" i="50"/>
  <c r="Q101" i="50"/>
  <c r="I101" i="50"/>
  <c r="O41" i="50"/>
  <c r="Q41" i="50"/>
  <c r="P41" i="50"/>
  <c r="J41" i="50"/>
  <c r="Q103" i="50"/>
  <c r="P103" i="50"/>
  <c r="J103" i="50"/>
  <c r="O105" i="50"/>
  <c r="J105" i="50"/>
  <c r="I105" i="50"/>
  <c r="Q148" i="50"/>
  <c r="P148" i="50"/>
  <c r="Q108" i="43"/>
  <c r="O108" i="43"/>
  <c r="J108" i="43"/>
  <c r="I108" i="43"/>
  <c r="Q155" i="43"/>
  <c r="O155" i="43"/>
  <c r="P155" i="43"/>
  <c r="O89" i="43"/>
  <c r="I89" i="43"/>
  <c r="J89" i="43"/>
  <c r="P89" i="43"/>
  <c r="P166" i="43"/>
  <c r="O166" i="43"/>
  <c r="Q166" i="43"/>
  <c r="I166" i="43"/>
  <c r="J159" i="43"/>
  <c r="I159" i="43"/>
  <c r="Q159" i="43"/>
  <c r="P159" i="43"/>
  <c r="O159" i="43"/>
  <c r="Q98" i="43"/>
  <c r="O98" i="43"/>
  <c r="I98" i="43"/>
  <c r="P98" i="43"/>
  <c r="J98" i="43"/>
  <c r="I195" i="43"/>
  <c r="O195" i="43"/>
  <c r="Q195" i="43"/>
  <c r="J195" i="43"/>
  <c r="P195" i="43"/>
  <c r="I156" i="43"/>
  <c r="O156" i="43"/>
  <c r="J156" i="43"/>
  <c r="Q156" i="43"/>
  <c r="J148" i="50"/>
  <c r="Q13" i="50"/>
  <c r="I96" i="50"/>
  <c r="Q204" i="50"/>
  <c r="O187" i="43"/>
  <c r="P165" i="43"/>
  <c r="O192" i="43"/>
  <c r="P108" i="43"/>
  <c r="P70" i="43"/>
  <c r="I73" i="50"/>
  <c r="P73" i="50"/>
  <c r="O73" i="50"/>
  <c r="Q73" i="50"/>
  <c r="J73" i="50"/>
  <c r="I23" i="50"/>
  <c r="O23" i="50"/>
  <c r="P23" i="50"/>
  <c r="J78" i="50"/>
  <c r="Q78" i="50"/>
  <c r="O78" i="50"/>
  <c r="P78" i="50"/>
  <c r="I78" i="50"/>
  <c r="I168" i="50"/>
  <c r="Q168" i="50"/>
  <c r="P168" i="50"/>
  <c r="J168" i="50"/>
  <c r="O168" i="50"/>
  <c r="P127" i="50"/>
  <c r="I127" i="50"/>
  <c r="O127" i="50"/>
  <c r="Q72" i="50"/>
  <c r="I72" i="50"/>
  <c r="O72" i="50"/>
  <c r="P72" i="50"/>
  <c r="I144" i="50"/>
  <c r="P144" i="50"/>
  <c r="J144" i="50"/>
  <c r="Q144" i="50"/>
  <c r="O144" i="50"/>
  <c r="O81" i="50"/>
  <c r="I81" i="50"/>
  <c r="Q81" i="50"/>
  <c r="P81" i="50"/>
  <c r="J81" i="50"/>
  <c r="I101" i="43"/>
  <c r="Q101" i="43"/>
  <c r="J101" i="43"/>
  <c r="P101" i="43"/>
  <c r="O101" i="43"/>
  <c r="I153" i="43"/>
  <c r="Q153" i="43"/>
  <c r="P153" i="43"/>
  <c r="O153" i="43"/>
  <c r="I23" i="43"/>
  <c r="O23" i="43"/>
  <c r="Q23" i="43"/>
  <c r="Q147" i="43"/>
  <c r="I147" i="43"/>
  <c r="O147" i="43"/>
  <c r="Q32" i="43"/>
  <c r="I86" i="43"/>
  <c r="J198" i="50"/>
  <c r="Q188" i="50"/>
  <c r="I28" i="50"/>
  <c r="Q28" i="50"/>
  <c r="P28" i="50"/>
  <c r="O28" i="50"/>
  <c r="O27" i="50"/>
  <c r="P27" i="50"/>
  <c r="O186" i="50"/>
  <c r="Q186" i="50"/>
  <c r="J186" i="50"/>
  <c r="I186" i="50"/>
  <c r="P186" i="50"/>
  <c r="O182" i="50"/>
  <c r="I182" i="50"/>
  <c r="J182" i="50"/>
  <c r="I95" i="50"/>
  <c r="O95" i="50"/>
  <c r="P42" i="50"/>
  <c r="J42" i="50"/>
  <c r="O42" i="50"/>
  <c r="O35" i="50"/>
  <c r="J174" i="50"/>
  <c r="I174" i="50"/>
  <c r="O174" i="50"/>
  <c r="I115" i="50"/>
  <c r="J64" i="50"/>
  <c r="Q64" i="50"/>
  <c r="O64" i="50"/>
  <c r="P64" i="50"/>
  <c r="I64" i="50"/>
  <c r="O97" i="50"/>
  <c r="P97" i="50"/>
  <c r="I97" i="50"/>
  <c r="J93" i="50"/>
  <c r="O93" i="50"/>
  <c r="I93" i="50"/>
  <c r="P93" i="50"/>
  <c r="Q93" i="50"/>
  <c r="Q133" i="50"/>
  <c r="J133" i="50"/>
  <c r="P133" i="50"/>
  <c r="O133" i="50"/>
  <c r="I133" i="50"/>
  <c r="P76" i="50"/>
  <c r="O96" i="50"/>
  <c r="P96" i="50"/>
  <c r="J96" i="50"/>
  <c r="I46" i="50"/>
  <c r="O46" i="50"/>
  <c r="Q110" i="50"/>
  <c r="I110" i="50"/>
  <c r="P110" i="50"/>
  <c r="O110" i="50"/>
  <c r="J110" i="50"/>
  <c r="I19" i="50"/>
  <c r="O19" i="50"/>
  <c r="Q19" i="50"/>
  <c r="P19" i="50"/>
  <c r="J19" i="50"/>
  <c r="J191" i="50"/>
  <c r="I191" i="50"/>
  <c r="Q191" i="50"/>
  <c r="O191" i="50"/>
  <c r="P191" i="50"/>
  <c r="I122" i="50"/>
  <c r="J122" i="50"/>
  <c r="Q122" i="50"/>
  <c r="O122" i="50"/>
  <c r="P122" i="50"/>
  <c r="P148" i="43"/>
  <c r="I148" i="43"/>
  <c r="J148" i="43"/>
  <c r="O148" i="43"/>
  <c r="Q148" i="43"/>
  <c r="P196" i="43"/>
  <c r="I196" i="43"/>
  <c r="Q196" i="43"/>
  <c r="O196" i="43"/>
  <c r="J196" i="43"/>
  <c r="J168" i="43"/>
  <c r="P168" i="43"/>
  <c r="Q168" i="43"/>
  <c r="I168" i="43"/>
  <c r="I193" i="43"/>
  <c r="O193" i="43"/>
  <c r="P193" i="43"/>
  <c r="Q193" i="43"/>
  <c r="J193" i="43"/>
  <c r="P158" i="43"/>
  <c r="Q158" i="43"/>
  <c r="I158" i="43"/>
  <c r="I105" i="43"/>
  <c r="P105" i="43"/>
  <c r="J105" i="43"/>
  <c r="O105" i="43"/>
  <c r="Q105" i="43"/>
  <c r="J142" i="43"/>
  <c r="Q142" i="43"/>
  <c r="I142" i="43"/>
  <c r="O142" i="43"/>
  <c r="P142" i="43"/>
  <c r="P201" i="43"/>
  <c r="Q201" i="43"/>
  <c r="J201" i="43"/>
  <c r="O201" i="43"/>
  <c r="O190" i="43"/>
  <c r="J190" i="43"/>
  <c r="Q190" i="43"/>
  <c r="P190" i="43"/>
  <c r="I190" i="43"/>
  <c r="J92" i="43"/>
  <c r="Q92" i="43"/>
  <c r="O92" i="43"/>
  <c r="P92" i="43"/>
  <c r="J187" i="43"/>
  <c r="I111" i="43"/>
  <c r="O111" i="43"/>
  <c r="J111" i="43"/>
  <c r="P111" i="43"/>
  <c r="Q111" i="43"/>
  <c r="I106" i="43"/>
  <c r="O106" i="43"/>
  <c r="I189" i="43"/>
  <c r="P189" i="43"/>
  <c r="I170" i="43"/>
  <c r="Q170" i="43"/>
  <c r="J170" i="43"/>
  <c r="O145" i="43"/>
  <c r="J145" i="43"/>
  <c r="I145" i="43"/>
  <c r="P104" i="43"/>
  <c r="O104" i="43"/>
  <c r="I104" i="43"/>
  <c r="Q109" i="43"/>
  <c r="P56" i="43"/>
  <c r="J56" i="43"/>
  <c r="I56" i="43"/>
  <c r="O56" i="43"/>
  <c r="O43" i="50"/>
  <c r="J156" i="50"/>
  <c r="I66" i="43"/>
  <c r="J28" i="50"/>
  <c r="P70" i="50"/>
  <c r="O88" i="43"/>
  <c r="I202" i="50"/>
  <c r="I64" i="43"/>
  <c r="I71" i="50"/>
  <c r="Q66" i="43"/>
  <c r="I122" i="43"/>
  <c r="J119" i="50"/>
  <c r="O61" i="43"/>
  <c r="P131" i="43"/>
  <c r="O198" i="50"/>
  <c r="P188" i="50"/>
  <c r="Q202" i="43"/>
  <c r="P106" i="43"/>
  <c r="J76" i="50"/>
  <c r="O152" i="50"/>
  <c r="P46" i="50"/>
  <c r="O168" i="43"/>
  <c r="O170" i="43"/>
  <c r="J147" i="43"/>
  <c r="Q127" i="50"/>
  <c r="Q189" i="43"/>
  <c r="I136" i="50"/>
  <c r="Q136" i="50"/>
  <c r="P136" i="50"/>
  <c r="J136" i="50"/>
  <c r="O136" i="50"/>
  <c r="J8" i="50"/>
  <c r="O8" i="50"/>
  <c r="Q8" i="50"/>
  <c r="I8" i="50"/>
  <c r="O51" i="43"/>
  <c r="P51" i="43"/>
  <c r="I51" i="43"/>
  <c r="Q51" i="43"/>
  <c r="J51" i="43"/>
  <c r="I49" i="43"/>
  <c r="Q49" i="43"/>
  <c r="O49" i="43"/>
  <c r="P49" i="43"/>
  <c r="J49" i="43"/>
  <c r="O205" i="43"/>
  <c r="I205" i="43"/>
  <c r="O184" i="43"/>
  <c r="Q184" i="43"/>
  <c r="I184" i="43"/>
  <c r="P73" i="43"/>
  <c r="Q54" i="43"/>
  <c r="O54" i="43"/>
  <c r="I54" i="43"/>
  <c r="J54" i="43"/>
  <c r="P54" i="43"/>
  <c r="P200" i="43"/>
  <c r="P54" i="50"/>
  <c r="I54" i="50"/>
  <c r="J54" i="50"/>
  <c r="Q54" i="50"/>
  <c r="O54" i="50"/>
  <c r="I82" i="50"/>
  <c r="O82" i="50"/>
  <c r="P82" i="50"/>
  <c r="J82" i="50"/>
  <c r="Q82" i="50"/>
  <c r="P86" i="50"/>
  <c r="J86" i="50"/>
  <c r="I86" i="50"/>
  <c r="O36" i="50"/>
  <c r="Q36" i="50"/>
  <c r="J36" i="50"/>
  <c r="P36" i="50"/>
  <c r="I36" i="50"/>
  <c r="Q49" i="50"/>
  <c r="J49" i="50"/>
  <c r="O75" i="43"/>
  <c r="J75" i="43"/>
  <c r="O112" i="43"/>
  <c r="I112" i="43"/>
  <c r="P112" i="43"/>
  <c r="J112" i="43"/>
  <c r="Q112" i="43"/>
  <c r="P34" i="43"/>
  <c r="J85" i="43"/>
  <c r="O85" i="43"/>
  <c r="Q85" i="43"/>
  <c r="J36" i="43"/>
  <c r="P36" i="43"/>
  <c r="I36" i="43"/>
  <c r="P49" i="50"/>
  <c r="I43" i="50"/>
  <c r="I16" i="50"/>
  <c r="Q100" i="43"/>
  <c r="J70" i="50"/>
  <c r="O202" i="50"/>
  <c r="P123" i="43"/>
  <c r="P205" i="43"/>
  <c r="O161" i="50"/>
  <c r="J71" i="50"/>
  <c r="O66" i="43"/>
  <c r="I187" i="43"/>
  <c r="I201" i="43"/>
  <c r="J115" i="50"/>
  <c r="J165" i="43"/>
  <c r="Q86" i="50"/>
  <c r="I42" i="50"/>
  <c r="Q23" i="50"/>
  <c r="J174" i="43"/>
  <c r="O188" i="50"/>
  <c r="O109" i="43"/>
  <c r="J83" i="43"/>
  <c r="P118" i="43"/>
  <c r="Q27" i="50"/>
  <c r="P170" i="43"/>
  <c r="P147" i="43"/>
  <c r="Q73" i="43"/>
  <c r="J127" i="50"/>
  <c r="J48" i="50"/>
  <c r="P48" i="50"/>
  <c r="I48" i="50"/>
  <c r="O48" i="50"/>
  <c r="J172" i="50"/>
  <c r="P172" i="50"/>
  <c r="I172" i="50"/>
  <c r="O172" i="50"/>
  <c r="Q172" i="50"/>
  <c r="J15" i="50"/>
  <c r="Q15" i="50"/>
  <c r="J107" i="50"/>
  <c r="P107" i="50"/>
  <c r="Q107" i="50"/>
  <c r="O107" i="50"/>
  <c r="I107" i="50"/>
  <c r="I28" i="43"/>
  <c r="J28" i="43"/>
  <c r="Q28" i="43"/>
  <c r="P28" i="43"/>
  <c r="O28" i="43"/>
  <c r="J180" i="43"/>
  <c r="I180" i="43"/>
  <c r="O114" i="43"/>
  <c r="Q114" i="43"/>
  <c r="P114" i="43"/>
  <c r="I114" i="43"/>
  <c r="J114" i="43"/>
  <c r="J119" i="43"/>
  <c r="Q119" i="43"/>
  <c r="I119" i="43"/>
  <c r="O119" i="43"/>
  <c r="J72" i="50"/>
  <c r="J161" i="50"/>
  <c r="P83" i="43"/>
  <c r="P74" i="50"/>
  <c r="I74" i="50"/>
  <c r="Q74" i="50"/>
  <c r="J184" i="50"/>
  <c r="O184" i="50"/>
  <c r="Q184" i="50"/>
  <c r="I184" i="50"/>
  <c r="P106" i="50"/>
  <c r="Q106" i="50"/>
  <c r="I106" i="50"/>
  <c r="I22" i="50"/>
  <c r="J22" i="50"/>
  <c r="O22" i="50"/>
  <c r="Q22" i="50"/>
  <c r="P77" i="50"/>
  <c r="O77" i="50"/>
  <c r="Q77" i="50"/>
  <c r="I77" i="50"/>
  <c r="J77" i="50"/>
  <c r="Q118" i="50"/>
  <c r="O118" i="50"/>
  <c r="I118" i="50"/>
  <c r="P118" i="50"/>
  <c r="I30" i="50"/>
  <c r="J30" i="50"/>
  <c r="O130" i="50"/>
  <c r="Q130" i="50"/>
  <c r="P130" i="50"/>
  <c r="I130" i="50"/>
  <c r="Q199" i="50"/>
  <c r="P199" i="50"/>
  <c r="O199" i="50"/>
  <c r="I199" i="50"/>
  <c r="J199" i="50"/>
  <c r="J204" i="43"/>
  <c r="Q204" i="43"/>
  <c r="I204" i="43"/>
  <c r="P204" i="43"/>
  <c r="O204" i="43"/>
  <c r="P99" i="43"/>
  <c r="I99" i="43"/>
  <c r="J99" i="43"/>
  <c r="Q99" i="43"/>
  <c r="O99" i="43"/>
  <c r="Q120" i="43"/>
  <c r="J120" i="43"/>
  <c r="O120" i="43"/>
  <c r="P120" i="43"/>
  <c r="I120" i="43"/>
  <c r="O122" i="43"/>
  <c r="P122" i="43"/>
  <c r="Q122" i="43"/>
  <c r="J131" i="43"/>
  <c r="O131" i="43"/>
  <c r="Q41" i="43"/>
  <c r="I41" i="43"/>
  <c r="J41" i="43"/>
  <c r="P202" i="43"/>
  <c r="I202" i="43"/>
  <c r="P96" i="43"/>
  <c r="I96" i="43"/>
  <c r="Q96" i="43"/>
  <c r="J96" i="43"/>
  <c r="O96" i="43"/>
  <c r="Q56" i="43"/>
  <c r="P16" i="50"/>
  <c r="P109" i="43"/>
  <c r="Q34" i="43"/>
  <c r="I70" i="50"/>
  <c r="I161" i="50"/>
  <c r="P187" i="43"/>
  <c r="Q198" i="50"/>
  <c r="I119" i="50"/>
  <c r="J35" i="50"/>
  <c r="I75" i="43"/>
  <c r="J23" i="50"/>
  <c r="P30" i="50"/>
  <c r="P119" i="43"/>
  <c r="Q43" i="50"/>
  <c r="P23" i="43"/>
  <c r="O106" i="50"/>
  <c r="J97" i="50"/>
  <c r="P182" i="50"/>
  <c r="Q154" i="43"/>
  <c r="O73" i="43"/>
  <c r="P184" i="43"/>
  <c r="I138" i="50"/>
  <c r="O138" i="50"/>
  <c r="P138" i="50"/>
  <c r="Q138" i="50"/>
  <c r="J138" i="50"/>
  <c r="O69" i="50"/>
  <c r="J69" i="50"/>
  <c r="Q69" i="50"/>
  <c r="P69" i="50"/>
  <c r="I69" i="50"/>
  <c r="P131" i="50"/>
  <c r="I131" i="50"/>
  <c r="J131" i="50"/>
  <c r="O131" i="50"/>
  <c r="I134" i="50"/>
  <c r="P134" i="50"/>
  <c r="O134" i="50"/>
  <c r="O88" i="50"/>
  <c r="I88" i="50"/>
  <c r="J88" i="50"/>
  <c r="Q88" i="50"/>
  <c r="I152" i="50"/>
  <c r="J152" i="50"/>
  <c r="P152" i="50"/>
  <c r="Q152" i="50"/>
  <c r="Q143" i="43"/>
  <c r="O143" i="43"/>
  <c r="J143" i="43"/>
  <c r="Q83" i="43"/>
  <c r="O83" i="43"/>
  <c r="I83" i="43"/>
  <c r="O86" i="43"/>
  <c r="Q86" i="43"/>
  <c r="J86" i="43"/>
  <c r="O200" i="43"/>
  <c r="Q200" i="43"/>
  <c r="I43" i="43"/>
  <c r="J43" i="43"/>
  <c r="Q43" i="43"/>
  <c r="O43" i="43"/>
  <c r="P43" i="43"/>
  <c r="J32" i="43"/>
  <c r="O32" i="43"/>
  <c r="P32" i="43"/>
  <c r="I118" i="43"/>
  <c r="Q118" i="43"/>
  <c r="J118" i="43"/>
  <c r="O118" i="43"/>
  <c r="O100" i="43"/>
  <c r="O71" i="50"/>
  <c r="I32" i="43"/>
  <c r="I39" i="50"/>
  <c r="J39" i="50"/>
  <c r="O39" i="50"/>
  <c r="O163" i="50"/>
  <c r="P163" i="50"/>
  <c r="J163" i="50"/>
  <c r="I163" i="50"/>
  <c r="Q163" i="50"/>
  <c r="J153" i="50"/>
  <c r="O153" i="50"/>
  <c r="Q153" i="50"/>
  <c r="P153" i="50"/>
  <c r="I153" i="50"/>
  <c r="J67" i="50"/>
  <c r="P67" i="50"/>
  <c r="O67" i="50"/>
  <c r="I67" i="50"/>
  <c r="Q67" i="50"/>
  <c r="I9" i="50"/>
  <c r="Q9" i="50"/>
  <c r="J9" i="50"/>
  <c r="O9" i="50"/>
  <c r="J34" i="50"/>
  <c r="Q34" i="50"/>
  <c r="I34" i="50"/>
  <c r="P34" i="50"/>
  <c r="Q156" i="50"/>
  <c r="O109" i="50"/>
  <c r="P109" i="50"/>
  <c r="Q109" i="50"/>
  <c r="J109" i="50"/>
  <c r="I109" i="50"/>
  <c r="I165" i="43"/>
  <c r="Q165" i="43"/>
  <c r="J61" i="43"/>
  <c r="J109" i="43"/>
  <c r="I100" i="43"/>
  <c r="P88" i="43"/>
  <c r="J202" i="50"/>
  <c r="Q76" i="50"/>
  <c r="Q123" i="43"/>
  <c r="Q64" i="43"/>
  <c r="Q187" i="43"/>
  <c r="O158" i="43"/>
  <c r="O115" i="50"/>
  <c r="P119" i="50"/>
  <c r="I143" i="43"/>
  <c r="J134" i="50"/>
  <c r="P8" i="50"/>
  <c r="O30" i="50"/>
  <c r="J118" i="50"/>
  <c r="J188" i="50"/>
  <c r="P100" i="43"/>
  <c r="Q180" i="43"/>
  <c r="I88" i="43"/>
  <c r="J46" i="50"/>
  <c r="J100" i="43"/>
  <c r="O41" i="43"/>
  <c r="Q97" i="50"/>
  <c r="Q174" i="50"/>
  <c r="J23" i="43"/>
  <c r="P156" i="50"/>
  <c r="J27" i="50"/>
  <c r="Q131" i="50"/>
  <c r="O100" i="50"/>
  <c r="Q100" i="50"/>
  <c r="I100" i="50"/>
  <c r="J100" i="50"/>
  <c r="P100" i="50"/>
  <c r="Q161" i="50"/>
  <c r="O179" i="43"/>
  <c r="I179" i="43"/>
  <c r="J179" i="43"/>
  <c r="Q179" i="43"/>
  <c r="P179" i="43"/>
  <c r="Q139" i="43"/>
  <c r="O139" i="43"/>
  <c r="J139" i="43"/>
  <c r="P139" i="43"/>
  <c r="I139" i="43"/>
  <c r="Q174" i="43"/>
  <c r="I174" i="43"/>
  <c r="P174" i="43"/>
  <c r="O174" i="43"/>
  <c r="I15" i="50"/>
  <c r="P88" i="50"/>
  <c r="I188" i="50"/>
  <c r="J73" i="43"/>
  <c r="I21" i="50"/>
  <c r="O21" i="50"/>
  <c r="P21" i="50"/>
  <c r="J189" i="50"/>
  <c r="I189" i="50"/>
  <c r="O189" i="50"/>
  <c r="P189" i="50"/>
  <c r="Q189" i="50"/>
  <c r="I62" i="50"/>
  <c r="O62" i="50"/>
  <c r="Q62" i="50"/>
  <c r="J62" i="50"/>
  <c r="P62" i="50"/>
  <c r="P48" i="43"/>
  <c r="I48" i="43"/>
  <c r="Q48" i="43"/>
  <c r="O48" i="43"/>
  <c r="J48" i="43"/>
  <c r="I59" i="43"/>
  <c r="P59" i="43"/>
  <c r="O59" i="43"/>
  <c r="J59" i="43"/>
  <c r="P87" i="43"/>
  <c r="O87" i="43"/>
  <c r="J87" i="43"/>
  <c r="I87" i="43"/>
  <c r="Q87" i="43"/>
  <c r="O19" i="43"/>
  <c r="P19" i="43"/>
  <c r="Q19" i="43"/>
  <c r="I19" i="43"/>
  <c r="J19" i="43"/>
  <c r="J76" i="43"/>
  <c r="O76" i="43"/>
  <c r="I76" i="43"/>
  <c r="Q76" i="43"/>
  <c r="P76" i="43"/>
  <c r="J154" i="43"/>
  <c r="P154" i="43"/>
  <c r="Q58" i="43"/>
  <c r="I58" i="43"/>
  <c r="P58" i="43"/>
  <c r="O58" i="43"/>
  <c r="J58" i="43"/>
  <c r="O16" i="50"/>
  <c r="J104" i="43"/>
  <c r="Q39" i="50"/>
  <c r="I35" i="50"/>
  <c r="Q88" i="43"/>
  <c r="I76" i="50"/>
  <c r="P71" i="50"/>
  <c r="P180" i="43"/>
  <c r="Q35" i="50"/>
  <c r="Q115" i="50"/>
  <c r="P75" i="43"/>
  <c r="I200" i="43"/>
  <c r="P61" i="43"/>
  <c r="P143" i="43"/>
  <c r="O86" i="50"/>
  <c r="I198" i="50"/>
  <c r="P35" i="50"/>
  <c r="I73" i="43"/>
  <c r="I49" i="50"/>
  <c r="J34" i="43"/>
  <c r="J153" i="43"/>
  <c r="J130" i="50"/>
  <c r="P41" i="43"/>
  <c r="Q182" i="50"/>
  <c r="I156" i="50"/>
  <c r="J95" i="50"/>
  <c r="I154" i="43"/>
  <c r="P86" i="43"/>
  <c r="I109" i="43"/>
  <c r="I41" i="50"/>
  <c r="P31" i="50"/>
  <c r="O179" i="50"/>
  <c r="P179" i="50"/>
  <c r="Q179" i="50"/>
  <c r="J179" i="50"/>
  <c r="I179" i="50"/>
  <c r="Q87" i="50"/>
  <c r="I87" i="50"/>
  <c r="P87" i="50"/>
  <c r="J87" i="50"/>
  <c r="O87" i="50"/>
  <c r="I154" i="50"/>
  <c r="J154" i="50"/>
  <c r="O154" i="50"/>
  <c r="P154" i="50"/>
  <c r="Q154" i="50"/>
  <c r="O128" i="50"/>
  <c r="Q128" i="50"/>
  <c r="J128" i="50"/>
  <c r="P128" i="50"/>
  <c r="I128" i="50"/>
  <c r="P147" i="50"/>
  <c r="Q147" i="50"/>
  <c r="J147" i="50"/>
  <c r="O147" i="50"/>
  <c r="I147" i="50"/>
  <c r="O197" i="50"/>
  <c r="P197" i="50"/>
  <c r="Q197" i="50"/>
  <c r="J197" i="50"/>
  <c r="I197" i="50"/>
  <c r="Q176" i="50"/>
  <c r="P176" i="50"/>
  <c r="O176" i="50"/>
  <c r="J176" i="50"/>
  <c r="I176" i="50"/>
  <c r="J155" i="50"/>
  <c r="O59" i="50"/>
  <c r="P32" i="50"/>
  <c r="O32" i="50"/>
  <c r="J32" i="50"/>
  <c r="Q32" i="50"/>
  <c r="I32" i="50"/>
  <c r="J126" i="50"/>
  <c r="O126" i="50"/>
  <c r="Q126" i="50"/>
  <c r="I126" i="50"/>
  <c r="P126" i="50"/>
  <c r="P45" i="43"/>
  <c r="I45" i="43"/>
  <c r="J45" i="43"/>
  <c r="O45" i="43"/>
  <c r="Q45" i="43"/>
  <c r="O185" i="43"/>
  <c r="J185" i="43"/>
  <c r="Q185" i="43"/>
  <c r="P185" i="43"/>
  <c r="I185" i="43"/>
  <c r="O60" i="43"/>
  <c r="Q60" i="43"/>
  <c r="P60" i="43"/>
  <c r="J60" i="43"/>
  <c r="I60" i="43"/>
  <c r="J26" i="43"/>
  <c r="P26" i="43"/>
  <c r="O26" i="43"/>
  <c r="I26" i="43"/>
  <c r="Q26" i="43"/>
  <c r="J24" i="43"/>
  <c r="I24" i="43"/>
  <c r="O24" i="43"/>
  <c r="P24" i="43"/>
  <c r="Q24" i="43"/>
  <c r="P30" i="43"/>
  <c r="Q30" i="43"/>
  <c r="P63" i="43"/>
  <c r="Q63" i="43"/>
  <c r="I63" i="43"/>
  <c r="O63" i="43"/>
  <c r="J63" i="43"/>
  <c r="I124" i="43"/>
  <c r="J124" i="43"/>
  <c r="Q124" i="43"/>
  <c r="O124" i="43"/>
  <c r="P124" i="43"/>
  <c r="P167" i="43"/>
  <c r="O167" i="43"/>
  <c r="Q167" i="43"/>
  <c r="J167" i="43"/>
  <c r="I167" i="43"/>
  <c r="O151" i="50"/>
  <c r="J151" i="50"/>
  <c r="Q151" i="50"/>
  <c r="P151" i="50"/>
  <c r="I151" i="50"/>
  <c r="J14" i="50"/>
  <c r="I14" i="50"/>
  <c r="Q14" i="50"/>
  <c r="P14" i="50"/>
  <c r="O14" i="50"/>
  <c r="O150" i="50"/>
  <c r="P150" i="50"/>
  <c r="Q150" i="50"/>
  <c r="I150" i="50"/>
  <c r="J150" i="50"/>
  <c r="I201" i="50"/>
  <c r="P201" i="50"/>
  <c r="J201" i="50"/>
  <c r="O201" i="50"/>
  <c r="Q201" i="50"/>
  <c r="O190" i="50"/>
  <c r="Q190" i="50"/>
  <c r="J190" i="50"/>
  <c r="I190" i="50"/>
  <c r="P190" i="50"/>
  <c r="J99" i="50"/>
  <c r="J66" i="50"/>
  <c r="P66" i="50"/>
  <c r="Q66" i="50"/>
  <c r="I66" i="50"/>
  <c r="O66" i="50"/>
  <c r="J142" i="50"/>
  <c r="P142" i="50"/>
  <c r="O142" i="50"/>
  <c r="Q142" i="50"/>
  <c r="I142" i="50"/>
  <c r="P40" i="43"/>
  <c r="J40" i="43"/>
  <c r="Q40" i="43"/>
  <c r="I40" i="43"/>
  <c r="O40" i="43"/>
  <c r="P188" i="43"/>
  <c r="I188" i="43"/>
  <c r="J188" i="43"/>
  <c r="O188" i="43"/>
  <c r="Q188" i="43"/>
  <c r="I52" i="43"/>
  <c r="O52" i="43"/>
  <c r="J52" i="43"/>
  <c r="Q52" i="43"/>
  <c r="P52" i="43"/>
  <c r="O183" i="43"/>
  <c r="I183" i="43"/>
  <c r="P183" i="43"/>
  <c r="Q183" i="43"/>
  <c r="J183" i="43"/>
  <c r="O134" i="43"/>
  <c r="I134" i="43"/>
  <c r="Q134" i="43"/>
  <c r="P134" i="43"/>
  <c r="J134" i="43"/>
  <c r="I38" i="43"/>
  <c r="Q38" i="43"/>
  <c r="P38" i="43"/>
  <c r="J38" i="43"/>
  <c r="O38" i="43"/>
  <c r="P103" i="43"/>
  <c r="Q103" i="43"/>
  <c r="J103" i="43"/>
  <c r="O103" i="43"/>
  <c r="I103" i="43"/>
  <c r="Q150" i="43"/>
  <c r="P150" i="43"/>
  <c r="I150" i="43"/>
  <c r="J150" i="43"/>
  <c r="O150" i="43"/>
  <c r="I163" i="43"/>
  <c r="Q163" i="43"/>
  <c r="J163" i="43"/>
  <c r="P156" i="43"/>
  <c r="P182" i="43"/>
  <c r="O182" i="43"/>
  <c r="J182" i="43"/>
  <c r="I182" i="43"/>
  <c r="Q182" i="43"/>
  <c r="Q93" i="43"/>
  <c r="J93" i="43"/>
  <c r="I93" i="43"/>
  <c r="O93" i="43"/>
  <c r="P93" i="43"/>
  <c r="O65" i="50"/>
  <c r="J80" i="50"/>
  <c r="P80" i="50"/>
  <c r="O80" i="50"/>
  <c r="Q80" i="50"/>
  <c r="I80" i="50"/>
  <c r="I85" i="50"/>
  <c r="Q85" i="50"/>
  <c r="P85" i="50"/>
  <c r="O85" i="50"/>
  <c r="P164" i="50"/>
  <c r="J164" i="50"/>
  <c r="Q164" i="50"/>
  <c r="I164" i="50"/>
  <c r="O164" i="50"/>
  <c r="Q146" i="50"/>
  <c r="P146" i="50"/>
  <c r="J146" i="50"/>
  <c r="I146" i="50"/>
  <c r="O146" i="50"/>
  <c r="Q68" i="50"/>
  <c r="J68" i="50"/>
  <c r="I68" i="50"/>
  <c r="P68" i="50"/>
  <c r="O68" i="50"/>
  <c r="P160" i="50"/>
  <c r="J160" i="50"/>
  <c r="Q160" i="50"/>
  <c r="I160" i="50"/>
  <c r="O160" i="50"/>
  <c r="P194" i="50"/>
  <c r="J194" i="50"/>
  <c r="O194" i="50"/>
  <c r="Q194" i="50"/>
  <c r="I194" i="50"/>
  <c r="Q116" i="50"/>
  <c r="P116" i="50"/>
  <c r="J116" i="50"/>
  <c r="O116" i="50"/>
  <c r="I116" i="50"/>
  <c r="Q83" i="50"/>
  <c r="P141" i="50"/>
  <c r="J18" i="50"/>
  <c r="O50" i="50"/>
  <c r="J50" i="50"/>
  <c r="Q50" i="50"/>
  <c r="P50" i="50"/>
  <c r="I50" i="50"/>
  <c r="P98" i="50"/>
  <c r="J98" i="50"/>
  <c r="Q98" i="50"/>
  <c r="O98" i="50"/>
  <c r="I98" i="50"/>
  <c r="O151" i="43"/>
  <c r="Q151" i="43"/>
  <c r="P151" i="43"/>
  <c r="I151" i="43"/>
  <c r="J151" i="43"/>
  <c r="O191" i="43"/>
  <c r="P191" i="43"/>
  <c r="J191" i="43"/>
  <c r="I191" i="43"/>
  <c r="Q191" i="43"/>
  <c r="J62" i="43"/>
  <c r="I62" i="43"/>
  <c r="O62" i="43"/>
  <c r="Q62" i="43"/>
  <c r="P62" i="43"/>
  <c r="O65" i="43"/>
  <c r="J65" i="43"/>
  <c r="Q65" i="43"/>
  <c r="P65" i="43"/>
  <c r="O42" i="43"/>
  <c r="Q42" i="43"/>
  <c r="P42" i="43"/>
  <c r="I42" i="43"/>
  <c r="J42" i="43"/>
  <c r="O67" i="43"/>
  <c r="Q67" i="43"/>
  <c r="P67" i="43"/>
  <c r="J67" i="43"/>
  <c r="I67" i="43"/>
  <c r="O29" i="43"/>
  <c r="I29" i="43"/>
  <c r="J29" i="43"/>
  <c r="P29" i="43"/>
  <c r="Q29" i="43"/>
  <c r="I80" i="43"/>
  <c r="J80" i="43"/>
  <c r="O80" i="43"/>
  <c r="Q80" i="43"/>
  <c r="I77" i="43"/>
  <c r="J81" i="43"/>
  <c r="O81" i="43"/>
  <c r="I81" i="43"/>
  <c r="Q152" i="43"/>
  <c r="I152" i="43"/>
  <c r="O152" i="43"/>
  <c r="J152" i="43"/>
  <c r="P152" i="43"/>
  <c r="Q173" i="50"/>
  <c r="I173" i="50"/>
  <c r="J173" i="50"/>
  <c r="P173" i="50"/>
  <c r="O173" i="50"/>
  <c r="Q12" i="50"/>
  <c r="O12" i="50"/>
  <c r="P12" i="50"/>
  <c r="I12" i="50"/>
  <c r="J12" i="50"/>
  <c r="J178" i="50"/>
  <c r="O178" i="50"/>
  <c r="I178" i="50"/>
  <c r="P178" i="50"/>
  <c r="Q178" i="50"/>
  <c r="O40" i="50"/>
  <c r="P40" i="50"/>
  <c r="Q40" i="50"/>
  <c r="J40" i="50"/>
  <c r="I40" i="50"/>
  <c r="P165" i="50"/>
  <c r="I165" i="50"/>
  <c r="Q165" i="50"/>
  <c r="J165" i="50"/>
  <c r="O165" i="50"/>
  <c r="Q159" i="50"/>
  <c r="I159" i="50"/>
  <c r="O159" i="50"/>
  <c r="P159" i="50"/>
  <c r="J159" i="50"/>
  <c r="O11" i="50"/>
  <c r="I11" i="50"/>
  <c r="Q11" i="50"/>
  <c r="J11" i="50"/>
  <c r="P11" i="50"/>
  <c r="J169" i="50"/>
  <c r="I169" i="50"/>
  <c r="P169" i="50"/>
  <c r="O169" i="50"/>
  <c r="Q169" i="50"/>
  <c r="J177" i="50"/>
  <c r="P177" i="50"/>
  <c r="O177" i="50"/>
  <c r="P89" i="50"/>
  <c r="I89" i="50"/>
  <c r="Q89" i="50"/>
  <c r="J89" i="50"/>
  <c r="O89" i="50"/>
  <c r="J180" i="50"/>
  <c r="P180" i="50"/>
  <c r="Q180" i="50"/>
  <c r="I180" i="50"/>
  <c r="O180" i="50"/>
  <c r="O84" i="43"/>
  <c r="J95" i="43"/>
  <c r="O95" i="43"/>
  <c r="P95" i="43"/>
  <c r="I95" i="43"/>
  <c r="Q95" i="43"/>
  <c r="Q39" i="43"/>
  <c r="J39" i="43"/>
  <c r="O39" i="43"/>
  <c r="I39" i="43"/>
  <c r="P39" i="43"/>
  <c r="I171" i="43"/>
  <c r="P171" i="43"/>
  <c r="O171" i="43"/>
  <c r="Q171" i="43"/>
  <c r="J171" i="43"/>
  <c r="I176" i="43"/>
  <c r="O176" i="43"/>
  <c r="P176" i="43"/>
  <c r="J176" i="43"/>
  <c r="Q176" i="43"/>
  <c r="Q172" i="43"/>
  <c r="O172" i="43"/>
  <c r="J172" i="43"/>
  <c r="I172" i="43"/>
  <c r="P172" i="43"/>
  <c r="J116" i="43"/>
  <c r="I116" i="43"/>
  <c r="P116" i="43"/>
  <c r="Q116" i="43"/>
  <c r="O116" i="43"/>
  <c r="J97" i="43"/>
  <c r="P97" i="43"/>
  <c r="Q97" i="43"/>
  <c r="O97" i="43"/>
  <c r="I97" i="43"/>
  <c r="J129" i="43"/>
  <c r="O129" i="43"/>
  <c r="Q129" i="43"/>
  <c r="I129" i="43"/>
  <c r="P129" i="43"/>
  <c r="Q141" i="43"/>
  <c r="J141" i="43"/>
  <c r="P141" i="43"/>
  <c r="I141" i="43"/>
  <c r="O91" i="43"/>
  <c r="I91" i="43"/>
  <c r="P50" i="43"/>
  <c r="Q50" i="43"/>
  <c r="J50" i="43"/>
  <c r="I50" i="43"/>
  <c r="O50" i="43"/>
  <c r="Q121" i="43"/>
  <c r="P121" i="43"/>
  <c r="O121" i="43"/>
  <c r="I121" i="43"/>
  <c r="J121" i="43"/>
  <c r="Q79" i="50"/>
  <c r="I79" i="50"/>
  <c r="O79" i="50"/>
  <c r="P79" i="50"/>
  <c r="J79" i="50"/>
  <c r="P192" i="50"/>
  <c r="I192" i="50"/>
  <c r="O192" i="50"/>
  <c r="J192" i="50"/>
  <c r="Q192" i="50"/>
  <c r="I6" i="50"/>
  <c r="J6" i="50"/>
  <c r="Q6" i="50"/>
  <c r="O6" i="50"/>
  <c r="P6" i="50"/>
  <c r="J193" i="50"/>
  <c r="P193" i="50"/>
  <c r="Q193" i="50"/>
  <c r="I193" i="50"/>
  <c r="O193" i="50"/>
  <c r="I181" i="50"/>
  <c r="J181" i="50"/>
  <c r="Q181" i="50"/>
  <c r="O181" i="50"/>
  <c r="P181" i="50"/>
  <c r="Q90" i="50"/>
  <c r="I90" i="50"/>
  <c r="J90" i="50"/>
  <c r="O90" i="50"/>
  <c r="P90" i="50"/>
  <c r="I203" i="50"/>
  <c r="O203" i="50"/>
  <c r="J203" i="50"/>
  <c r="Q203" i="50"/>
  <c r="P203" i="50"/>
  <c r="P55" i="50"/>
  <c r="J55" i="50"/>
  <c r="O55" i="50"/>
  <c r="Q55" i="50"/>
  <c r="I55" i="50"/>
  <c r="Q114" i="50"/>
  <c r="O24" i="50"/>
  <c r="P24" i="50"/>
  <c r="J24" i="50"/>
  <c r="Q24" i="50"/>
  <c r="I24" i="50"/>
  <c r="Q205" i="50"/>
  <c r="O205" i="50"/>
  <c r="P205" i="50"/>
  <c r="I205" i="50"/>
  <c r="J205" i="50"/>
  <c r="J149" i="50"/>
  <c r="P149" i="50"/>
  <c r="O149" i="50"/>
  <c r="Q149" i="50"/>
  <c r="I149" i="50"/>
  <c r="I133" i="43"/>
  <c r="J133" i="43"/>
  <c r="P133" i="43"/>
  <c r="O133" i="43"/>
  <c r="Q133" i="43"/>
  <c r="Q149" i="43"/>
  <c r="O149" i="43"/>
  <c r="J149" i="43"/>
  <c r="I149" i="43"/>
  <c r="P149" i="43"/>
  <c r="J113" i="43"/>
  <c r="O113" i="43"/>
  <c r="I113" i="43"/>
  <c r="Q113" i="43"/>
  <c r="P113" i="43"/>
  <c r="O94" i="43"/>
  <c r="P94" i="43"/>
  <c r="Q94" i="43"/>
  <c r="J94" i="43"/>
  <c r="I94" i="43"/>
  <c r="J55" i="43"/>
  <c r="O55" i="43"/>
  <c r="P55" i="43"/>
  <c r="Q55" i="43"/>
  <c r="I55" i="43"/>
  <c r="Q37" i="43"/>
  <c r="I37" i="43"/>
  <c r="P37" i="43"/>
  <c r="J37" i="43"/>
  <c r="O37" i="43"/>
  <c r="I198" i="43"/>
  <c r="J198" i="43"/>
  <c r="Q198" i="43"/>
  <c r="O198" i="43"/>
  <c r="P198" i="43"/>
  <c r="P22" i="43"/>
  <c r="J132" i="43"/>
  <c r="P132" i="43"/>
  <c r="O132" i="43"/>
  <c r="I132" i="43"/>
  <c r="Q132" i="43"/>
  <c r="A24" i="20"/>
  <c r="B23" i="20"/>
  <c r="A24" i="21"/>
  <c r="B23" i="21"/>
  <c r="B23" i="12"/>
  <c r="A24" i="12"/>
  <c r="A24" i="22"/>
  <c r="B23" i="22"/>
  <c r="M17" i="43"/>
  <c r="M14" i="43"/>
  <c r="M15" i="43"/>
  <c r="M18" i="43"/>
  <c r="L13" i="43"/>
  <c r="L17" i="43"/>
  <c r="H16" i="43"/>
  <c r="H14" i="43"/>
  <c r="F13" i="43"/>
  <c r="F17" i="43"/>
  <c r="D14" i="43"/>
  <c r="B14" i="43"/>
  <c r="N17" i="43"/>
  <c r="N14" i="43"/>
  <c r="K17" i="43"/>
  <c r="C14" i="43"/>
  <c r="K18" i="43"/>
  <c r="S18" i="43"/>
  <c r="C18" i="43"/>
  <c r="H13" i="43"/>
  <c r="N18" i="43"/>
  <c r="K13" i="43"/>
  <c r="S17" i="43"/>
  <c r="L18" i="43"/>
  <c r="F18" i="43"/>
  <c r="D18" i="43"/>
  <c r="N13" i="43"/>
  <c r="K14" i="43"/>
  <c r="K15" i="43"/>
  <c r="K16" i="43"/>
  <c r="G15" i="43"/>
  <c r="G18" i="43"/>
  <c r="S14" i="43"/>
  <c r="S15" i="43"/>
  <c r="B17" i="43"/>
  <c r="B18" i="43"/>
  <c r="B15" i="43"/>
  <c r="M16" i="43"/>
  <c r="D16" i="43"/>
  <c r="G16" i="43"/>
  <c r="S13" i="43"/>
  <c r="M13" i="43"/>
  <c r="L14" i="43"/>
  <c r="L15" i="43"/>
  <c r="L16" i="43"/>
  <c r="H15" i="43"/>
  <c r="H18" i="43"/>
  <c r="F14" i="43"/>
  <c r="F15" i="43"/>
  <c r="B13" i="43"/>
  <c r="H17" i="43"/>
  <c r="F16" i="43"/>
  <c r="D13" i="43"/>
  <c r="B16" i="43"/>
  <c r="N15" i="43"/>
  <c r="N16" i="43"/>
  <c r="G17" i="43"/>
  <c r="G13" i="43"/>
  <c r="S16" i="43"/>
  <c r="C17" i="43"/>
  <c r="C13" i="43"/>
  <c r="C15" i="43"/>
  <c r="C16" i="43"/>
  <c r="D17" i="43"/>
  <c r="D15" i="43"/>
  <c r="G14" i="43"/>
  <c r="B12" i="43"/>
  <c r="N7" i="43"/>
  <c r="G9" i="43"/>
  <c r="D12" i="43"/>
  <c r="M11" i="43"/>
  <c r="H18" i="21"/>
  <c r="D23" i="22"/>
  <c r="F12" i="21"/>
  <c r="F11" i="28"/>
  <c r="C18" i="21"/>
  <c r="L12" i="28"/>
  <c r="N10" i="22"/>
  <c r="D12" i="21"/>
  <c r="L11" i="20"/>
  <c r="L24" i="27"/>
  <c r="L6" i="20"/>
  <c r="F9" i="20"/>
  <c r="D22" i="21"/>
  <c r="F6" i="21"/>
  <c r="F10" i="22"/>
  <c r="D11" i="21"/>
  <c r="D17" i="12"/>
  <c r="D21" i="20"/>
  <c r="L9" i="20"/>
  <c r="A5" i="53"/>
  <c r="L29" i="27"/>
  <c r="L6" i="21"/>
  <c r="L9" i="22"/>
  <c r="L12" i="22"/>
  <c r="N30" i="28"/>
  <c r="G18" i="22"/>
  <c r="H23" i="21"/>
  <c r="D24" i="27"/>
  <c r="F11" i="20"/>
  <c r="F11" i="12"/>
  <c r="D22" i="12"/>
  <c r="L10" i="12"/>
  <c r="B10" i="43"/>
  <c r="N10" i="43"/>
  <c r="S10" i="43"/>
  <c r="H10" i="43"/>
  <c r="D9" i="43"/>
  <c r="K6" i="43"/>
  <c r="M12" i="43"/>
  <c r="M8" i="43"/>
  <c r="S8" i="43"/>
  <c r="S6" i="43"/>
  <c r="C10" i="43"/>
  <c r="B11" i="43"/>
  <c r="C21" i="20"/>
  <c r="F11" i="27"/>
  <c r="D12" i="20"/>
  <c r="F24" i="28"/>
  <c r="N18" i="28"/>
  <c r="N17" i="27"/>
  <c r="C20" i="12"/>
  <c r="D22" i="20"/>
  <c r="D19" i="28"/>
  <c r="D19" i="22"/>
  <c r="A5" i="42"/>
  <c r="D23" i="21"/>
  <c r="C22" i="22"/>
  <c r="G20" i="21"/>
  <c r="N10" i="20"/>
  <c r="D6" i="20"/>
  <c r="N24" i="27"/>
  <c r="G19" i="21"/>
  <c r="H23" i="22"/>
  <c r="L9" i="21"/>
  <c r="N12" i="28"/>
  <c r="D17" i="22"/>
  <c r="F30" i="28"/>
  <c r="D9" i="20"/>
  <c r="G20" i="22"/>
  <c r="F13" i="28"/>
  <c r="L18" i="27"/>
  <c r="N19" i="28"/>
  <c r="N9" i="12"/>
  <c r="L8" i="12"/>
  <c r="N11" i="21"/>
  <c r="H21" i="12"/>
  <c r="H19" i="21"/>
  <c r="D12" i="28"/>
  <c r="F30" i="27"/>
  <c r="G23" i="20"/>
  <c r="D18" i="22"/>
  <c r="F12" i="27"/>
  <c r="N31" i="28"/>
  <c r="B8" i="43"/>
  <c r="N9" i="43"/>
  <c r="H7" i="43"/>
  <c r="F11" i="43"/>
  <c r="C6" i="43"/>
  <c r="K10" i="43"/>
  <c r="F9" i="43"/>
  <c r="S11" i="43"/>
  <c r="G12" i="43"/>
  <c r="A5" i="40"/>
  <c r="D11" i="12"/>
  <c r="G18" i="20"/>
  <c r="A5" i="47"/>
  <c r="F8" i="20"/>
  <c r="N25" i="28"/>
  <c r="L23" i="28"/>
  <c r="G20" i="20"/>
  <c r="D29" i="27"/>
  <c r="D8" i="22"/>
  <c r="F17" i="28"/>
  <c r="N12" i="22"/>
  <c r="C17" i="12"/>
  <c r="F12" i="22"/>
  <c r="G19" i="22"/>
  <c r="L12" i="20"/>
  <c r="D11" i="27"/>
  <c r="F31" i="28"/>
  <c r="H21" i="20"/>
  <c r="H17" i="20"/>
  <c r="L19" i="28"/>
  <c r="F10" i="21"/>
  <c r="F9" i="22"/>
  <c r="F12" i="12"/>
  <c r="G22" i="12"/>
  <c r="C22" i="12"/>
  <c r="L25" i="28"/>
  <c r="D30" i="27"/>
  <c r="F12" i="28"/>
  <c r="L12" i="43"/>
  <c r="F12" i="43"/>
  <c r="K9" i="43"/>
  <c r="C7" i="43"/>
  <c r="H8" i="43"/>
  <c r="S12" i="43"/>
  <c r="G6" i="43"/>
  <c r="C11" i="43"/>
  <c r="K8" i="43"/>
  <c r="N8" i="43"/>
  <c r="S7" i="43"/>
  <c r="M6" i="43"/>
  <c r="L30" i="28"/>
  <c r="L10" i="21"/>
  <c r="H17" i="22"/>
  <c r="D11" i="20"/>
  <c r="G23" i="22"/>
  <c r="C23" i="21"/>
  <c r="N6" i="21"/>
  <c r="H22" i="12"/>
  <c r="D11" i="22"/>
  <c r="N8" i="21"/>
  <c r="L8" i="22"/>
  <c r="H22" i="20"/>
  <c r="F18" i="28"/>
  <c r="H17" i="21"/>
  <c r="L11" i="21"/>
  <c r="N8" i="20"/>
  <c r="D12" i="22"/>
  <c r="N6" i="12"/>
  <c r="A5" i="45"/>
  <c r="G21" i="22"/>
  <c r="N12" i="20"/>
  <c r="L10" i="20"/>
  <c r="L23" i="27"/>
  <c r="F29" i="27"/>
  <c r="D18" i="12"/>
  <c r="H23" i="20"/>
  <c r="D24" i="28"/>
  <c r="C19" i="22"/>
  <c r="H17" i="12"/>
  <c r="N18" i="27"/>
  <c r="L24" i="28"/>
  <c r="D6" i="12"/>
  <c r="L10" i="43"/>
  <c r="F8" i="43"/>
  <c r="M7" i="43"/>
  <c r="H9" i="43"/>
  <c r="G11" i="43"/>
  <c r="L6" i="43"/>
  <c r="N6" i="43"/>
  <c r="L11" i="43"/>
  <c r="F6" i="12"/>
  <c r="N11" i="28"/>
  <c r="C21" i="21"/>
  <c r="N10" i="12"/>
  <c r="L30" i="27"/>
  <c r="A5" i="52"/>
  <c r="L9" i="12"/>
  <c r="D30" i="28"/>
  <c r="C17" i="22"/>
  <c r="C18" i="20"/>
  <c r="H20" i="20"/>
  <c r="D11" i="28"/>
  <c r="H21" i="21"/>
  <c r="D18" i="21"/>
  <c r="L6" i="22"/>
  <c r="D23" i="20"/>
  <c r="C18" i="12"/>
  <c r="L11" i="22"/>
  <c r="H19" i="12"/>
  <c r="D9" i="22"/>
  <c r="G21" i="21"/>
  <c r="D8" i="12"/>
  <c r="D18" i="27"/>
  <c r="L8" i="20"/>
  <c r="G18" i="21"/>
  <c r="F17" i="27"/>
  <c r="N8" i="12"/>
  <c r="L12" i="12"/>
  <c r="D20" i="21"/>
  <c r="F8" i="21"/>
  <c r="C21" i="12"/>
  <c r="H18" i="22"/>
  <c r="F11" i="22"/>
  <c r="C17" i="20"/>
  <c r="N29" i="28"/>
  <c r="H20" i="12"/>
  <c r="D8" i="21"/>
  <c r="N23" i="27"/>
  <c r="G18" i="12"/>
  <c r="G17" i="12"/>
  <c r="G22" i="22"/>
  <c r="N8" i="22"/>
  <c r="H22" i="21"/>
  <c r="F12" i="20"/>
  <c r="N12" i="12"/>
  <c r="L8" i="43"/>
  <c r="G10" i="43"/>
  <c r="C9" i="43"/>
  <c r="M10" i="43"/>
  <c r="F10" i="43"/>
  <c r="N11" i="43"/>
  <c r="D6" i="43"/>
  <c r="D10" i="43"/>
  <c r="K7" i="43"/>
  <c r="F6" i="43"/>
  <c r="C23" i="22"/>
  <c r="D12" i="12"/>
  <c r="C23" i="12"/>
  <c r="L11" i="28"/>
  <c r="D13" i="28"/>
  <c r="G19" i="20"/>
  <c r="D25" i="28"/>
  <c r="D9" i="21"/>
  <c r="L8" i="21"/>
  <c r="H23" i="12"/>
  <c r="H20" i="22"/>
  <c r="F19" i="28"/>
  <c r="D20" i="12"/>
  <c r="D6" i="21"/>
  <c r="A5" i="49"/>
  <c r="D10" i="22"/>
  <c r="N11" i="27"/>
  <c r="C23" i="20"/>
  <c r="L11" i="27"/>
  <c r="N12" i="27"/>
  <c r="D4" i="2"/>
  <c r="N9" i="20"/>
  <c r="D31" i="28"/>
  <c r="G17" i="22"/>
  <c r="D21" i="21"/>
  <c r="F9" i="12"/>
  <c r="N24" i="28"/>
  <c r="G22" i="21"/>
  <c r="L31" i="28"/>
  <c r="N9" i="21"/>
  <c r="H21" i="22"/>
  <c r="C19" i="21"/>
  <c r="H22" i="22"/>
  <c r="D21" i="22"/>
  <c r="L11" i="12"/>
  <c r="D8" i="20"/>
  <c r="N6" i="20"/>
  <c r="H12" i="43"/>
  <c r="D8" i="43"/>
  <c r="K12" i="43"/>
  <c r="G7" i="43"/>
  <c r="B9" i="43"/>
  <c r="M9" i="43"/>
  <c r="N12" i="43"/>
  <c r="C8" i="43"/>
  <c r="H6" i="43"/>
  <c r="D11" i="43"/>
  <c r="B6" i="43"/>
  <c r="K11" i="43"/>
  <c r="F7" i="43"/>
  <c r="G21" i="12"/>
  <c r="C19" i="12"/>
  <c r="L17" i="27"/>
  <c r="D20" i="22"/>
  <c r="F24" i="27"/>
  <c r="D17" i="27"/>
  <c r="C20" i="22"/>
  <c r="C19" i="20"/>
  <c r="D23" i="27"/>
  <c r="N17" i="28"/>
  <c r="G17" i="20"/>
  <c r="L12" i="21"/>
  <c r="A5" i="51"/>
  <c r="D17" i="20"/>
  <c r="D21" i="12"/>
  <c r="N12" i="21"/>
  <c r="D20" i="20"/>
  <c r="N30" i="27"/>
  <c r="D18" i="20"/>
  <c r="N13" i="28"/>
  <c r="G22" i="20"/>
  <c r="L18" i="28"/>
  <c r="A5" i="44"/>
  <c r="D18" i="28"/>
  <c r="F25" i="28"/>
  <c r="N6" i="22"/>
  <c r="C17" i="21"/>
  <c r="G23" i="21"/>
  <c r="N11" i="22"/>
  <c r="H18" i="12"/>
  <c r="L29" i="28"/>
  <c r="G21" i="20"/>
  <c r="A5" i="41"/>
  <c r="D19" i="21"/>
  <c r="D9" i="12"/>
  <c r="D19" i="20"/>
  <c r="D12" i="27"/>
  <c r="N23" i="28"/>
  <c r="F9" i="21"/>
  <c r="L17" i="28"/>
  <c r="L13" i="28"/>
  <c r="D19" i="12"/>
  <c r="C22" i="20"/>
  <c r="F8" i="12"/>
  <c r="F11" i="21"/>
  <c r="D10" i="21"/>
  <c r="D17" i="21"/>
  <c r="G8" i="43"/>
  <c r="L7" i="43"/>
  <c r="L9" i="43"/>
  <c r="D7" i="43"/>
  <c r="S9" i="43"/>
  <c r="H11" i="43"/>
  <c r="B7" i="43"/>
  <c r="C12" i="43"/>
  <c r="G17" i="21"/>
  <c r="C18" i="22"/>
  <c r="G19" i="12"/>
  <c r="N10" i="21"/>
  <c r="L12" i="27"/>
  <c r="F23" i="27"/>
  <c r="D6" i="22"/>
  <c r="H20" i="21"/>
  <c r="H19" i="20"/>
  <c r="A5" i="48"/>
  <c r="F29" i="28"/>
  <c r="C20" i="20"/>
  <c r="N29" i="27"/>
  <c r="F6" i="22"/>
  <c r="F23" i="28"/>
  <c r="F10" i="12"/>
  <c r="H18" i="20"/>
  <c r="G23" i="12"/>
  <c r="D10" i="20"/>
  <c r="C22" i="21"/>
  <c r="C21" i="22"/>
  <c r="F10" i="20"/>
  <c r="D17" i="28"/>
  <c r="F18" i="27"/>
  <c r="D10" i="12"/>
  <c r="L10" i="22"/>
  <c r="F8" i="22"/>
  <c r="N9" i="22"/>
  <c r="D29" i="28"/>
  <c r="D23" i="12"/>
  <c r="F6" i="20"/>
  <c r="G20" i="12"/>
  <c r="D22" i="22"/>
  <c r="C20" i="21"/>
  <c r="H19" i="22"/>
  <c r="N11" i="12"/>
  <c r="N11" i="20"/>
  <c r="D23" i="28"/>
  <c r="E16" i="43" l="1"/>
  <c r="E7" i="43"/>
  <c r="E11" i="43"/>
  <c r="E6" i="43"/>
  <c r="J11" i="43"/>
  <c r="P11" i="43"/>
  <c r="J7" i="43"/>
  <c r="P7" i="43"/>
  <c r="O6" i="43"/>
  <c r="O8" i="43"/>
  <c r="O16" i="43"/>
  <c r="E8" i="43"/>
  <c r="O15" i="43"/>
  <c r="I17" i="43"/>
  <c r="I18" i="43"/>
  <c r="I15" i="43"/>
  <c r="I11" i="43"/>
  <c r="I6" i="43"/>
  <c r="E13" i="43"/>
  <c r="J8" i="43"/>
  <c r="P8" i="43"/>
  <c r="J10" i="43"/>
  <c r="P10" i="43"/>
  <c r="E15" i="43"/>
  <c r="E14" i="43"/>
  <c r="E9" i="43"/>
  <c r="J16" i="43"/>
  <c r="P16" i="43"/>
  <c r="P6" i="43"/>
  <c r="J6" i="43"/>
  <c r="J15" i="43"/>
  <c r="P15" i="43"/>
  <c r="J14" i="43"/>
  <c r="P14" i="43"/>
  <c r="O12" i="43"/>
  <c r="O11" i="43"/>
  <c r="O13" i="43"/>
  <c r="E12" i="43"/>
  <c r="I9" i="43"/>
  <c r="I8" i="43"/>
  <c r="I7" i="43"/>
  <c r="I10" i="43"/>
  <c r="E17" i="43"/>
  <c r="J13" i="43"/>
  <c r="P13" i="43"/>
  <c r="O18" i="43"/>
  <c r="I13" i="43"/>
  <c r="E18" i="43"/>
  <c r="E10" i="43"/>
  <c r="J18" i="43"/>
  <c r="P18" i="43"/>
  <c r="P9" i="43"/>
  <c r="J9" i="43"/>
  <c r="O9" i="43"/>
  <c r="O10" i="43"/>
  <c r="O7" i="43"/>
  <c r="P12" i="43"/>
  <c r="J12" i="43"/>
  <c r="J17" i="43"/>
  <c r="P17" i="43"/>
  <c r="O14" i="43"/>
  <c r="O17" i="43"/>
  <c r="I14" i="43"/>
  <c r="I16" i="43"/>
  <c r="I12" i="43"/>
  <c r="F5" i="71"/>
  <c r="K5" i="71"/>
  <c r="I5" i="71"/>
  <c r="E5" i="71"/>
  <c r="F5" i="72"/>
  <c r="E5" i="72"/>
  <c r="K5" i="72"/>
  <c r="I5" i="72"/>
  <c r="I5" i="70"/>
  <c r="H5" i="70"/>
  <c r="N5" i="70"/>
  <c r="L5" i="70"/>
  <c r="H18" i="28"/>
  <c r="P12" i="21"/>
  <c r="H8" i="20"/>
  <c r="J18" i="28"/>
  <c r="R18" i="28"/>
  <c r="L7" i="28"/>
  <c r="R13" i="28"/>
  <c r="J13" i="28"/>
  <c r="R11" i="21"/>
  <c r="J11" i="21"/>
  <c r="I20" i="20"/>
  <c r="V15" i="10"/>
  <c r="H29" i="27"/>
  <c r="F31" i="27"/>
  <c r="N19" i="27"/>
  <c r="P17" i="27"/>
  <c r="R24" i="28"/>
  <c r="J24" i="28"/>
  <c r="F19" i="27"/>
  <c r="H17" i="27"/>
  <c r="H11" i="20"/>
  <c r="D19" i="27"/>
  <c r="J19" i="28"/>
  <c r="R19" i="28"/>
  <c r="E17" i="20"/>
  <c r="F17" i="22"/>
  <c r="J17" i="22"/>
  <c r="I20" i="22"/>
  <c r="D7" i="28"/>
  <c r="D12" i="10"/>
  <c r="N7" i="22"/>
  <c r="R22" i="2" s="1"/>
  <c r="T22" i="2" s="1"/>
  <c r="J5" i="52"/>
  <c r="P6" i="22"/>
  <c r="N5" i="53"/>
  <c r="I5" i="51"/>
  <c r="I19" i="22"/>
  <c r="R30" i="27"/>
  <c r="J30" i="27"/>
  <c r="AA12" i="10"/>
  <c r="I19" i="12"/>
  <c r="H9" i="20"/>
  <c r="R8" i="20"/>
  <c r="J8" i="20"/>
  <c r="J20" i="22"/>
  <c r="F20" i="22"/>
  <c r="H5" i="43"/>
  <c r="D5" i="40"/>
  <c r="H6" i="12"/>
  <c r="I5" i="42"/>
  <c r="K5" i="42" s="1"/>
  <c r="F7" i="12"/>
  <c r="H19" i="2" s="1"/>
  <c r="J19" i="2" s="1"/>
  <c r="J6" i="12"/>
  <c r="F6" i="10"/>
  <c r="E5" i="41"/>
  <c r="G5" i="41" s="1"/>
  <c r="N5" i="43"/>
  <c r="P5" i="43" s="1"/>
  <c r="Q10" i="43" s="1"/>
  <c r="P6" i="12"/>
  <c r="J5" i="40"/>
  <c r="L5" i="40" s="1"/>
  <c r="O5" i="42"/>
  <c r="N6" i="10"/>
  <c r="P4" i="2" s="1"/>
  <c r="C14" i="2" s="1"/>
  <c r="R6" i="12"/>
  <c r="K5" i="41"/>
  <c r="M5" i="41" s="1"/>
  <c r="N7" i="12"/>
  <c r="H22" i="2" s="1"/>
  <c r="J22" i="2" s="1"/>
  <c r="R12" i="22"/>
  <c r="J12" i="22"/>
  <c r="G5" i="47"/>
  <c r="J6" i="21"/>
  <c r="L7" i="21"/>
  <c r="R6" i="21"/>
  <c r="K5" i="50"/>
  <c r="L5" i="49"/>
  <c r="H5" i="48"/>
  <c r="P10" i="22"/>
  <c r="J9" i="20"/>
  <c r="R9" i="20"/>
  <c r="H13" i="28"/>
  <c r="F7" i="28"/>
  <c r="H23" i="27"/>
  <c r="F25" i="27"/>
  <c r="N6" i="27"/>
  <c r="P12" i="27"/>
  <c r="A39" i="51"/>
  <c r="H39" i="51" s="1"/>
  <c r="A27" i="51"/>
  <c r="C27" i="51" s="1"/>
  <c r="A19" i="51"/>
  <c r="F19" i="51" s="1"/>
  <c r="A23" i="51"/>
  <c r="A43" i="51"/>
  <c r="A44" i="51"/>
  <c r="A15" i="51"/>
  <c r="A25" i="51"/>
  <c r="E25" i="51" s="1"/>
  <c r="A42" i="51"/>
  <c r="B42" i="51" s="1"/>
  <c r="A55" i="51"/>
  <c r="E55" i="51" s="1"/>
  <c r="A45" i="51"/>
  <c r="A29" i="51"/>
  <c r="H29" i="51" s="1"/>
  <c r="A33" i="51"/>
  <c r="A17" i="51"/>
  <c r="A53" i="51"/>
  <c r="D53" i="51" s="1"/>
  <c r="A22" i="51"/>
  <c r="A28" i="51"/>
  <c r="A8" i="51"/>
  <c r="H8" i="51" s="1"/>
  <c r="A49" i="51"/>
  <c r="C49" i="51" s="1"/>
  <c r="A11" i="51"/>
  <c r="A6" i="51"/>
  <c r="A34" i="51"/>
  <c r="E34" i="51" s="1"/>
  <c r="A35" i="51"/>
  <c r="A47" i="51"/>
  <c r="J47" i="51" s="1"/>
  <c r="A36" i="51"/>
  <c r="L36" i="51" s="1"/>
  <c r="A13" i="51"/>
  <c r="H13" i="51" s="1"/>
  <c r="A46" i="51"/>
  <c r="D46" i="51" s="1"/>
  <c r="A48" i="51"/>
  <c r="H48" i="51" s="1"/>
  <c r="A32" i="51"/>
  <c r="A51" i="51"/>
  <c r="J51" i="51" s="1"/>
  <c r="A7" i="51"/>
  <c r="H7" i="51" s="1"/>
  <c r="A12" i="51"/>
  <c r="L12" i="51" s="1"/>
  <c r="A20" i="51"/>
  <c r="J20" i="51" s="1"/>
  <c r="A38" i="51"/>
  <c r="H38" i="51" s="1"/>
  <c r="A26" i="51"/>
  <c r="G26" i="51" s="1"/>
  <c r="A14" i="51"/>
  <c r="C14" i="51" s="1"/>
  <c r="A21" i="51"/>
  <c r="C21" i="51" s="1"/>
  <c r="A10" i="51"/>
  <c r="I10" i="51" s="1"/>
  <c r="A40" i="51"/>
  <c r="L40" i="51" s="1"/>
  <c r="A52" i="51"/>
  <c r="H52" i="51" s="1"/>
  <c r="A18" i="51"/>
  <c r="D18" i="51" s="1"/>
  <c r="A24" i="51"/>
  <c r="E24" i="51" s="1"/>
  <c r="A41" i="51"/>
  <c r="B41" i="51" s="1"/>
  <c r="A30" i="51"/>
  <c r="D30" i="51" s="1"/>
  <c r="A31" i="51"/>
  <c r="A54" i="51"/>
  <c r="G54" i="51" s="1"/>
  <c r="A37" i="51"/>
  <c r="B37" i="51" s="1"/>
  <c r="A9" i="51"/>
  <c r="C9" i="51" s="1"/>
  <c r="A16" i="51"/>
  <c r="B16" i="51" s="1"/>
  <c r="A50" i="51"/>
  <c r="E21" i="12"/>
  <c r="W14" i="10"/>
  <c r="E21" i="22"/>
  <c r="H23" i="28"/>
  <c r="D8" i="10"/>
  <c r="P9" i="20"/>
  <c r="I18" i="21"/>
  <c r="E21" i="21"/>
  <c r="H12" i="21"/>
  <c r="J8" i="22"/>
  <c r="R8" i="22"/>
  <c r="H29" i="28"/>
  <c r="I18" i="12"/>
  <c r="AA11" i="10"/>
  <c r="E17" i="21"/>
  <c r="I22" i="12"/>
  <c r="AA15" i="10"/>
  <c r="D31" i="27"/>
  <c r="I22" i="20"/>
  <c r="H24" i="28"/>
  <c r="H24" i="27"/>
  <c r="P12" i="12"/>
  <c r="N12" i="10"/>
  <c r="V12" i="10"/>
  <c r="P29" i="28"/>
  <c r="F22" i="20"/>
  <c r="J22" i="20"/>
  <c r="J21" i="21"/>
  <c r="F21" i="21"/>
  <c r="D11" i="10"/>
  <c r="D25" i="27"/>
  <c r="R10" i="20"/>
  <c r="J10" i="20"/>
  <c r="F17" i="12"/>
  <c r="Z10" i="10"/>
  <c r="J17" i="12"/>
  <c r="D7" i="22"/>
  <c r="R18" i="2" s="1"/>
  <c r="T18" i="2" s="1"/>
  <c r="C5" i="51"/>
  <c r="H5" i="53"/>
  <c r="D5" i="52"/>
  <c r="P30" i="28"/>
  <c r="R9" i="21"/>
  <c r="J9" i="21"/>
  <c r="R23" i="27"/>
  <c r="L25" i="27"/>
  <c r="J23" i="27"/>
  <c r="P9" i="22"/>
  <c r="P8" i="22"/>
  <c r="I22" i="21"/>
  <c r="F18" i="20"/>
  <c r="J18" i="20"/>
  <c r="Z11" i="10"/>
  <c r="F18" i="12"/>
  <c r="J18" i="12"/>
  <c r="P11" i="12"/>
  <c r="N11" i="10"/>
  <c r="E22" i="21"/>
  <c r="P23" i="28"/>
  <c r="J12" i="20"/>
  <c r="R12" i="20"/>
  <c r="H9" i="21"/>
  <c r="E20" i="22"/>
  <c r="P12" i="28"/>
  <c r="N6" i="28"/>
  <c r="J31" i="28"/>
  <c r="R31" i="28"/>
  <c r="E20" i="21"/>
  <c r="R8" i="21"/>
  <c r="J8" i="21"/>
  <c r="I18" i="22"/>
  <c r="E19" i="20"/>
  <c r="V14" i="10"/>
  <c r="F18" i="21"/>
  <c r="J18" i="21"/>
  <c r="P11" i="21"/>
  <c r="E17" i="12"/>
  <c r="W10" i="10"/>
  <c r="H9" i="22"/>
  <c r="D10" i="10"/>
  <c r="E22" i="20"/>
  <c r="P24" i="28"/>
  <c r="J21" i="22"/>
  <c r="F21" i="22"/>
  <c r="J29" i="28"/>
  <c r="R29" i="28"/>
  <c r="N13" i="27"/>
  <c r="P11" i="27"/>
  <c r="N5" i="27"/>
  <c r="H19" i="28"/>
  <c r="H12" i="28"/>
  <c r="F6" i="28"/>
  <c r="E18" i="21"/>
  <c r="I17" i="22"/>
  <c r="E18" i="22"/>
  <c r="I18" i="20"/>
  <c r="I21" i="22"/>
  <c r="J22" i="21"/>
  <c r="F22" i="21"/>
  <c r="F10" i="10"/>
  <c r="H10" i="12"/>
  <c r="D9" i="10"/>
  <c r="I21" i="12"/>
  <c r="AA14" i="10"/>
  <c r="H5" i="50"/>
  <c r="E5" i="48"/>
  <c r="D5" i="47"/>
  <c r="F7" i="21"/>
  <c r="O19" i="2" s="1"/>
  <c r="Q19" i="2" s="1"/>
  <c r="I5" i="49"/>
  <c r="H6" i="21"/>
  <c r="J9" i="22"/>
  <c r="R9" i="22"/>
  <c r="H17" i="28"/>
  <c r="N10" i="10"/>
  <c r="P10" i="12"/>
  <c r="N5" i="28"/>
  <c r="P11" i="28"/>
  <c r="P18" i="28"/>
  <c r="R12" i="27"/>
  <c r="J12" i="27"/>
  <c r="L6" i="27"/>
  <c r="A77" i="53"/>
  <c r="A26" i="53"/>
  <c r="A120" i="53"/>
  <c r="P120" i="53" s="1"/>
  <c r="A56" i="53"/>
  <c r="I56" i="53" s="1"/>
  <c r="A133" i="53"/>
  <c r="E133" i="53" s="1"/>
  <c r="A68" i="53"/>
  <c r="A198" i="53"/>
  <c r="A156" i="53"/>
  <c r="A22" i="53"/>
  <c r="C22" i="53" s="1"/>
  <c r="A121" i="53"/>
  <c r="G121" i="53" s="1"/>
  <c r="A169" i="53"/>
  <c r="J169" i="53" s="1"/>
  <c r="A46" i="53"/>
  <c r="A163" i="53"/>
  <c r="A40" i="53"/>
  <c r="E40" i="53" s="1"/>
  <c r="A179" i="53"/>
  <c r="A80" i="53"/>
  <c r="A201" i="53"/>
  <c r="A6" i="53"/>
  <c r="A204" i="53"/>
  <c r="B204" i="53" s="1"/>
  <c r="A126" i="53"/>
  <c r="F126" i="53" s="1"/>
  <c r="A55" i="53"/>
  <c r="C55" i="53" s="1"/>
  <c r="A116" i="53"/>
  <c r="A164" i="53"/>
  <c r="E164" i="53" s="1"/>
  <c r="A140" i="53"/>
  <c r="H140" i="53" s="1"/>
  <c r="A175" i="53"/>
  <c r="M175" i="53" s="1"/>
  <c r="A161" i="53"/>
  <c r="A43" i="53"/>
  <c r="D43" i="53" s="1"/>
  <c r="A29" i="53"/>
  <c r="F29" i="53" s="1"/>
  <c r="A162" i="53"/>
  <c r="G162" i="53" s="1"/>
  <c r="A100" i="53"/>
  <c r="A134" i="53"/>
  <c r="A45" i="53"/>
  <c r="I45" i="53" s="1"/>
  <c r="A72" i="53"/>
  <c r="I72" i="53" s="1"/>
  <c r="A87" i="53"/>
  <c r="N87" i="53" s="1"/>
  <c r="A63" i="53"/>
  <c r="Q63" i="53" s="1"/>
  <c r="A37" i="53"/>
  <c r="D37" i="53" s="1"/>
  <c r="A108" i="53"/>
  <c r="D108" i="53" s="1"/>
  <c r="A203" i="53"/>
  <c r="G203" i="53" s="1"/>
  <c r="A141" i="53"/>
  <c r="F141" i="53" s="1"/>
  <c r="A51" i="53"/>
  <c r="B51" i="53" s="1"/>
  <c r="A145" i="53"/>
  <c r="A193" i="53"/>
  <c r="A148" i="53"/>
  <c r="A200" i="53"/>
  <c r="A15" i="53"/>
  <c r="M15" i="53" s="1"/>
  <c r="A202" i="53"/>
  <c r="A170" i="53"/>
  <c r="A14" i="53"/>
  <c r="A28" i="53"/>
  <c r="M28" i="53" s="1"/>
  <c r="A146" i="53"/>
  <c r="A39" i="53"/>
  <c r="B39" i="53" s="1"/>
  <c r="A187" i="53"/>
  <c r="A19" i="53"/>
  <c r="D19" i="53" s="1"/>
  <c r="A81" i="53"/>
  <c r="A147" i="53"/>
  <c r="O147" i="53" s="1"/>
  <c r="A123" i="53"/>
  <c r="A20" i="53"/>
  <c r="L20" i="53" s="1"/>
  <c r="A137" i="53"/>
  <c r="O137" i="53" s="1"/>
  <c r="A42" i="53"/>
  <c r="L42" i="53" s="1"/>
  <c r="A64" i="53"/>
  <c r="A197" i="53"/>
  <c r="A115" i="53"/>
  <c r="A33" i="53"/>
  <c r="D33" i="53" s="1"/>
  <c r="A65" i="53"/>
  <c r="N65" i="53" s="1"/>
  <c r="A117" i="53"/>
  <c r="A50" i="53"/>
  <c r="A128" i="53"/>
  <c r="A74" i="53"/>
  <c r="A166" i="53"/>
  <c r="A107" i="53"/>
  <c r="A150" i="53"/>
  <c r="A172" i="53"/>
  <c r="A69" i="53"/>
  <c r="C69" i="53" s="1"/>
  <c r="A96" i="53"/>
  <c r="A109" i="53"/>
  <c r="A129" i="53"/>
  <c r="P129" i="53" s="1"/>
  <c r="A97" i="53"/>
  <c r="F97" i="53" s="1"/>
  <c r="A114" i="53"/>
  <c r="G114" i="53" s="1"/>
  <c r="A182" i="53"/>
  <c r="L182" i="53" s="1"/>
  <c r="A17" i="53"/>
  <c r="A199" i="53"/>
  <c r="N199" i="53" s="1"/>
  <c r="A125" i="53"/>
  <c r="N125" i="53" s="1"/>
  <c r="A173" i="53"/>
  <c r="G173" i="53" s="1"/>
  <c r="A21" i="53"/>
  <c r="N21" i="53" s="1"/>
  <c r="A98" i="53"/>
  <c r="C98" i="53" s="1"/>
  <c r="A122" i="53"/>
  <c r="O122" i="53" s="1"/>
  <c r="A181" i="53"/>
  <c r="A79" i="53"/>
  <c r="A165" i="53"/>
  <c r="O165" i="53" s="1"/>
  <c r="A66" i="53"/>
  <c r="H66" i="53" s="1"/>
  <c r="A184" i="53"/>
  <c r="A41" i="53"/>
  <c r="C41" i="53" s="1"/>
  <c r="A94" i="53"/>
  <c r="A196" i="53"/>
  <c r="A168" i="53"/>
  <c r="I168" i="53" s="1"/>
  <c r="A127" i="53"/>
  <c r="A143" i="53"/>
  <c r="A160" i="53"/>
  <c r="O160" i="53" s="1"/>
  <c r="A103" i="53"/>
  <c r="A67" i="53"/>
  <c r="A185" i="53"/>
  <c r="I185" i="53" s="1"/>
  <c r="A59" i="53"/>
  <c r="L59" i="53" s="1"/>
  <c r="A104" i="53"/>
  <c r="E104" i="53" s="1"/>
  <c r="A153" i="53"/>
  <c r="A25" i="53"/>
  <c r="F25" i="53" s="1"/>
  <c r="A24" i="53"/>
  <c r="A48" i="53"/>
  <c r="E48" i="53" s="1"/>
  <c r="A176" i="53"/>
  <c r="C176" i="53" s="1"/>
  <c r="A61" i="53"/>
  <c r="A95" i="53"/>
  <c r="C95" i="53" s="1"/>
  <c r="A38" i="53"/>
  <c r="E38" i="53" s="1"/>
  <c r="A92" i="53"/>
  <c r="M92" i="53" s="1"/>
  <c r="A135" i="53"/>
  <c r="D135" i="53" s="1"/>
  <c r="A8" i="53"/>
  <c r="A32" i="53"/>
  <c r="D32" i="53" s="1"/>
  <c r="A70" i="53"/>
  <c r="H70" i="53" s="1"/>
  <c r="A138" i="53"/>
  <c r="A34" i="53"/>
  <c r="I34" i="53" s="1"/>
  <c r="A49" i="53"/>
  <c r="A186" i="53"/>
  <c r="A11" i="53"/>
  <c r="C11" i="53" s="1"/>
  <c r="A71" i="53"/>
  <c r="C71" i="53" s="1"/>
  <c r="A35" i="53"/>
  <c r="E35" i="53" s="1"/>
  <c r="A106" i="53"/>
  <c r="J106" i="53" s="1"/>
  <c r="A180" i="53"/>
  <c r="H180" i="53" s="1"/>
  <c r="A93" i="53"/>
  <c r="I93" i="53" s="1"/>
  <c r="A54" i="53"/>
  <c r="G54" i="53" s="1"/>
  <c r="A30" i="53"/>
  <c r="M30" i="53" s="1"/>
  <c r="A86" i="53"/>
  <c r="A90" i="53"/>
  <c r="A205" i="53"/>
  <c r="C205" i="53" s="1"/>
  <c r="A57" i="53"/>
  <c r="N57" i="53" s="1"/>
  <c r="A23" i="53"/>
  <c r="C23" i="53" s="1"/>
  <c r="A13" i="53"/>
  <c r="D13" i="53" s="1"/>
  <c r="A111" i="53"/>
  <c r="A82" i="53"/>
  <c r="I82" i="53" s="1"/>
  <c r="A78" i="53"/>
  <c r="D78" i="53" s="1"/>
  <c r="A124" i="53"/>
  <c r="H124" i="53" s="1"/>
  <c r="A16" i="53"/>
  <c r="C16" i="53" s="1"/>
  <c r="A177" i="53"/>
  <c r="N177" i="53" s="1"/>
  <c r="A167" i="53"/>
  <c r="P167" i="53" s="1"/>
  <c r="A155" i="53"/>
  <c r="C155" i="53" s="1"/>
  <c r="A27" i="53"/>
  <c r="H27" i="53" s="1"/>
  <c r="A171" i="53"/>
  <c r="A132" i="53"/>
  <c r="B132" i="53" s="1"/>
  <c r="A158" i="53"/>
  <c r="C158" i="53" s="1"/>
  <c r="A195" i="53"/>
  <c r="F195" i="53" s="1"/>
  <c r="A91" i="53"/>
  <c r="G91" i="53" s="1"/>
  <c r="A75" i="53"/>
  <c r="D75" i="53" s="1"/>
  <c r="A60" i="53"/>
  <c r="E60" i="53" s="1"/>
  <c r="A44" i="53"/>
  <c r="M44" i="53" s="1"/>
  <c r="A178" i="53"/>
  <c r="J178" i="53" s="1"/>
  <c r="A119" i="53"/>
  <c r="A18" i="53"/>
  <c r="A12" i="53"/>
  <c r="C12" i="53" s="1"/>
  <c r="A7" i="53"/>
  <c r="N7" i="53" s="1"/>
  <c r="A88" i="53"/>
  <c r="A157" i="53"/>
  <c r="I157" i="53" s="1"/>
  <c r="A101" i="53"/>
  <c r="A174" i="53"/>
  <c r="A62" i="53"/>
  <c r="L62" i="53" s="1"/>
  <c r="A144" i="53"/>
  <c r="A76" i="53"/>
  <c r="O76" i="53" s="1"/>
  <c r="A52" i="53"/>
  <c r="N52" i="53" s="1"/>
  <c r="A47" i="53"/>
  <c r="L47" i="53" s="1"/>
  <c r="A191" i="53"/>
  <c r="F191" i="53" s="1"/>
  <c r="A36" i="53"/>
  <c r="I36" i="53" s="1"/>
  <c r="A53" i="53"/>
  <c r="N53" i="53" s="1"/>
  <c r="A102" i="53"/>
  <c r="G102" i="53" s="1"/>
  <c r="A152" i="53"/>
  <c r="A154" i="53"/>
  <c r="E154" i="53" s="1"/>
  <c r="A149" i="53"/>
  <c r="G149" i="53" s="1"/>
  <c r="A105" i="53"/>
  <c r="E105" i="53" s="1"/>
  <c r="A31" i="53"/>
  <c r="M31" i="53" s="1"/>
  <c r="A9" i="53"/>
  <c r="M9" i="53" s="1"/>
  <c r="A130" i="53"/>
  <c r="D130" i="53" s="1"/>
  <c r="A151" i="53"/>
  <c r="B151" i="53" s="1"/>
  <c r="A10" i="53"/>
  <c r="A139" i="53"/>
  <c r="P139" i="53" s="1"/>
  <c r="A136" i="53"/>
  <c r="L136" i="53" s="1"/>
  <c r="A58" i="53"/>
  <c r="H58" i="53" s="1"/>
  <c r="A113" i="53"/>
  <c r="G113" i="53" s="1"/>
  <c r="A131" i="53"/>
  <c r="I131" i="53" s="1"/>
  <c r="A190" i="53"/>
  <c r="A85" i="53"/>
  <c r="P85" i="53" s="1"/>
  <c r="A188" i="53"/>
  <c r="A189" i="53"/>
  <c r="F189" i="53" s="1"/>
  <c r="A112" i="53"/>
  <c r="M112" i="53" s="1"/>
  <c r="A118" i="53"/>
  <c r="H118" i="53" s="1"/>
  <c r="A159" i="53"/>
  <c r="D159" i="53" s="1"/>
  <c r="A83" i="53"/>
  <c r="I83" i="53" s="1"/>
  <c r="A99" i="53"/>
  <c r="E99" i="53" s="1"/>
  <c r="A73" i="53"/>
  <c r="F73" i="53" s="1"/>
  <c r="A183" i="53"/>
  <c r="A194" i="53"/>
  <c r="M194" i="53" s="1"/>
  <c r="A89" i="53"/>
  <c r="C89" i="53" s="1"/>
  <c r="A142" i="53"/>
  <c r="A110" i="53"/>
  <c r="O110" i="53" s="1"/>
  <c r="A84" i="53"/>
  <c r="C84" i="53" s="1"/>
  <c r="A192" i="53"/>
  <c r="K192" i="53" s="1"/>
  <c r="I19" i="20"/>
  <c r="E22" i="12"/>
  <c r="W15" i="10"/>
  <c r="H11" i="21"/>
  <c r="D6" i="28"/>
  <c r="A137" i="52"/>
  <c r="A130" i="52"/>
  <c r="I130" i="52" s="1"/>
  <c r="A80" i="52"/>
  <c r="A117" i="52"/>
  <c r="A17" i="52"/>
  <c r="A74" i="52"/>
  <c r="I74" i="52" s="1"/>
  <c r="A187" i="52"/>
  <c r="B187" i="52" s="1"/>
  <c r="A55" i="52"/>
  <c r="A127" i="52"/>
  <c r="A33" i="52"/>
  <c r="C33" i="52" s="1"/>
  <c r="A106" i="52"/>
  <c r="A113" i="52"/>
  <c r="A24" i="52"/>
  <c r="A18" i="52"/>
  <c r="E18" i="52" s="1"/>
  <c r="A168" i="52"/>
  <c r="C168" i="52" s="1"/>
  <c r="A57" i="52"/>
  <c r="A22" i="52"/>
  <c r="C22" i="52" s="1"/>
  <c r="A135" i="52"/>
  <c r="A46" i="52"/>
  <c r="A181" i="52"/>
  <c r="K181" i="52" s="1"/>
  <c r="A131" i="52"/>
  <c r="J131" i="52" s="1"/>
  <c r="A69" i="52"/>
  <c r="A205" i="52"/>
  <c r="C205" i="52" s="1"/>
  <c r="A103" i="52"/>
  <c r="K103" i="52" s="1"/>
  <c r="A31" i="52"/>
  <c r="A184" i="52"/>
  <c r="A196" i="52"/>
  <c r="G196" i="52" s="1"/>
  <c r="A32" i="52"/>
  <c r="A7" i="52"/>
  <c r="A66" i="52"/>
  <c r="A159" i="52"/>
  <c r="L159" i="52" s="1"/>
  <c r="A82" i="52"/>
  <c r="L82" i="52" s="1"/>
  <c r="A180" i="52"/>
  <c r="A124" i="52"/>
  <c r="A122" i="52"/>
  <c r="A161" i="52"/>
  <c r="A198" i="52"/>
  <c r="A163" i="52"/>
  <c r="B163" i="52" s="1"/>
  <c r="A116" i="52"/>
  <c r="C116" i="52" s="1"/>
  <c r="A177" i="52"/>
  <c r="A189" i="52"/>
  <c r="A56" i="52"/>
  <c r="A70" i="52"/>
  <c r="A95" i="52"/>
  <c r="B95" i="52" s="1"/>
  <c r="A98" i="52"/>
  <c r="A75" i="52"/>
  <c r="D75" i="52" s="1"/>
  <c r="A94" i="52"/>
  <c r="J94" i="52" s="1"/>
  <c r="A169" i="52"/>
  <c r="G169" i="52" s="1"/>
  <c r="A129" i="52"/>
  <c r="D129" i="52" s="1"/>
  <c r="A164" i="52"/>
  <c r="A14" i="52"/>
  <c r="H14" i="52" s="1"/>
  <c r="A200" i="52"/>
  <c r="D200" i="52" s="1"/>
  <c r="A44" i="52"/>
  <c r="A30" i="52"/>
  <c r="D30" i="52" s="1"/>
  <c r="A65" i="52"/>
  <c r="D65" i="52" s="1"/>
  <c r="A104" i="52"/>
  <c r="J104" i="52" s="1"/>
  <c r="A109" i="52"/>
  <c r="A19" i="52"/>
  <c r="I19" i="52" s="1"/>
  <c r="A144" i="52"/>
  <c r="C144" i="52" s="1"/>
  <c r="A110" i="52"/>
  <c r="C110" i="52" s="1"/>
  <c r="A158" i="52"/>
  <c r="B158" i="52" s="1"/>
  <c r="A138" i="52"/>
  <c r="F138" i="52" s="1"/>
  <c r="A50" i="52"/>
  <c r="J50" i="52" s="1"/>
  <c r="A9" i="52"/>
  <c r="E9" i="52" s="1"/>
  <c r="A49" i="52"/>
  <c r="M49" i="52" s="1"/>
  <c r="A86" i="52"/>
  <c r="B86" i="52" s="1"/>
  <c r="A111" i="52"/>
  <c r="K111" i="52" s="1"/>
  <c r="A112" i="52"/>
  <c r="A148" i="52"/>
  <c r="A179" i="52"/>
  <c r="D179" i="52" s="1"/>
  <c r="A188" i="52"/>
  <c r="G188" i="52" s="1"/>
  <c r="A170" i="52"/>
  <c r="A99" i="52"/>
  <c r="A59" i="52"/>
  <c r="G59" i="52" s="1"/>
  <c r="A174" i="52"/>
  <c r="G174" i="52" s="1"/>
  <c r="A42" i="52"/>
  <c r="A133" i="52"/>
  <c r="L133" i="52" s="1"/>
  <c r="A100" i="52"/>
  <c r="G100" i="52" s="1"/>
  <c r="A27" i="52"/>
  <c r="G27" i="52" s="1"/>
  <c r="A39" i="52"/>
  <c r="E39" i="52" s="1"/>
  <c r="A16" i="52"/>
  <c r="H16" i="52" s="1"/>
  <c r="A193" i="52"/>
  <c r="A101" i="52"/>
  <c r="B101" i="52" s="1"/>
  <c r="A108" i="52"/>
  <c r="A150" i="52"/>
  <c r="A142" i="52"/>
  <c r="A88" i="52"/>
  <c r="L88" i="52" s="1"/>
  <c r="A52" i="52"/>
  <c r="A141" i="52"/>
  <c r="A63" i="52"/>
  <c r="A51" i="52"/>
  <c r="M51" i="52" s="1"/>
  <c r="A26" i="52"/>
  <c r="M26" i="52" s="1"/>
  <c r="A183" i="52"/>
  <c r="L183" i="52" s="1"/>
  <c r="A175" i="52"/>
  <c r="F175" i="52" s="1"/>
  <c r="A146" i="52"/>
  <c r="F146" i="52" s="1"/>
  <c r="A40" i="52"/>
  <c r="A41" i="52"/>
  <c r="A120" i="52"/>
  <c r="J120" i="52" s="1"/>
  <c r="A34" i="52"/>
  <c r="B34" i="52" s="1"/>
  <c r="A87" i="52"/>
  <c r="A84" i="52"/>
  <c r="M84" i="52" s="1"/>
  <c r="A54" i="52"/>
  <c r="A149" i="52"/>
  <c r="G149" i="52" s="1"/>
  <c r="A43" i="52"/>
  <c r="I43" i="52" s="1"/>
  <c r="A11" i="52"/>
  <c r="J11" i="52" s="1"/>
  <c r="A76" i="52"/>
  <c r="E76" i="52" s="1"/>
  <c r="A152" i="52"/>
  <c r="A105" i="52"/>
  <c r="A92" i="52"/>
  <c r="K92" i="52" s="1"/>
  <c r="A119" i="52"/>
  <c r="G119" i="52" s="1"/>
  <c r="A143" i="52"/>
  <c r="C143" i="52" s="1"/>
  <c r="A45" i="52"/>
  <c r="I45" i="52" s="1"/>
  <c r="A36" i="52"/>
  <c r="A136" i="52"/>
  <c r="A178" i="52"/>
  <c r="C178" i="52" s="1"/>
  <c r="A102" i="52"/>
  <c r="A89" i="52"/>
  <c r="D89" i="52" s="1"/>
  <c r="A68" i="52"/>
  <c r="A81" i="52"/>
  <c r="G81" i="52" s="1"/>
  <c r="A182" i="52"/>
  <c r="A114" i="52"/>
  <c r="A173" i="52"/>
  <c r="A185" i="52"/>
  <c r="A29" i="52"/>
  <c r="A153" i="52"/>
  <c r="K153" i="52" s="1"/>
  <c r="A73" i="52"/>
  <c r="A72" i="52"/>
  <c r="F72" i="52" s="1"/>
  <c r="A192" i="52"/>
  <c r="A25" i="52"/>
  <c r="A171" i="52"/>
  <c r="G171" i="52" s="1"/>
  <c r="A35" i="52"/>
  <c r="J35" i="52" s="1"/>
  <c r="A154" i="52"/>
  <c r="L154" i="52" s="1"/>
  <c r="A8" i="52"/>
  <c r="A107" i="52"/>
  <c r="A20" i="52"/>
  <c r="G20" i="52" s="1"/>
  <c r="A62" i="52"/>
  <c r="A202" i="52"/>
  <c r="D202" i="52" s="1"/>
  <c r="A172" i="52"/>
  <c r="B172" i="52" s="1"/>
  <c r="A162" i="52"/>
  <c r="B162" i="52" s="1"/>
  <c r="A10" i="52"/>
  <c r="D10" i="52" s="1"/>
  <c r="A83" i="52"/>
  <c r="A93" i="52"/>
  <c r="A6" i="52"/>
  <c r="J6" i="52" s="1"/>
  <c r="A21" i="52"/>
  <c r="K21" i="52" s="1"/>
  <c r="A203" i="52"/>
  <c r="A155" i="52"/>
  <c r="D155" i="52" s="1"/>
  <c r="A126" i="52"/>
  <c r="A197" i="52"/>
  <c r="A140" i="52"/>
  <c r="G140" i="52" s="1"/>
  <c r="A199" i="52"/>
  <c r="A204" i="52"/>
  <c r="B204" i="52" s="1"/>
  <c r="A37" i="52"/>
  <c r="A115" i="52"/>
  <c r="G115" i="52" s="1"/>
  <c r="A160" i="52"/>
  <c r="B160" i="52" s="1"/>
  <c r="A85" i="52"/>
  <c r="A97" i="52"/>
  <c r="K97" i="52" s="1"/>
  <c r="A176" i="52"/>
  <c r="A67" i="52"/>
  <c r="A53" i="52"/>
  <c r="I53" i="52" s="1"/>
  <c r="A13" i="52"/>
  <c r="D13" i="52" s="1"/>
  <c r="A139" i="52"/>
  <c r="A123" i="52"/>
  <c r="A96" i="52"/>
  <c r="A125" i="52"/>
  <c r="A186" i="52"/>
  <c r="K186" i="52" s="1"/>
  <c r="A201" i="52"/>
  <c r="K201" i="52" s="1"/>
  <c r="A147" i="52"/>
  <c r="L147" i="52" s="1"/>
  <c r="A79" i="52"/>
  <c r="I79" i="52" s="1"/>
  <c r="A128" i="52"/>
  <c r="A166" i="52"/>
  <c r="C166" i="52" s="1"/>
  <c r="A118" i="52"/>
  <c r="C118" i="52" s="1"/>
  <c r="A157" i="52"/>
  <c r="A58" i="52"/>
  <c r="M58" i="52" s="1"/>
  <c r="A165" i="52"/>
  <c r="A60" i="52"/>
  <c r="M60" i="52" s="1"/>
  <c r="A48" i="52"/>
  <c r="A12" i="52"/>
  <c r="I12" i="52" s="1"/>
  <c r="A190" i="52"/>
  <c r="A15" i="52"/>
  <c r="J15" i="52" s="1"/>
  <c r="A71" i="52"/>
  <c r="A78" i="52"/>
  <c r="I78" i="52" s="1"/>
  <c r="A90" i="52"/>
  <c r="J90" i="52" s="1"/>
  <c r="A77" i="52"/>
  <c r="H77" i="52" s="1"/>
  <c r="A132" i="52"/>
  <c r="I132" i="52" s="1"/>
  <c r="A134" i="52"/>
  <c r="B134" i="52" s="1"/>
  <c r="A151" i="52"/>
  <c r="E151" i="52" s="1"/>
  <c r="A91" i="52"/>
  <c r="G91" i="52" s="1"/>
  <c r="A47" i="52"/>
  <c r="A167" i="52"/>
  <c r="M167" i="52" s="1"/>
  <c r="A194" i="52"/>
  <c r="C194" i="52" s="1"/>
  <c r="A23" i="52"/>
  <c r="D23" i="52" s="1"/>
  <c r="A61" i="52"/>
  <c r="A195" i="52"/>
  <c r="A145" i="52"/>
  <c r="A28" i="52"/>
  <c r="G28" i="52" s="1"/>
  <c r="A38" i="52"/>
  <c r="A191" i="52"/>
  <c r="A156" i="52"/>
  <c r="M156" i="52" s="1"/>
  <c r="A121" i="52"/>
  <c r="F121" i="52" s="1"/>
  <c r="A64" i="52"/>
  <c r="D64" i="52" s="1"/>
  <c r="P11" i="20"/>
  <c r="F19" i="12"/>
  <c r="Z12" i="10"/>
  <c r="J19" i="12"/>
  <c r="H8" i="12"/>
  <c r="F8" i="10"/>
  <c r="A164" i="49"/>
  <c r="N164" i="49" s="1"/>
  <c r="A24" i="49"/>
  <c r="A9" i="49"/>
  <c r="N9" i="49" s="1"/>
  <c r="A41" i="49"/>
  <c r="N41" i="49" s="1"/>
  <c r="A42" i="49"/>
  <c r="N42" i="49" s="1"/>
  <c r="A31" i="49"/>
  <c r="A111" i="49"/>
  <c r="A149" i="49"/>
  <c r="A135" i="49"/>
  <c r="N135" i="49" s="1"/>
  <c r="A151" i="49"/>
  <c r="A72" i="49"/>
  <c r="N72" i="49" s="1"/>
  <c r="A114" i="49"/>
  <c r="N114" i="49" s="1"/>
  <c r="A6" i="49"/>
  <c r="N6" i="49" s="1"/>
  <c r="A155" i="49"/>
  <c r="A25" i="49"/>
  <c r="N25" i="49" s="1"/>
  <c r="A13" i="49"/>
  <c r="A14" i="49"/>
  <c r="N14" i="49" s="1"/>
  <c r="A18" i="49"/>
  <c r="N18" i="49" s="1"/>
  <c r="A106" i="49"/>
  <c r="A108" i="49"/>
  <c r="A183" i="49"/>
  <c r="N183" i="49" s="1"/>
  <c r="A102" i="49"/>
  <c r="N102" i="49" s="1"/>
  <c r="A109" i="49"/>
  <c r="N109" i="49" s="1"/>
  <c r="A130" i="49"/>
  <c r="N130" i="49" s="1"/>
  <c r="A133" i="49"/>
  <c r="N133" i="49" s="1"/>
  <c r="A166" i="49"/>
  <c r="N166" i="49" s="1"/>
  <c r="A115" i="49"/>
  <c r="A200" i="49"/>
  <c r="A17" i="49"/>
  <c r="A193" i="49"/>
  <c r="N193" i="49" s="1"/>
  <c r="A169" i="49"/>
  <c r="A156" i="49"/>
  <c r="A45" i="49"/>
  <c r="N45" i="49" s="1"/>
  <c r="A143" i="49"/>
  <c r="A173" i="49"/>
  <c r="N173" i="49" s="1"/>
  <c r="A47" i="49"/>
  <c r="N47" i="49" s="1"/>
  <c r="A81" i="49"/>
  <c r="N81" i="49" s="1"/>
  <c r="A51" i="49"/>
  <c r="N51" i="49" s="1"/>
  <c r="A7" i="49"/>
  <c r="A184" i="49"/>
  <c r="A194" i="49"/>
  <c r="N194" i="49" s="1"/>
  <c r="A20" i="49"/>
  <c r="A107" i="49"/>
  <c r="N107" i="49" s="1"/>
  <c r="A52" i="49"/>
  <c r="A39" i="49"/>
  <c r="N39" i="49" s="1"/>
  <c r="A175" i="49"/>
  <c r="A124" i="49"/>
  <c r="N124" i="49" s="1"/>
  <c r="A67" i="49"/>
  <c r="N67" i="49" s="1"/>
  <c r="A55" i="49"/>
  <c r="N55" i="49" s="1"/>
  <c r="A185" i="49"/>
  <c r="A150" i="49"/>
  <c r="A75" i="49"/>
  <c r="N75" i="49" s="1"/>
  <c r="A93" i="49"/>
  <c r="N93" i="49" s="1"/>
  <c r="A11" i="49"/>
  <c r="N11" i="49" s="1"/>
  <c r="A50" i="49"/>
  <c r="N50" i="49" s="1"/>
  <c r="A144" i="49"/>
  <c r="A203" i="49"/>
  <c r="A16" i="49"/>
  <c r="N16" i="49" s="1"/>
  <c r="A145" i="49"/>
  <c r="A44" i="49"/>
  <c r="N44" i="49" s="1"/>
  <c r="A153" i="49"/>
  <c r="N153" i="49" s="1"/>
  <c r="A46" i="49"/>
  <c r="N46" i="49" s="1"/>
  <c r="A32" i="49"/>
  <c r="N32" i="49" s="1"/>
  <c r="A125" i="49"/>
  <c r="A199" i="49"/>
  <c r="N199" i="49" s="1"/>
  <c r="A176" i="49"/>
  <c r="A74" i="49"/>
  <c r="A37" i="49"/>
  <c r="A123" i="49"/>
  <c r="A36" i="49"/>
  <c r="N36" i="49" s="1"/>
  <c r="A90" i="49"/>
  <c r="N90" i="49" s="1"/>
  <c r="A119" i="49"/>
  <c r="A103" i="49"/>
  <c r="N103" i="49" s="1"/>
  <c r="A170" i="49"/>
  <c r="A71" i="49"/>
  <c r="A117" i="49"/>
  <c r="A77" i="49"/>
  <c r="A100" i="49"/>
  <c r="N100" i="49" s="1"/>
  <c r="A34" i="49"/>
  <c r="N34" i="49" s="1"/>
  <c r="A157" i="49"/>
  <c r="A132" i="49"/>
  <c r="N132" i="49" s="1"/>
  <c r="A10" i="49"/>
  <c r="N10" i="49" s="1"/>
  <c r="A188" i="49"/>
  <c r="A70" i="49"/>
  <c r="A94" i="49"/>
  <c r="N94" i="49" s="1"/>
  <c r="A26" i="49"/>
  <c r="N26" i="49" s="1"/>
  <c r="A66" i="49"/>
  <c r="N66" i="49" s="1"/>
  <c r="A84" i="49"/>
  <c r="A118" i="49"/>
  <c r="N118" i="49" s="1"/>
  <c r="A88" i="49"/>
  <c r="N88" i="49" s="1"/>
  <c r="A146" i="49"/>
  <c r="N146" i="49" s="1"/>
  <c r="A189" i="49"/>
  <c r="N189" i="49" s="1"/>
  <c r="A174" i="49"/>
  <c r="N174" i="49" s="1"/>
  <c r="A192" i="49"/>
  <c r="N192" i="49" s="1"/>
  <c r="A160" i="49"/>
  <c r="N160" i="49" s="1"/>
  <c r="A202" i="49"/>
  <c r="A116" i="49"/>
  <c r="A99" i="49"/>
  <c r="A148" i="49"/>
  <c r="A129" i="49"/>
  <c r="A78" i="49"/>
  <c r="A68" i="49"/>
  <c r="N68" i="49" s="1"/>
  <c r="A15" i="49"/>
  <c r="A22" i="49"/>
  <c r="A62" i="49"/>
  <c r="N62" i="49" s="1"/>
  <c r="A131" i="49"/>
  <c r="A168" i="49"/>
  <c r="A96" i="49"/>
  <c r="A136" i="49"/>
  <c r="A30" i="49"/>
  <c r="N30" i="49" s="1"/>
  <c r="A134" i="49"/>
  <c r="A180" i="49"/>
  <c r="A101" i="49"/>
  <c r="N101" i="49" s="1"/>
  <c r="A201" i="49"/>
  <c r="A147" i="49"/>
  <c r="A113" i="49"/>
  <c r="N113" i="49" s="1"/>
  <c r="A19" i="49"/>
  <c r="N19" i="49" s="1"/>
  <c r="A152" i="49"/>
  <c r="N152" i="49" s="1"/>
  <c r="A98" i="49"/>
  <c r="A64" i="49"/>
  <c r="A127" i="49"/>
  <c r="A97" i="49"/>
  <c r="A120" i="49"/>
  <c r="A29" i="49"/>
  <c r="N29" i="49" s="1"/>
  <c r="A12" i="49"/>
  <c r="N12" i="49" s="1"/>
  <c r="A181" i="49"/>
  <c r="N181" i="49" s="1"/>
  <c r="A198" i="49"/>
  <c r="A105" i="49"/>
  <c r="A76" i="49"/>
  <c r="A73" i="49"/>
  <c r="A95" i="49"/>
  <c r="A60" i="49"/>
  <c r="A92" i="49"/>
  <c r="N92" i="49" s="1"/>
  <c r="A86" i="49"/>
  <c r="N86" i="49" s="1"/>
  <c r="A121" i="49"/>
  <c r="A163" i="49"/>
  <c r="A154" i="49"/>
  <c r="A83" i="49"/>
  <c r="A48" i="49"/>
  <c r="A33" i="49"/>
  <c r="N33" i="49" s="1"/>
  <c r="A204" i="49"/>
  <c r="N204" i="49" s="1"/>
  <c r="A182" i="49"/>
  <c r="N182" i="49" s="1"/>
  <c r="A79" i="49"/>
  <c r="A186" i="49"/>
  <c r="A28" i="49"/>
  <c r="A80" i="49"/>
  <c r="A205" i="49"/>
  <c r="A140" i="49"/>
  <c r="N140" i="49" s="1"/>
  <c r="A112" i="49"/>
  <c r="A159" i="49"/>
  <c r="A87" i="49"/>
  <c r="N87" i="49" s="1"/>
  <c r="A85" i="49"/>
  <c r="A35" i="49"/>
  <c r="N35" i="49" s="1"/>
  <c r="A126" i="49"/>
  <c r="A8" i="49"/>
  <c r="A58" i="49"/>
  <c r="A59" i="49"/>
  <c r="A167" i="49"/>
  <c r="N167" i="49" s="1"/>
  <c r="A57" i="49"/>
  <c r="A53" i="49"/>
  <c r="A191" i="49"/>
  <c r="A69" i="49"/>
  <c r="A61" i="49"/>
  <c r="N61" i="49" s="1"/>
  <c r="A139" i="49"/>
  <c r="A141" i="49"/>
  <c r="N141" i="49" s="1"/>
  <c r="A138" i="49"/>
  <c r="N138" i="49" s="1"/>
  <c r="A178" i="49"/>
  <c r="A161" i="49"/>
  <c r="A195" i="49"/>
  <c r="N195" i="49" s="1"/>
  <c r="A165" i="49"/>
  <c r="A197" i="49"/>
  <c r="A158" i="49"/>
  <c r="N158" i="49" s="1"/>
  <c r="A172" i="49"/>
  <c r="A177" i="49"/>
  <c r="N177" i="49" s="1"/>
  <c r="A89" i="49"/>
  <c r="A91" i="49"/>
  <c r="A196" i="49"/>
  <c r="A122" i="49"/>
  <c r="A65" i="49"/>
  <c r="A104" i="49"/>
  <c r="A40" i="49"/>
  <c r="A21" i="49"/>
  <c r="N21" i="49" s="1"/>
  <c r="A49" i="49"/>
  <c r="N49" i="49" s="1"/>
  <c r="A179" i="49"/>
  <c r="A63" i="49"/>
  <c r="A128" i="49"/>
  <c r="A23" i="49"/>
  <c r="A82" i="49"/>
  <c r="A56" i="49"/>
  <c r="A43" i="49"/>
  <c r="N43" i="49" s="1"/>
  <c r="A110" i="49"/>
  <c r="A142" i="49"/>
  <c r="A27" i="49"/>
  <c r="N27" i="49" s="1"/>
  <c r="A137" i="49"/>
  <c r="A187" i="49"/>
  <c r="N187" i="49" s="1"/>
  <c r="A54" i="49"/>
  <c r="N54" i="49" s="1"/>
  <c r="A190" i="49"/>
  <c r="N190" i="49" s="1"/>
  <c r="A162" i="49"/>
  <c r="N162" i="49" s="1"/>
  <c r="A38" i="49"/>
  <c r="A171" i="49"/>
  <c r="P8" i="20"/>
  <c r="D6" i="27"/>
  <c r="F18" i="22"/>
  <c r="J18" i="22"/>
  <c r="H8" i="21"/>
  <c r="H30" i="27"/>
  <c r="D7" i="21"/>
  <c r="O18" i="2" s="1"/>
  <c r="Q18" i="2" s="1"/>
  <c r="D5" i="48"/>
  <c r="H5" i="49"/>
  <c r="C5" i="47"/>
  <c r="G5" i="50"/>
  <c r="F21" i="20"/>
  <c r="J21" i="20"/>
  <c r="F19" i="20"/>
  <c r="J19" i="20"/>
  <c r="E19" i="22"/>
  <c r="P24" i="27"/>
  <c r="H12" i="20"/>
  <c r="O5" i="49"/>
  <c r="N5" i="50"/>
  <c r="K5" i="48"/>
  <c r="N7" i="21"/>
  <c r="O22" i="2" s="1"/>
  <c r="Q22" i="2" s="1"/>
  <c r="J5" i="47"/>
  <c r="P6" i="21"/>
  <c r="H11" i="28"/>
  <c r="F5" i="28"/>
  <c r="D5" i="41"/>
  <c r="H5" i="42"/>
  <c r="C5" i="40"/>
  <c r="D6" i="10"/>
  <c r="D7" i="12"/>
  <c r="H18" i="2" s="1"/>
  <c r="J18" i="2" s="1"/>
  <c r="G5" i="43"/>
  <c r="J17" i="21"/>
  <c r="F17" i="21"/>
  <c r="N9" i="10"/>
  <c r="P9" i="12"/>
  <c r="F13" i="27"/>
  <c r="H11" i="27"/>
  <c r="F5" i="27"/>
  <c r="A151" i="42"/>
  <c r="N151" i="42" s="1"/>
  <c r="A148" i="42"/>
  <c r="N148" i="42" s="1"/>
  <c r="A26" i="42"/>
  <c r="N26" i="42" s="1"/>
  <c r="A162" i="42"/>
  <c r="A49" i="42"/>
  <c r="N49" i="42" s="1"/>
  <c r="A111" i="42"/>
  <c r="N111" i="42" s="1"/>
  <c r="A156" i="42"/>
  <c r="N156" i="42" s="1"/>
  <c r="A47" i="42"/>
  <c r="A48" i="42"/>
  <c r="N48" i="42" s="1"/>
  <c r="A199" i="42"/>
  <c r="N199" i="42" s="1"/>
  <c r="A141" i="42"/>
  <c r="A103" i="42"/>
  <c r="A56" i="42"/>
  <c r="N56" i="42" s="1"/>
  <c r="A8" i="42"/>
  <c r="A140" i="42"/>
  <c r="A60" i="42"/>
  <c r="A36" i="42"/>
  <c r="N36" i="42" s="1"/>
  <c r="A179" i="42"/>
  <c r="N179" i="42" s="1"/>
  <c r="A106" i="42"/>
  <c r="A15" i="42"/>
  <c r="A64" i="42"/>
  <c r="N64" i="42" s="1"/>
  <c r="A119" i="42"/>
  <c r="N119" i="42" s="1"/>
  <c r="A136" i="42"/>
  <c r="A166" i="42"/>
  <c r="A78" i="42"/>
  <c r="N78" i="42" s="1"/>
  <c r="A18" i="42"/>
  <c r="N18" i="42" s="1"/>
  <c r="A104" i="42"/>
  <c r="N104" i="42" s="1"/>
  <c r="A20" i="42"/>
  <c r="A10" i="42"/>
  <c r="A154" i="42"/>
  <c r="N154" i="42" s="1"/>
  <c r="A186" i="42"/>
  <c r="A25" i="42"/>
  <c r="A94" i="42"/>
  <c r="N94" i="42" s="1"/>
  <c r="A172" i="42"/>
  <c r="N172" i="42" s="1"/>
  <c r="A113" i="42"/>
  <c r="A127" i="42"/>
  <c r="N127" i="42" s="1"/>
  <c r="A121" i="42"/>
  <c r="N121" i="42" s="1"/>
  <c r="A163" i="42"/>
  <c r="A12" i="42"/>
  <c r="A54" i="42"/>
  <c r="N54" i="42" s="1"/>
  <c r="A45" i="42"/>
  <c r="A187" i="42"/>
  <c r="A158" i="42"/>
  <c r="A57" i="42"/>
  <c r="A69" i="42"/>
  <c r="N69" i="42" s="1"/>
  <c r="A38" i="42"/>
  <c r="N38" i="42" s="1"/>
  <c r="A176" i="42"/>
  <c r="A149" i="42"/>
  <c r="A175" i="42"/>
  <c r="A110" i="42"/>
  <c r="A193" i="42"/>
  <c r="A120" i="42"/>
  <c r="A135" i="42"/>
  <c r="A182" i="42"/>
  <c r="N182" i="42" s="1"/>
  <c r="A7" i="42"/>
  <c r="A168" i="42"/>
  <c r="A61" i="42"/>
  <c r="A72" i="42"/>
  <c r="A16" i="42"/>
  <c r="A115" i="42"/>
  <c r="A85" i="42"/>
  <c r="N85" i="42" s="1"/>
  <c r="A203" i="42"/>
  <c r="A189" i="42"/>
  <c r="A63" i="42"/>
  <c r="A128" i="42"/>
  <c r="A137" i="42"/>
  <c r="A150" i="42"/>
  <c r="A152" i="42"/>
  <c r="A178" i="42"/>
  <c r="A33" i="42"/>
  <c r="N33" i="42" s="1"/>
  <c r="A11" i="42"/>
  <c r="A145" i="42"/>
  <c r="N145" i="42" s="1"/>
  <c r="A40" i="42"/>
  <c r="A197" i="42"/>
  <c r="N197" i="42" s="1"/>
  <c r="A74" i="42"/>
  <c r="A70" i="42"/>
  <c r="N70" i="42" s="1"/>
  <c r="A76" i="42"/>
  <c r="A97" i="42"/>
  <c r="A58" i="42"/>
  <c r="A32" i="42"/>
  <c r="N32" i="42" s="1"/>
  <c r="A41" i="42"/>
  <c r="N41" i="42" s="1"/>
  <c r="A159" i="42"/>
  <c r="A9" i="42"/>
  <c r="A142" i="42"/>
  <c r="A174" i="42"/>
  <c r="A46" i="42"/>
  <c r="A116" i="42"/>
  <c r="N116" i="42" s="1"/>
  <c r="A155" i="42"/>
  <c r="A44" i="42"/>
  <c r="A138" i="42"/>
  <c r="A130" i="42"/>
  <c r="A143" i="42"/>
  <c r="N143" i="42" s="1"/>
  <c r="A109" i="42"/>
  <c r="N109" i="42" s="1"/>
  <c r="A195" i="42"/>
  <c r="N195" i="42" s="1"/>
  <c r="A153" i="42"/>
  <c r="A184" i="42"/>
  <c r="A84" i="42"/>
  <c r="N84" i="42" s="1"/>
  <c r="A108" i="42"/>
  <c r="N108" i="42" s="1"/>
  <c r="A98" i="42"/>
  <c r="A202" i="42"/>
  <c r="N202" i="42" s="1"/>
  <c r="A35" i="42"/>
  <c r="N35" i="42" s="1"/>
  <c r="A50" i="42"/>
  <c r="N50" i="42" s="1"/>
  <c r="A42" i="42"/>
  <c r="N42" i="42" s="1"/>
  <c r="A53" i="42"/>
  <c r="N53" i="42" s="1"/>
  <c r="A87" i="42"/>
  <c r="N87" i="42" s="1"/>
  <c r="A89" i="42"/>
  <c r="N89" i="42" s="1"/>
  <c r="A147" i="42"/>
  <c r="N147" i="42" s="1"/>
  <c r="A198" i="42"/>
  <c r="N198" i="42" s="1"/>
  <c r="A190" i="42"/>
  <c r="N190" i="42" s="1"/>
  <c r="A80" i="42"/>
  <c r="N80" i="42" s="1"/>
  <c r="A122" i="42"/>
  <c r="N122" i="42" s="1"/>
  <c r="A191" i="42"/>
  <c r="A88" i="42"/>
  <c r="A112" i="42"/>
  <c r="N112" i="42" s="1"/>
  <c r="A99" i="42"/>
  <c r="A81" i="42"/>
  <c r="A71" i="42"/>
  <c r="A86" i="42"/>
  <c r="N86" i="42" s="1"/>
  <c r="A173" i="42"/>
  <c r="A181" i="42"/>
  <c r="N181" i="42" s="1"/>
  <c r="A95" i="42"/>
  <c r="N95" i="42" s="1"/>
  <c r="A118" i="42"/>
  <c r="N118" i="42" s="1"/>
  <c r="A123" i="42"/>
  <c r="N123" i="42" s="1"/>
  <c r="A180" i="42"/>
  <c r="A132" i="42"/>
  <c r="N132" i="42" s="1"/>
  <c r="A55" i="42"/>
  <c r="N55" i="42" s="1"/>
  <c r="A160" i="42"/>
  <c r="N160" i="42" s="1"/>
  <c r="A92" i="42"/>
  <c r="A37" i="42"/>
  <c r="N37" i="42" s="1"/>
  <c r="A83" i="42"/>
  <c r="A91" i="42"/>
  <c r="A171" i="42"/>
  <c r="N171" i="42" s="1"/>
  <c r="A188" i="42"/>
  <c r="N188" i="42" s="1"/>
  <c r="A194" i="42"/>
  <c r="N194" i="42" s="1"/>
  <c r="A183" i="42"/>
  <c r="A17" i="42"/>
  <c r="A131" i="42"/>
  <c r="N131" i="42" s="1"/>
  <c r="A22" i="42"/>
  <c r="N22" i="42" s="1"/>
  <c r="A157" i="42"/>
  <c r="N157" i="42" s="1"/>
  <c r="A196" i="42"/>
  <c r="A75" i="42"/>
  <c r="A93" i="42"/>
  <c r="N93" i="42" s="1"/>
  <c r="A167" i="42"/>
  <c r="A177" i="42"/>
  <c r="A27" i="42"/>
  <c r="A107" i="42"/>
  <c r="N107" i="42" s="1"/>
  <c r="A59" i="42"/>
  <c r="N59" i="42" s="1"/>
  <c r="A125" i="42"/>
  <c r="N125" i="42" s="1"/>
  <c r="A43" i="42"/>
  <c r="N43" i="42" s="1"/>
  <c r="A192" i="42"/>
  <c r="N192" i="42" s="1"/>
  <c r="A24" i="42"/>
  <c r="N24" i="42" s="1"/>
  <c r="A169" i="42"/>
  <c r="N169" i="42" s="1"/>
  <c r="A200" i="42"/>
  <c r="A161" i="42"/>
  <c r="A139" i="42"/>
  <c r="N139" i="42" s="1"/>
  <c r="A126" i="42"/>
  <c r="A129" i="42"/>
  <c r="A30" i="42"/>
  <c r="N30" i="42" s="1"/>
  <c r="A82" i="42"/>
  <c r="A101" i="42"/>
  <c r="A204" i="42"/>
  <c r="N204" i="42" s="1"/>
  <c r="A201" i="42"/>
  <c r="A185" i="42"/>
  <c r="A134" i="42"/>
  <c r="A51" i="42"/>
  <c r="A90" i="42"/>
  <c r="A170" i="42"/>
  <c r="A34" i="42"/>
  <c r="A66" i="42"/>
  <c r="N66" i="42" s="1"/>
  <c r="A73" i="42"/>
  <c r="A65" i="42"/>
  <c r="N65" i="42" s="1"/>
  <c r="A28" i="42"/>
  <c r="N28" i="42" s="1"/>
  <c r="A39" i="42"/>
  <c r="A6" i="42"/>
  <c r="A144" i="42"/>
  <c r="A205" i="42"/>
  <c r="A52" i="42"/>
  <c r="N52" i="42" s="1"/>
  <c r="A102" i="42"/>
  <c r="N102" i="42" s="1"/>
  <c r="A100" i="42"/>
  <c r="N100" i="42" s="1"/>
  <c r="A133" i="42"/>
  <c r="A23" i="42"/>
  <c r="N23" i="42" s="1"/>
  <c r="A165" i="42"/>
  <c r="N165" i="42" s="1"/>
  <c r="A79" i="42"/>
  <c r="A31" i="42"/>
  <c r="A124" i="42"/>
  <c r="N124" i="42" s="1"/>
  <c r="A77" i="42"/>
  <c r="A105" i="42"/>
  <c r="A29" i="42"/>
  <c r="A96" i="42"/>
  <c r="A14" i="42"/>
  <c r="A114" i="42"/>
  <c r="A117" i="42"/>
  <c r="A146" i="42"/>
  <c r="N146" i="42" s="1"/>
  <c r="A62" i="42"/>
  <c r="A68" i="42"/>
  <c r="A21" i="42"/>
  <c r="A67" i="42"/>
  <c r="N67" i="42" s="1"/>
  <c r="A164" i="42"/>
  <c r="N164" i="42" s="1"/>
  <c r="A19" i="42"/>
  <c r="A13" i="42"/>
  <c r="A158" i="45"/>
  <c r="C158" i="45" s="1"/>
  <c r="A18" i="45"/>
  <c r="A65" i="45"/>
  <c r="A183" i="45"/>
  <c r="A12" i="45"/>
  <c r="A39" i="45"/>
  <c r="F39" i="45" s="1"/>
  <c r="A15" i="45"/>
  <c r="A57" i="45"/>
  <c r="D57" i="45" s="1"/>
  <c r="A188" i="45"/>
  <c r="A171" i="45"/>
  <c r="A141" i="45"/>
  <c r="C141" i="45" s="1"/>
  <c r="A68" i="45"/>
  <c r="I68" i="45" s="1"/>
  <c r="A205" i="45"/>
  <c r="E205" i="45" s="1"/>
  <c r="A34" i="45"/>
  <c r="G34" i="45" s="1"/>
  <c r="A104" i="45"/>
  <c r="A131" i="45"/>
  <c r="A153" i="45"/>
  <c r="F153" i="45" s="1"/>
  <c r="A48" i="45"/>
  <c r="I48" i="45" s="1"/>
  <c r="A26" i="45"/>
  <c r="A46" i="45"/>
  <c r="F46" i="45" s="1"/>
  <c r="A170" i="45"/>
  <c r="J170" i="45" s="1"/>
  <c r="A149" i="45"/>
  <c r="E149" i="45" s="1"/>
  <c r="A86" i="45"/>
  <c r="A136" i="45"/>
  <c r="A50" i="45"/>
  <c r="A22" i="45"/>
  <c r="A176" i="45"/>
  <c r="A182" i="45"/>
  <c r="A178" i="45"/>
  <c r="C178" i="45" s="1"/>
  <c r="A116" i="45"/>
  <c r="A83" i="45"/>
  <c r="A175" i="45"/>
  <c r="H175" i="45" s="1"/>
  <c r="A81" i="45"/>
  <c r="A159" i="45"/>
  <c r="J159" i="45" s="1"/>
  <c r="A126" i="45"/>
  <c r="A42" i="45"/>
  <c r="F42" i="45" s="1"/>
  <c r="A179" i="45"/>
  <c r="A20" i="45"/>
  <c r="F20" i="45" s="1"/>
  <c r="A78" i="45"/>
  <c r="A145" i="45"/>
  <c r="A142" i="45"/>
  <c r="A122" i="45"/>
  <c r="A6" i="45"/>
  <c r="D6" i="45" s="1"/>
  <c r="A200" i="45"/>
  <c r="J200" i="45" s="1"/>
  <c r="A147" i="45"/>
  <c r="A85" i="45"/>
  <c r="A125" i="45"/>
  <c r="A36" i="45"/>
  <c r="L36" i="45" s="1"/>
  <c r="A27" i="45"/>
  <c r="A128" i="45"/>
  <c r="C128" i="45" s="1"/>
  <c r="A74" i="45"/>
  <c r="A204" i="45"/>
  <c r="F204" i="45" s="1"/>
  <c r="A102" i="45"/>
  <c r="D102" i="45" s="1"/>
  <c r="A72" i="45"/>
  <c r="A180" i="45"/>
  <c r="A82" i="45"/>
  <c r="B82" i="45" s="1"/>
  <c r="A148" i="45"/>
  <c r="D148" i="45" s="1"/>
  <c r="A7" i="45"/>
  <c r="A87" i="45"/>
  <c r="C87" i="45" s="1"/>
  <c r="A162" i="45"/>
  <c r="J162" i="45" s="1"/>
  <c r="A130" i="45"/>
  <c r="C130" i="45" s="1"/>
  <c r="A84" i="45"/>
  <c r="A187" i="45"/>
  <c r="A28" i="45"/>
  <c r="D28" i="45" s="1"/>
  <c r="A181" i="45"/>
  <c r="A174" i="45"/>
  <c r="I174" i="45" s="1"/>
  <c r="A17" i="45"/>
  <c r="A89" i="45"/>
  <c r="I89" i="45" s="1"/>
  <c r="A138" i="45"/>
  <c r="D138" i="45" s="1"/>
  <c r="A101" i="45"/>
  <c r="A111" i="45"/>
  <c r="A202" i="45"/>
  <c r="A132" i="45"/>
  <c r="J132" i="45" s="1"/>
  <c r="A25" i="45"/>
  <c r="B25" i="45" s="1"/>
  <c r="A13" i="45"/>
  <c r="A185" i="45"/>
  <c r="L185" i="45" s="1"/>
  <c r="A61" i="45"/>
  <c r="J61" i="45" s="1"/>
  <c r="A117" i="45"/>
  <c r="A31" i="45"/>
  <c r="A160" i="45"/>
  <c r="K160" i="45" s="1"/>
  <c r="A95" i="45"/>
  <c r="F95" i="45" s="1"/>
  <c r="A94" i="45"/>
  <c r="J94" i="45" s="1"/>
  <c r="A157" i="45"/>
  <c r="A129" i="45"/>
  <c r="M129" i="45" s="1"/>
  <c r="A120" i="45"/>
  <c r="A64" i="45"/>
  <c r="J64" i="45" s="1"/>
  <c r="A73" i="45"/>
  <c r="A49" i="45"/>
  <c r="G49" i="45" s="1"/>
  <c r="A45" i="45"/>
  <c r="A14" i="45"/>
  <c r="C14" i="45" s="1"/>
  <c r="A139" i="45"/>
  <c r="A98" i="45"/>
  <c r="E98" i="45" s="1"/>
  <c r="A70" i="45"/>
  <c r="A113" i="45"/>
  <c r="A75" i="45"/>
  <c r="A163" i="45"/>
  <c r="L163" i="45" s="1"/>
  <c r="A146" i="45"/>
  <c r="H146" i="45" s="1"/>
  <c r="A169" i="45"/>
  <c r="C169" i="45" s="1"/>
  <c r="A123" i="45"/>
  <c r="A21" i="45"/>
  <c r="J21" i="45" s="1"/>
  <c r="A41" i="45"/>
  <c r="C41" i="45" s="1"/>
  <c r="A47" i="45"/>
  <c r="A56" i="45"/>
  <c r="A55" i="45"/>
  <c r="A119" i="45"/>
  <c r="F119" i="45" s="1"/>
  <c r="A54" i="45"/>
  <c r="F54" i="45" s="1"/>
  <c r="A33" i="45"/>
  <c r="H33" i="45" s="1"/>
  <c r="A53" i="45"/>
  <c r="G53" i="45" s="1"/>
  <c r="A165" i="45"/>
  <c r="M165" i="45" s="1"/>
  <c r="A114" i="45"/>
  <c r="C114" i="45" s="1"/>
  <c r="A168" i="45"/>
  <c r="J168" i="45" s="1"/>
  <c r="A92" i="45"/>
  <c r="E92" i="45" s="1"/>
  <c r="A44" i="45"/>
  <c r="D44" i="45" s="1"/>
  <c r="A103" i="45"/>
  <c r="G103" i="45" s="1"/>
  <c r="A38" i="45"/>
  <c r="A172" i="45"/>
  <c r="C172" i="45" s="1"/>
  <c r="A186" i="45"/>
  <c r="C186" i="45" s="1"/>
  <c r="A43" i="45"/>
  <c r="A161" i="45"/>
  <c r="D161" i="45" s="1"/>
  <c r="A151" i="45"/>
  <c r="M151" i="45" s="1"/>
  <c r="A63" i="45"/>
  <c r="E63" i="45" s="1"/>
  <c r="A8" i="45"/>
  <c r="A155" i="45"/>
  <c r="A154" i="45"/>
  <c r="H154" i="45" s="1"/>
  <c r="A40" i="45"/>
  <c r="H40" i="45" s="1"/>
  <c r="A30" i="45"/>
  <c r="A52" i="45"/>
  <c r="K52" i="45" s="1"/>
  <c r="A58" i="45"/>
  <c r="A198" i="45"/>
  <c r="H198" i="45" s="1"/>
  <c r="A173" i="45"/>
  <c r="F173" i="45" s="1"/>
  <c r="A121" i="45"/>
  <c r="A100" i="45"/>
  <c r="C100" i="45" s="1"/>
  <c r="A37" i="45"/>
  <c r="L37" i="45" s="1"/>
  <c r="A201" i="45"/>
  <c r="A16" i="45"/>
  <c r="A194" i="45"/>
  <c r="B194" i="45" s="1"/>
  <c r="A71" i="45"/>
  <c r="L71" i="45" s="1"/>
  <c r="A152" i="45"/>
  <c r="D152" i="45" s="1"/>
  <c r="A137" i="45"/>
  <c r="A66" i="45"/>
  <c r="A193" i="45"/>
  <c r="M193" i="45" s="1"/>
  <c r="A80" i="45"/>
  <c r="C80" i="45" s="1"/>
  <c r="A93" i="45"/>
  <c r="A189" i="45"/>
  <c r="A32" i="45"/>
  <c r="E32" i="45" s="1"/>
  <c r="A191" i="45"/>
  <c r="F191" i="45" s="1"/>
  <c r="A29" i="45"/>
  <c r="A144" i="45"/>
  <c r="C144" i="45" s="1"/>
  <c r="A134" i="45"/>
  <c r="H134" i="45" s="1"/>
  <c r="A115" i="45"/>
  <c r="L115" i="45" s="1"/>
  <c r="A192" i="45"/>
  <c r="A79" i="45"/>
  <c r="A10" i="45"/>
  <c r="M10" i="45" s="1"/>
  <c r="A107" i="45"/>
  <c r="L107" i="45" s="1"/>
  <c r="A88" i="45"/>
  <c r="B88" i="45" s="1"/>
  <c r="A24" i="45"/>
  <c r="A51" i="45"/>
  <c r="G51" i="45" s="1"/>
  <c r="A167" i="45"/>
  <c r="D167" i="45" s="1"/>
  <c r="A105" i="45"/>
  <c r="A96" i="45"/>
  <c r="A184" i="45"/>
  <c r="B184" i="45" s="1"/>
  <c r="A62" i="45"/>
  <c r="A133" i="45"/>
  <c r="M133" i="45" s="1"/>
  <c r="A156" i="45"/>
  <c r="B156" i="45" s="1"/>
  <c r="A109" i="45"/>
  <c r="L109" i="45" s="1"/>
  <c r="A77" i="45"/>
  <c r="B77" i="45" s="1"/>
  <c r="A127" i="45"/>
  <c r="A59" i="45"/>
  <c r="E59" i="45" s="1"/>
  <c r="A23" i="45"/>
  <c r="L23" i="45" s="1"/>
  <c r="A19" i="45"/>
  <c r="E19" i="45" s="1"/>
  <c r="A197" i="45"/>
  <c r="E197" i="45" s="1"/>
  <c r="A110" i="45"/>
  <c r="H110" i="45" s="1"/>
  <c r="A203" i="45"/>
  <c r="M203" i="45" s="1"/>
  <c r="A190" i="45"/>
  <c r="H190" i="45" s="1"/>
  <c r="A166" i="45"/>
  <c r="K166" i="45" s="1"/>
  <c r="A108" i="45"/>
  <c r="K108" i="45" s="1"/>
  <c r="A177" i="45"/>
  <c r="A60" i="45"/>
  <c r="J60" i="45" s="1"/>
  <c r="A90" i="45"/>
  <c r="L90" i="45" s="1"/>
  <c r="A69" i="45"/>
  <c r="L69" i="45" s="1"/>
  <c r="A91" i="45"/>
  <c r="L91" i="45" s="1"/>
  <c r="A195" i="45"/>
  <c r="E195" i="45" s="1"/>
  <c r="A150" i="45"/>
  <c r="A9" i="45"/>
  <c r="A199" i="45"/>
  <c r="H199" i="45" s="1"/>
  <c r="A118" i="45"/>
  <c r="A143" i="45"/>
  <c r="G143" i="45" s="1"/>
  <c r="A140" i="45"/>
  <c r="C140" i="45" s="1"/>
  <c r="A164" i="45"/>
  <c r="L164" i="45" s="1"/>
  <c r="A97" i="45"/>
  <c r="L97" i="45" s="1"/>
  <c r="A67" i="45"/>
  <c r="A112" i="45"/>
  <c r="K112" i="45" s="1"/>
  <c r="A124" i="45"/>
  <c r="A99" i="45"/>
  <c r="A135" i="45"/>
  <c r="A11" i="45"/>
  <c r="I11" i="45" s="1"/>
  <c r="A196" i="45"/>
  <c r="H196" i="45" s="1"/>
  <c r="A76" i="45"/>
  <c r="E76" i="45" s="1"/>
  <c r="A35" i="45"/>
  <c r="I35" i="45" s="1"/>
  <c r="A106" i="45"/>
  <c r="R8" i="12"/>
  <c r="L8" i="10"/>
  <c r="J8" i="12"/>
  <c r="L7" i="12"/>
  <c r="H8" i="22"/>
  <c r="J10" i="22"/>
  <c r="R10" i="22"/>
  <c r="V13" i="10"/>
  <c r="P11" i="22"/>
  <c r="R17" i="28"/>
  <c r="J17" i="28"/>
  <c r="J23" i="28"/>
  <c r="R23" i="28"/>
  <c r="H12" i="22"/>
  <c r="F22" i="12"/>
  <c r="Z15" i="10"/>
  <c r="J22" i="12"/>
  <c r="P9" i="21"/>
  <c r="V10" i="10"/>
  <c r="H30" i="28"/>
  <c r="L19" i="27"/>
  <c r="R17" i="27"/>
  <c r="J17" i="27"/>
  <c r="A188" i="41"/>
  <c r="J188" i="41" s="1"/>
  <c r="A90" i="41"/>
  <c r="J90" i="41" s="1"/>
  <c r="A42" i="41"/>
  <c r="J42" i="41" s="1"/>
  <c r="A16" i="41"/>
  <c r="A97" i="41"/>
  <c r="A189" i="41"/>
  <c r="A175" i="41"/>
  <c r="A71" i="41"/>
  <c r="J71" i="41" s="1"/>
  <c r="A95" i="41"/>
  <c r="A142" i="41"/>
  <c r="J142" i="41" s="1"/>
  <c r="A156" i="41"/>
  <c r="J156" i="41" s="1"/>
  <c r="A148" i="41"/>
  <c r="J148" i="41" s="1"/>
  <c r="A41" i="41"/>
  <c r="J41" i="41" s="1"/>
  <c r="A191" i="41"/>
  <c r="J191" i="41" s="1"/>
  <c r="A47" i="41"/>
  <c r="J47" i="41" s="1"/>
  <c r="A146" i="41"/>
  <c r="A6" i="41"/>
  <c r="A181" i="41"/>
  <c r="J181" i="41" s="1"/>
  <c r="A81" i="41"/>
  <c r="A106" i="41"/>
  <c r="A171" i="41"/>
  <c r="J171" i="41" s="1"/>
  <c r="A57" i="41"/>
  <c r="J57" i="41" s="1"/>
  <c r="A88" i="41"/>
  <c r="A161" i="41"/>
  <c r="J161" i="41" s="1"/>
  <c r="A53" i="41"/>
  <c r="A107" i="41"/>
  <c r="A194" i="41"/>
  <c r="J194" i="41" s="1"/>
  <c r="A112" i="41"/>
  <c r="A203" i="41"/>
  <c r="J203" i="41" s="1"/>
  <c r="A168" i="41"/>
  <c r="A62" i="41"/>
  <c r="J62" i="41" s="1"/>
  <c r="A128" i="41"/>
  <c r="A165" i="41"/>
  <c r="A98" i="41"/>
  <c r="J98" i="41" s="1"/>
  <c r="A173" i="41"/>
  <c r="J173" i="41" s="1"/>
  <c r="A84" i="41"/>
  <c r="A77" i="41"/>
  <c r="A80" i="41"/>
  <c r="A11" i="41"/>
  <c r="J11" i="41" s="1"/>
  <c r="A108" i="41"/>
  <c r="A74" i="41"/>
  <c r="J74" i="41" s="1"/>
  <c r="A118" i="41"/>
  <c r="J118" i="41" s="1"/>
  <c r="A73" i="41"/>
  <c r="A204" i="41"/>
  <c r="A25" i="41"/>
  <c r="A202" i="41"/>
  <c r="J202" i="41" s="1"/>
  <c r="A199" i="41"/>
  <c r="A110" i="41"/>
  <c r="J110" i="41" s="1"/>
  <c r="A78" i="41"/>
  <c r="J78" i="41" s="1"/>
  <c r="A36" i="41"/>
  <c r="A185" i="41"/>
  <c r="J185" i="41" s="1"/>
  <c r="A136" i="41"/>
  <c r="A184" i="41"/>
  <c r="J184" i="41" s="1"/>
  <c r="A39" i="41"/>
  <c r="A109" i="41"/>
  <c r="J109" i="41" s="1"/>
  <c r="A114" i="41"/>
  <c r="A176" i="41"/>
  <c r="J176" i="41" s="1"/>
  <c r="A133" i="41"/>
  <c r="J133" i="41" s="1"/>
  <c r="A201" i="41"/>
  <c r="J201" i="41" s="1"/>
  <c r="A170" i="41"/>
  <c r="A169" i="41"/>
  <c r="J169" i="41" s="1"/>
  <c r="A120" i="41"/>
  <c r="J120" i="41" s="1"/>
  <c r="A50" i="41"/>
  <c r="J50" i="41" s="1"/>
  <c r="A45" i="41"/>
  <c r="A91" i="41"/>
  <c r="J91" i="41" s="1"/>
  <c r="A70" i="41"/>
  <c r="A19" i="41"/>
  <c r="A167" i="41"/>
  <c r="A115" i="41"/>
  <c r="J115" i="41" s="1"/>
  <c r="A9" i="41"/>
  <c r="J9" i="41" s="1"/>
  <c r="A179" i="41"/>
  <c r="J179" i="41" s="1"/>
  <c r="A75" i="41"/>
  <c r="A40" i="41"/>
  <c r="A24" i="41"/>
  <c r="A125" i="41"/>
  <c r="J125" i="41" s="1"/>
  <c r="A124" i="41"/>
  <c r="A52" i="41"/>
  <c r="J52" i="41" s="1"/>
  <c r="A72" i="41"/>
  <c r="J72" i="41" s="1"/>
  <c r="A92" i="41"/>
  <c r="A158" i="41"/>
  <c r="A67" i="41"/>
  <c r="J67" i="41" s="1"/>
  <c r="A54" i="41"/>
  <c r="J54" i="41" s="1"/>
  <c r="A12" i="41"/>
  <c r="J12" i="41" s="1"/>
  <c r="A205" i="41"/>
  <c r="J205" i="41" s="1"/>
  <c r="A193" i="41"/>
  <c r="J193" i="41" s="1"/>
  <c r="A21" i="41"/>
  <c r="J21" i="41" s="1"/>
  <c r="A105" i="41"/>
  <c r="J105" i="41" s="1"/>
  <c r="A129" i="41"/>
  <c r="J129" i="41" s="1"/>
  <c r="A163" i="41"/>
  <c r="J163" i="41" s="1"/>
  <c r="A152" i="41"/>
  <c r="J152" i="41" s="1"/>
  <c r="A33" i="41"/>
  <c r="A94" i="41"/>
  <c r="A145" i="41"/>
  <c r="J145" i="41" s="1"/>
  <c r="A135" i="41"/>
  <c r="J135" i="41" s="1"/>
  <c r="A37" i="41"/>
  <c r="J37" i="41" s="1"/>
  <c r="A51" i="41"/>
  <c r="A151" i="41"/>
  <c r="A178" i="41"/>
  <c r="J178" i="41" s="1"/>
  <c r="A59" i="41"/>
  <c r="A132" i="41"/>
  <c r="A93" i="41"/>
  <c r="A182" i="41"/>
  <c r="J182" i="41" s="1"/>
  <c r="A157" i="41"/>
  <c r="A23" i="41"/>
  <c r="A14" i="41"/>
  <c r="A143" i="41"/>
  <c r="A26" i="41"/>
  <c r="A200" i="41"/>
  <c r="A187" i="41"/>
  <c r="A87" i="41"/>
  <c r="J87" i="41" s="1"/>
  <c r="A159" i="41"/>
  <c r="J159" i="41" s="1"/>
  <c r="A155" i="41"/>
  <c r="A46" i="41"/>
  <c r="A85" i="41"/>
  <c r="J85" i="41" s="1"/>
  <c r="A55" i="41"/>
  <c r="J55" i="41" s="1"/>
  <c r="A126" i="41"/>
  <c r="J126" i="41" s="1"/>
  <c r="A30" i="41"/>
  <c r="J30" i="41" s="1"/>
  <c r="A29" i="41"/>
  <c r="J29" i="41" s="1"/>
  <c r="A140" i="41"/>
  <c r="J140" i="41" s="1"/>
  <c r="A56" i="41"/>
  <c r="A139" i="41"/>
  <c r="A190" i="41"/>
  <c r="J190" i="41" s="1"/>
  <c r="A60" i="41"/>
  <c r="A160" i="41"/>
  <c r="A162" i="41"/>
  <c r="A49" i="41"/>
  <c r="A13" i="41"/>
  <c r="A64" i="41"/>
  <c r="A144" i="41"/>
  <c r="A113" i="41"/>
  <c r="J113" i="41" s="1"/>
  <c r="A10" i="41"/>
  <c r="A103" i="41"/>
  <c r="A119" i="41"/>
  <c r="A65" i="41"/>
  <c r="A150" i="41"/>
  <c r="J150" i="41" s="1"/>
  <c r="A63" i="41"/>
  <c r="A138" i="41"/>
  <c r="A111" i="41"/>
  <c r="J111" i="41" s="1"/>
  <c r="A15" i="41"/>
  <c r="J15" i="41" s="1"/>
  <c r="A20" i="41"/>
  <c r="J20" i="41" s="1"/>
  <c r="A164" i="41"/>
  <c r="J164" i="41" s="1"/>
  <c r="A43" i="41"/>
  <c r="A172" i="41"/>
  <c r="A147" i="41"/>
  <c r="A89" i="41"/>
  <c r="J89" i="41" s="1"/>
  <c r="A149" i="41"/>
  <c r="J149" i="41" s="1"/>
  <c r="A28" i="41"/>
  <c r="J28" i="41" s="1"/>
  <c r="A69" i="41"/>
  <c r="A76" i="41"/>
  <c r="A34" i="41"/>
  <c r="J34" i="41" s="1"/>
  <c r="A32" i="41"/>
  <c r="A197" i="41"/>
  <c r="A27" i="41"/>
  <c r="A8" i="41"/>
  <c r="A100" i="41"/>
  <c r="J100" i="41" s="1"/>
  <c r="A116" i="41"/>
  <c r="A17" i="41"/>
  <c r="J17" i="41" s="1"/>
  <c r="A195" i="41"/>
  <c r="J195" i="41" s="1"/>
  <c r="A183" i="41"/>
  <c r="J183" i="41" s="1"/>
  <c r="A154" i="41"/>
  <c r="A198" i="41"/>
  <c r="J198" i="41" s="1"/>
  <c r="A101" i="41"/>
  <c r="J101" i="41" s="1"/>
  <c r="A38" i="41"/>
  <c r="A121" i="41"/>
  <c r="J121" i="41" s="1"/>
  <c r="A48" i="41"/>
  <c r="A66" i="41"/>
  <c r="J66" i="41" s="1"/>
  <c r="A117" i="41"/>
  <c r="J117" i="41" s="1"/>
  <c r="A31" i="41"/>
  <c r="A18" i="41"/>
  <c r="A153" i="41"/>
  <c r="A186" i="41"/>
  <c r="A102" i="41"/>
  <c r="A35" i="41"/>
  <c r="A134" i="41"/>
  <c r="J134" i="41" s="1"/>
  <c r="A44" i="41"/>
  <c r="J44" i="41" s="1"/>
  <c r="A177" i="41"/>
  <c r="A180" i="41"/>
  <c r="A141" i="41"/>
  <c r="J141" i="41" s="1"/>
  <c r="A96" i="41"/>
  <c r="J96" i="41" s="1"/>
  <c r="A68" i="41"/>
  <c r="A58" i="41"/>
  <c r="A99" i="41"/>
  <c r="J99" i="41" s="1"/>
  <c r="A86" i="41"/>
  <c r="J86" i="41" s="1"/>
  <c r="A61" i="41"/>
  <c r="A174" i="41"/>
  <c r="A79" i="41"/>
  <c r="J79" i="41" s="1"/>
  <c r="A83" i="41"/>
  <c r="J83" i="41" s="1"/>
  <c r="A104" i="41"/>
  <c r="A7" i="41"/>
  <c r="A130" i="41"/>
  <c r="A122" i="41"/>
  <c r="A137" i="41"/>
  <c r="J137" i="41" s="1"/>
  <c r="A127" i="41"/>
  <c r="A131" i="41"/>
  <c r="J131" i="41" s="1"/>
  <c r="A196" i="41"/>
  <c r="A166" i="41"/>
  <c r="J166" i="41" s="1"/>
  <c r="A82" i="41"/>
  <c r="A192" i="41"/>
  <c r="J192" i="41" s="1"/>
  <c r="A22" i="41"/>
  <c r="J22" i="41" s="1"/>
  <c r="A123" i="41"/>
  <c r="P10" i="20"/>
  <c r="P19" i="28"/>
  <c r="P29" i="27"/>
  <c r="N31" i="27"/>
  <c r="W11" i="10"/>
  <c r="AB11" i="10" s="1"/>
  <c r="E18" i="12"/>
  <c r="A36" i="47"/>
  <c r="A49" i="47"/>
  <c r="I49" i="47" s="1"/>
  <c r="A31" i="47"/>
  <c r="I31" i="47" s="1"/>
  <c r="A51" i="47"/>
  <c r="I51" i="47" s="1"/>
  <c r="A28" i="47"/>
  <c r="I28" i="47" s="1"/>
  <c r="A12" i="47"/>
  <c r="I12" i="47" s="1"/>
  <c r="A10" i="47"/>
  <c r="I10" i="47" s="1"/>
  <c r="A21" i="47"/>
  <c r="I21" i="47" s="1"/>
  <c r="A16" i="47"/>
  <c r="A32" i="47"/>
  <c r="I32" i="47" s="1"/>
  <c r="A8" i="47"/>
  <c r="A20" i="47"/>
  <c r="A26" i="47"/>
  <c r="I26" i="47" s="1"/>
  <c r="A17" i="47"/>
  <c r="I17" i="47" s="1"/>
  <c r="A44" i="47"/>
  <c r="A13" i="47"/>
  <c r="I13" i="47" s="1"/>
  <c r="A50" i="47"/>
  <c r="A27" i="47"/>
  <c r="I27" i="47" s="1"/>
  <c r="A39" i="47"/>
  <c r="I39" i="47" s="1"/>
  <c r="A30" i="47"/>
  <c r="I30" i="47" s="1"/>
  <c r="A34" i="47"/>
  <c r="A29" i="47"/>
  <c r="I29" i="47" s="1"/>
  <c r="A11" i="47"/>
  <c r="A46" i="47"/>
  <c r="I46" i="47" s="1"/>
  <c r="A45" i="47"/>
  <c r="A41" i="47"/>
  <c r="A24" i="47"/>
  <c r="I24" i="47" s="1"/>
  <c r="A53" i="47"/>
  <c r="I53" i="47" s="1"/>
  <c r="A25" i="47"/>
  <c r="I25" i="47" s="1"/>
  <c r="A33" i="47"/>
  <c r="A6" i="47"/>
  <c r="A54" i="47"/>
  <c r="I54" i="47" s="1"/>
  <c r="A40" i="47"/>
  <c r="A47" i="47"/>
  <c r="A48" i="47"/>
  <c r="I48" i="47" s="1"/>
  <c r="A52" i="47"/>
  <c r="I52" i="47" s="1"/>
  <c r="A43" i="47"/>
  <c r="I43" i="47" s="1"/>
  <c r="A55" i="47"/>
  <c r="I55" i="47" s="1"/>
  <c r="A14" i="47"/>
  <c r="A38" i="47"/>
  <c r="A42" i="47"/>
  <c r="I42" i="47" s="1"/>
  <c r="A37" i="47"/>
  <c r="A18" i="47"/>
  <c r="A7" i="47"/>
  <c r="I7" i="47" s="1"/>
  <c r="A22" i="47"/>
  <c r="A9" i="47"/>
  <c r="A15" i="47"/>
  <c r="A19" i="47"/>
  <c r="I19" i="47" s="1"/>
  <c r="A35" i="47"/>
  <c r="I35" i="47" s="1"/>
  <c r="A23" i="47"/>
  <c r="J20" i="12"/>
  <c r="F20" i="12"/>
  <c r="Z13" i="10"/>
  <c r="E20" i="12"/>
  <c r="W13" i="10"/>
  <c r="H31" i="28"/>
  <c r="F21" i="12"/>
  <c r="J21" i="12"/>
  <c r="Z14" i="10"/>
  <c r="J19" i="21"/>
  <c r="F19" i="21"/>
  <c r="R11" i="12"/>
  <c r="J11" i="12"/>
  <c r="L11" i="10"/>
  <c r="R24" i="27"/>
  <c r="J24" i="27"/>
  <c r="H12" i="12"/>
  <c r="F12" i="10"/>
  <c r="P12" i="20"/>
  <c r="P8" i="12"/>
  <c r="N8" i="10"/>
  <c r="J18" i="27"/>
  <c r="R18" i="27"/>
  <c r="I17" i="20"/>
  <c r="D5" i="44"/>
  <c r="E5" i="45"/>
  <c r="H6" i="20"/>
  <c r="F7" i="20"/>
  <c r="K19" i="2" s="1"/>
  <c r="M19" i="2" s="1"/>
  <c r="AA10" i="10"/>
  <c r="I17" i="12"/>
  <c r="P30" i="27"/>
  <c r="E20" i="20"/>
  <c r="H11" i="12"/>
  <c r="F11" i="10"/>
  <c r="P18" i="27"/>
  <c r="H10" i="21"/>
  <c r="E18" i="20"/>
  <c r="V11" i="10"/>
  <c r="P13" i="28"/>
  <c r="N7" i="28"/>
  <c r="A67" i="48"/>
  <c r="J67" i="48" s="1"/>
  <c r="A149" i="48"/>
  <c r="J149" i="48" s="1"/>
  <c r="A12" i="48"/>
  <c r="J12" i="48" s="1"/>
  <c r="A140" i="48"/>
  <c r="A49" i="48"/>
  <c r="A158" i="48"/>
  <c r="A76" i="48"/>
  <c r="J76" i="48" s="1"/>
  <c r="A57" i="48"/>
  <c r="J57" i="48" s="1"/>
  <c r="A7" i="48"/>
  <c r="J7" i="48" s="1"/>
  <c r="A127" i="48"/>
  <c r="A148" i="48"/>
  <c r="A59" i="48"/>
  <c r="A175" i="48"/>
  <c r="A70" i="48"/>
  <c r="J70" i="48" s="1"/>
  <c r="A93" i="48"/>
  <c r="A48" i="48"/>
  <c r="J48" i="48" s="1"/>
  <c r="A14" i="48"/>
  <c r="A182" i="48"/>
  <c r="J182" i="48" s="1"/>
  <c r="A55" i="48"/>
  <c r="A9" i="48"/>
  <c r="A104" i="48"/>
  <c r="A119" i="48"/>
  <c r="J119" i="48" s="1"/>
  <c r="A145" i="48"/>
  <c r="A137" i="48"/>
  <c r="J137" i="48" s="1"/>
  <c r="A64" i="48"/>
  <c r="J64" i="48" s="1"/>
  <c r="A129" i="48"/>
  <c r="J129" i="48" s="1"/>
  <c r="A172" i="48"/>
  <c r="J172" i="48" s="1"/>
  <c r="A51" i="48"/>
  <c r="J51" i="48" s="1"/>
  <c r="A33" i="48"/>
  <c r="A162" i="48"/>
  <c r="A42" i="48"/>
  <c r="J42" i="48" s="1"/>
  <c r="A167" i="48"/>
  <c r="J167" i="48" s="1"/>
  <c r="A170" i="48"/>
  <c r="A118" i="48"/>
  <c r="J118" i="48" s="1"/>
  <c r="A95" i="48"/>
  <c r="A186" i="48"/>
  <c r="J186" i="48" s="1"/>
  <c r="A75" i="48"/>
  <c r="A91" i="48"/>
  <c r="J91" i="48" s="1"/>
  <c r="A44" i="48"/>
  <c r="J44" i="48" s="1"/>
  <c r="A146" i="48"/>
  <c r="J146" i="48" s="1"/>
  <c r="A161" i="48"/>
  <c r="A85" i="48"/>
  <c r="J85" i="48" s="1"/>
  <c r="A156" i="48"/>
  <c r="A201" i="48"/>
  <c r="J201" i="48" s="1"/>
  <c r="A50" i="48"/>
  <c r="A53" i="48"/>
  <c r="J53" i="48" s="1"/>
  <c r="A81" i="48"/>
  <c r="A37" i="48"/>
  <c r="J37" i="48" s="1"/>
  <c r="A120" i="48"/>
  <c r="A202" i="48"/>
  <c r="J202" i="48" s="1"/>
  <c r="A128" i="48"/>
  <c r="A46" i="48"/>
  <c r="A80" i="48"/>
  <c r="A157" i="48"/>
  <c r="J157" i="48" s="1"/>
  <c r="A73" i="48"/>
  <c r="J73" i="48" s="1"/>
  <c r="A174" i="48"/>
  <c r="J174" i="48" s="1"/>
  <c r="A151" i="48"/>
  <c r="A193" i="48"/>
  <c r="J193" i="48" s="1"/>
  <c r="A178" i="48"/>
  <c r="A13" i="48"/>
  <c r="A106" i="48"/>
  <c r="A105" i="48"/>
  <c r="J105" i="48" s="1"/>
  <c r="A86" i="48"/>
  <c r="J86" i="48" s="1"/>
  <c r="A27" i="48"/>
  <c r="A107" i="48"/>
  <c r="A60" i="48"/>
  <c r="J60" i="48" s="1"/>
  <c r="A189" i="48"/>
  <c r="A82" i="48"/>
  <c r="J82" i="48" s="1"/>
  <c r="A34" i="48"/>
  <c r="A203" i="48"/>
  <c r="J203" i="48" s="1"/>
  <c r="A132" i="48"/>
  <c r="A28" i="48"/>
  <c r="J28" i="48" s="1"/>
  <c r="A136" i="48"/>
  <c r="A131" i="48"/>
  <c r="J131" i="48" s="1"/>
  <c r="A30" i="48"/>
  <c r="J30" i="48" s="1"/>
  <c r="A6" i="48"/>
  <c r="A17" i="48"/>
  <c r="A22" i="48"/>
  <c r="J22" i="48" s="1"/>
  <c r="A96" i="48"/>
  <c r="J96" i="48" s="1"/>
  <c r="A171" i="48"/>
  <c r="J171" i="48" s="1"/>
  <c r="A166" i="48"/>
  <c r="A100" i="48"/>
  <c r="J100" i="48" s="1"/>
  <c r="A199" i="48"/>
  <c r="A205" i="48"/>
  <c r="A192" i="48"/>
  <c r="A195" i="48"/>
  <c r="J195" i="48" s="1"/>
  <c r="A72" i="48"/>
  <c r="A103" i="48"/>
  <c r="A191" i="48"/>
  <c r="J191" i="48" s="1"/>
  <c r="A8" i="48"/>
  <c r="J8" i="48" s="1"/>
  <c r="A58" i="48"/>
  <c r="A114" i="48"/>
  <c r="J114" i="48" s="1"/>
  <c r="A124" i="48"/>
  <c r="A125" i="48"/>
  <c r="J125" i="48" s="1"/>
  <c r="A130" i="48"/>
  <c r="J130" i="48" s="1"/>
  <c r="A204" i="48"/>
  <c r="A196" i="48"/>
  <c r="A200" i="48"/>
  <c r="J200" i="48" s="1"/>
  <c r="A176" i="48"/>
  <c r="A74" i="48"/>
  <c r="J74" i="48" s="1"/>
  <c r="A117" i="48"/>
  <c r="A150" i="48"/>
  <c r="A47" i="48"/>
  <c r="J47" i="48" s="1"/>
  <c r="A98" i="48"/>
  <c r="J98" i="48" s="1"/>
  <c r="A94" i="48"/>
  <c r="A25" i="48"/>
  <c r="A102" i="48"/>
  <c r="A84" i="48"/>
  <c r="J84" i="48" s="1"/>
  <c r="A116" i="48"/>
  <c r="A147" i="48"/>
  <c r="A138" i="48"/>
  <c r="A144" i="48"/>
  <c r="J144" i="48" s="1"/>
  <c r="A126" i="48"/>
  <c r="A36" i="48"/>
  <c r="A153" i="48"/>
  <c r="A185" i="48"/>
  <c r="J185" i="48" s="1"/>
  <c r="A61" i="48"/>
  <c r="A68" i="48"/>
  <c r="A77" i="48"/>
  <c r="A173" i="48"/>
  <c r="J173" i="48" s="1"/>
  <c r="A41" i="48"/>
  <c r="A198" i="48"/>
  <c r="A165" i="48"/>
  <c r="A52" i="48"/>
  <c r="J52" i="48" s="1"/>
  <c r="A187" i="48"/>
  <c r="A112" i="48"/>
  <c r="A188" i="48"/>
  <c r="J188" i="48" s="1"/>
  <c r="A139" i="48"/>
  <c r="J139" i="48" s="1"/>
  <c r="A190" i="48"/>
  <c r="A180" i="48"/>
  <c r="A101" i="48"/>
  <c r="A87" i="48"/>
  <c r="A194" i="48"/>
  <c r="A21" i="48"/>
  <c r="A141" i="48"/>
  <c r="A134" i="48"/>
  <c r="A184" i="48"/>
  <c r="J184" i="48" s="1"/>
  <c r="A65" i="48"/>
  <c r="A54" i="48"/>
  <c r="A179" i="48"/>
  <c r="J179" i="48" s="1"/>
  <c r="A26" i="48"/>
  <c r="A160" i="48"/>
  <c r="A155" i="48"/>
  <c r="J155" i="48" s="1"/>
  <c r="A143" i="48"/>
  <c r="A23" i="48"/>
  <c r="A11" i="48"/>
  <c r="A19" i="48"/>
  <c r="A99" i="48"/>
  <c r="J99" i="48" s="1"/>
  <c r="A40" i="48"/>
  <c r="A20" i="48"/>
  <c r="A159" i="48"/>
  <c r="J159" i="48" s="1"/>
  <c r="A111" i="48"/>
  <c r="J111" i="48" s="1"/>
  <c r="A121" i="48"/>
  <c r="J121" i="48" s="1"/>
  <c r="A16" i="48"/>
  <c r="A142" i="48"/>
  <c r="A43" i="48"/>
  <c r="A109" i="48"/>
  <c r="A113" i="48"/>
  <c r="A152" i="48"/>
  <c r="A15" i="48"/>
  <c r="J15" i="48" s="1"/>
  <c r="A31" i="48"/>
  <c r="J31" i="48" s="1"/>
  <c r="A177" i="48"/>
  <c r="A69" i="48"/>
  <c r="A183" i="48"/>
  <c r="J183" i="48" s="1"/>
  <c r="A169" i="48"/>
  <c r="J169" i="48" s="1"/>
  <c r="A154" i="48"/>
  <c r="A133" i="48"/>
  <c r="J133" i="48" s="1"/>
  <c r="A66" i="48"/>
  <c r="A135" i="48"/>
  <c r="A123" i="48"/>
  <c r="A63" i="48"/>
  <c r="A10" i="48"/>
  <c r="J10" i="48" s="1"/>
  <c r="A110" i="48"/>
  <c r="A29" i="48"/>
  <c r="A181" i="48"/>
  <c r="J181" i="48" s="1"/>
  <c r="A24" i="48"/>
  <c r="J24" i="48" s="1"/>
  <c r="A88" i="48"/>
  <c r="A39" i="48"/>
  <c r="J39" i="48" s="1"/>
  <c r="A38" i="48"/>
  <c r="A62" i="48"/>
  <c r="A83" i="48"/>
  <c r="A122" i="48"/>
  <c r="J122" i="48" s="1"/>
  <c r="A97" i="48"/>
  <c r="A32" i="48"/>
  <c r="J32" i="48" s="1"/>
  <c r="A45" i="48"/>
  <c r="A92" i="48"/>
  <c r="A35" i="48"/>
  <c r="A108" i="48"/>
  <c r="J108" i="48" s="1"/>
  <c r="A197" i="48"/>
  <c r="A71" i="48"/>
  <c r="A89" i="48"/>
  <c r="A168" i="48"/>
  <c r="A163" i="48"/>
  <c r="A164" i="48"/>
  <c r="A79" i="48"/>
  <c r="A18" i="48"/>
  <c r="J18" i="48" s="1"/>
  <c r="A90" i="48"/>
  <c r="A115" i="48"/>
  <c r="J115" i="48" s="1"/>
  <c r="A78" i="48"/>
  <c r="J78" i="48" s="1"/>
  <c r="A56" i="48"/>
  <c r="J56" i="48" s="1"/>
  <c r="C5" i="44"/>
  <c r="D5" i="45"/>
  <c r="D7" i="20"/>
  <c r="K18" i="2" s="1"/>
  <c r="M18" i="2" s="1"/>
  <c r="I19" i="21"/>
  <c r="D13" i="27"/>
  <c r="D5" i="27"/>
  <c r="P6" i="20"/>
  <c r="J5" i="45"/>
  <c r="N7" i="20"/>
  <c r="K22" i="2" s="1"/>
  <c r="M22" i="2" s="1"/>
  <c r="I5" i="44"/>
  <c r="F22" i="22"/>
  <c r="J22" i="22"/>
  <c r="J11" i="28"/>
  <c r="L5" i="28"/>
  <c r="R11" i="28"/>
  <c r="I20" i="21"/>
  <c r="I22" i="22"/>
  <c r="E22" i="22"/>
  <c r="E21" i="20"/>
  <c r="E17" i="22"/>
  <c r="H9" i="12"/>
  <c r="F9" i="10"/>
  <c r="J29" i="27"/>
  <c r="L31" i="27"/>
  <c r="R29" i="27"/>
  <c r="F17" i="20"/>
  <c r="J17" i="20"/>
  <c r="I21" i="20"/>
  <c r="H12" i="27"/>
  <c r="F6" i="27"/>
  <c r="H18" i="27"/>
  <c r="L13" i="27"/>
  <c r="R11" i="27"/>
  <c r="L5" i="27"/>
  <c r="J11" i="27"/>
  <c r="L10" i="10"/>
  <c r="J10" i="12"/>
  <c r="R10" i="12"/>
  <c r="H10" i="22"/>
  <c r="P8" i="21"/>
  <c r="P25" i="28"/>
  <c r="D5" i="28"/>
  <c r="F20" i="20"/>
  <c r="J20" i="20"/>
  <c r="F19" i="22"/>
  <c r="J19" i="22"/>
  <c r="R11" i="20"/>
  <c r="J11" i="20"/>
  <c r="E19" i="12"/>
  <c r="W12" i="10"/>
  <c r="R25" i="28"/>
  <c r="J25" i="28"/>
  <c r="P31" i="28"/>
  <c r="P17" i="28"/>
  <c r="N25" i="27"/>
  <c r="P23" i="27"/>
  <c r="E19" i="21"/>
  <c r="H11" i="22"/>
  <c r="L7" i="22"/>
  <c r="R6" i="22"/>
  <c r="H5" i="52"/>
  <c r="J6" i="22"/>
  <c r="L5" i="53"/>
  <c r="G5" i="51"/>
  <c r="R30" i="28"/>
  <c r="J30" i="28"/>
  <c r="P12" i="22"/>
  <c r="J12" i="21"/>
  <c r="R12" i="21"/>
  <c r="R12" i="12"/>
  <c r="J12" i="12"/>
  <c r="L12" i="10"/>
  <c r="H5" i="45"/>
  <c r="J6" i="20"/>
  <c r="L6" i="10"/>
  <c r="R6" i="20"/>
  <c r="L7" i="20"/>
  <c r="G5" i="44"/>
  <c r="H6" i="22"/>
  <c r="I5" i="53"/>
  <c r="E5" i="52"/>
  <c r="F7" i="22"/>
  <c r="R19" i="2" s="1"/>
  <c r="T19" i="2" s="1"/>
  <c r="D5" i="51"/>
  <c r="P10" i="21"/>
  <c r="J9" i="12"/>
  <c r="L9" i="10"/>
  <c r="R9" i="12"/>
  <c r="I21" i="21"/>
  <c r="A17" i="44"/>
  <c r="E17" i="44" s="1"/>
  <c r="A24" i="44"/>
  <c r="A40" i="44"/>
  <c r="E40" i="44" s="1"/>
  <c r="A47" i="44"/>
  <c r="A30" i="44"/>
  <c r="I30" i="44" s="1"/>
  <c r="A21" i="44"/>
  <c r="E21" i="44" s="1"/>
  <c r="A54" i="44"/>
  <c r="A44" i="44"/>
  <c r="E44" i="44" s="1"/>
  <c r="A53" i="44"/>
  <c r="A16" i="44"/>
  <c r="A41" i="44"/>
  <c r="A51" i="44"/>
  <c r="A34" i="44"/>
  <c r="K34" i="44" s="1"/>
  <c r="A39" i="44"/>
  <c r="A18" i="44"/>
  <c r="A19" i="44"/>
  <c r="B19" i="44" s="1"/>
  <c r="A38" i="44"/>
  <c r="K38" i="44" s="1"/>
  <c r="A36" i="44"/>
  <c r="F36" i="44" s="1"/>
  <c r="A32" i="44"/>
  <c r="E32" i="44" s="1"/>
  <c r="A11" i="44"/>
  <c r="A31" i="44"/>
  <c r="J31" i="44" s="1"/>
  <c r="A15" i="44"/>
  <c r="A55" i="44"/>
  <c r="A50" i="44"/>
  <c r="A46" i="44"/>
  <c r="H46" i="44" s="1"/>
  <c r="A22" i="44"/>
  <c r="I22" i="44" s="1"/>
  <c r="A35" i="44"/>
  <c r="K35" i="44" s="1"/>
  <c r="A12" i="44"/>
  <c r="A23" i="44"/>
  <c r="A37" i="44"/>
  <c r="K37" i="44" s="1"/>
  <c r="A48" i="44"/>
  <c r="A6" i="44"/>
  <c r="A7" i="44"/>
  <c r="D7" i="44" s="1"/>
  <c r="A27" i="44"/>
  <c r="A49" i="44"/>
  <c r="L49" i="44" s="1"/>
  <c r="A8" i="44"/>
  <c r="B8" i="44" s="1"/>
  <c r="A10" i="44"/>
  <c r="B10" i="44" s="1"/>
  <c r="A13" i="44"/>
  <c r="F13" i="44" s="1"/>
  <c r="A29" i="44"/>
  <c r="G29" i="44" s="1"/>
  <c r="A33" i="44"/>
  <c r="D33" i="44" s="1"/>
  <c r="A42" i="44"/>
  <c r="H42" i="44" s="1"/>
  <c r="A43" i="44"/>
  <c r="B43" i="44" s="1"/>
  <c r="A20" i="44"/>
  <c r="L20" i="44" s="1"/>
  <c r="A45" i="44"/>
  <c r="A26" i="44"/>
  <c r="D26" i="44" s="1"/>
  <c r="A28" i="44"/>
  <c r="F28" i="44" s="1"/>
  <c r="A9" i="44"/>
  <c r="F9" i="44" s="1"/>
  <c r="A14" i="44"/>
  <c r="A25" i="44"/>
  <c r="G25" i="44" s="1"/>
  <c r="A52" i="44"/>
  <c r="G52" i="44" s="1"/>
  <c r="H10" i="20"/>
  <c r="I17" i="21"/>
  <c r="I20" i="12"/>
  <c r="AA13" i="10"/>
  <c r="L6" i="28"/>
  <c r="R12" i="28"/>
  <c r="J12" i="28"/>
  <c r="J11" i="22"/>
  <c r="R11" i="22"/>
  <c r="A35" i="40"/>
  <c r="A9" i="40"/>
  <c r="I9" i="40" s="1"/>
  <c r="A31" i="40"/>
  <c r="A22" i="40"/>
  <c r="I22" i="40" s="1"/>
  <c r="A23" i="40"/>
  <c r="A41" i="40"/>
  <c r="I41" i="40" s="1"/>
  <c r="A8" i="40"/>
  <c r="I8" i="40" s="1"/>
  <c r="A49" i="40"/>
  <c r="I49" i="40" s="1"/>
  <c r="A33" i="40"/>
  <c r="I33" i="40" s="1"/>
  <c r="A28" i="40"/>
  <c r="A10" i="40"/>
  <c r="I10" i="40" s="1"/>
  <c r="A47" i="40"/>
  <c r="I47" i="40" s="1"/>
  <c r="A20" i="40"/>
  <c r="A17" i="40"/>
  <c r="I17" i="40" s="1"/>
  <c r="A16" i="40"/>
  <c r="I16" i="40" s="1"/>
  <c r="A13" i="40"/>
  <c r="A11" i="40"/>
  <c r="I11" i="40" s="1"/>
  <c r="A21" i="40"/>
  <c r="I21" i="40" s="1"/>
  <c r="A15" i="40"/>
  <c r="I15" i="40" s="1"/>
  <c r="A29" i="40"/>
  <c r="A37" i="40"/>
  <c r="I37" i="40" s="1"/>
  <c r="A55" i="40"/>
  <c r="I55" i="40" s="1"/>
  <c r="A40" i="40"/>
  <c r="A36" i="40"/>
  <c r="I36" i="40" s="1"/>
  <c r="A27" i="40"/>
  <c r="I27" i="40" s="1"/>
  <c r="A18" i="40"/>
  <c r="A42" i="40"/>
  <c r="I42" i="40" s="1"/>
  <c r="A12" i="40"/>
  <c r="A7" i="40"/>
  <c r="A39" i="40"/>
  <c r="A43" i="40"/>
  <c r="A51" i="40"/>
  <c r="A19" i="40"/>
  <c r="I19" i="40" s="1"/>
  <c r="A45" i="40"/>
  <c r="I45" i="40" s="1"/>
  <c r="A54" i="40"/>
  <c r="A6" i="40"/>
  <c r="A50" i="40"/>
  <c r="I50" i="40" s="1"/>
  <c r="A32" i="40"/>
  <c r="A48" i="40"/>
  <c r="I48" i="40" s="1"/>
  <c r="A14" i="40"/>
  <c r="A30" i="40"/>
  <c r="I30" i="40" s="1"/>
  <c r="A38" i="40"/>
  <c r="I38" i="40" s="1"/>
  <c r="A26" i="40"/>
  <c r="I26" i="40" s="1"/>
  <c r="A34" i="40"/>
  <c r="A46" i="40"/>
  <c r="A24" i="40"/>
  <c r="A52" i="40"/>
  <c r="I52" i="40" s="1"/>
  <c r="A44" i="40"/>
  <c r="A53" i="40"/>
  <c r="I53" i="40" s="1"/>
  <c r="A25" i="40"/>
  <c r="I25" i="40" s="1"/>
  <c r="R10" i="21"/>
  <c r="J10" i="21"/>
  <c r="H25" i="28"/>
  <c r="J20" i="21"/>
  <c r="F20" i="21"/>
  <c r="E23" i="22"/>
  <c r="V16" i="10"/>
  <c r="E23" i="12"/>
  <c r="W16" i="10"/>
  <c r="I23" i="21"/>
  <c r="J23" i="20"/>
  <c r="F23" i="20"/>
  <c r="J23" i="21"/>
  <c r="F23" i="21"/>
  <c r="J23" i="22"/>
  <c r="F23" i="22"/>
  <c r="AA16" i="10"/>
  <c r="I23" i="12"/>
  <c r="E23" i="21"/>
  <c r="I23" i="22"/>
  <c r="F23" i="12"/>
  <c r="J23" i="12"/>
  <c r="Z16" i="10"/>
  <c r="E23" i="20"/>
  <c r="I23" i="20"/>
  <c r="A25" i="12"/>
  <c r="B24" i="12"/>
  <c r="B24" i="21"/>
  <c r="A25" i="21"/>
  <c r="A25" i="20"/>
  <c r="B24" i="20"/>
  <c r="B24" i="22"/>
  <c r="A25" i="22"/>
  <c r="N15" i="42"/>
  <c r="N14" i="42"/>
  <c r="G24" i="20"/>
  <c r="G24" i="12"/>
  <c r="C24" i="22"/>
  <c r="H24" i="12"/>
  <c r="D24" i="21"/>
  <c r="H24" i="21"/>
  <c r="G24" i="21"/>
  <c r="C24" i="20"/>
  <c r="J6" i="41"/>
  <c r="D24" i="22"/>
  <c r="G24" i="22"/>
  <c r="H24" i="22"/>
  <c r="N8" i="42"/>
  <c r="H24" i="20"/>
  <c r="C24" i="12"/>
  <c r="D24" i="20"/>
  <c r="D24" i="12"/>
  <c r="N7" i="42"/>
  <c r="C24" i="21"/>
  <c r="N6" i="42"/>
  <c r="Q15" i="43" l="1"/>
  <c r="Q9" i="43"/>
  <c r="Q12" i="43"/>
  <c r="Q18" i="43"/>
  <c r="Q16" i="43"/>
  <c r="Q13" i="43"/>
  <c r="Q17" i="43"/>
  <c r="Q7" i="43"/>
  <c r="Q8" i="43"/>
  <c r="Q11" i="43"/>
  <c r="Q6" i="43"/>
  <c r="Q14" i="43"/>
  <c r="O171" i="49"/>
  <c r="N171" i="49"/>
  <c r="F142" i="49"/>
  <c r="N142" i="49"/>
  <c r="R179" i="49"/>
  <c r="N179" i="49"/>
  <c r="K91" i="49"/>
  <c r="N91" i="49"/>
  <c r="G161" i="49"/>
  <c r="N161" i="49"/>
  <c r="E53" i="49"/>
  <c r="N53" i="49"/>
  <c r="O85" i="49"/>
  <c r="N85" i="49"/>
  <c r="C186" i="49"/>
  <c r="N186" i="49"/>
  <c r="P163" i="49"/>
  <c r="N163" i="49"/>
  <c r="J105" i="49"/>
  <c r="N105" i="49"/>
  <c r="I64" i="49"/>
  <c r="N64" i="49"/>
  <c r="K180" i="49"/>
  <c r="N180" i="49"/>
  <c r="D22" i="49"/>
  <c r="N22" i="49"/>
  <c r="D202" i="49"/>
  <c r="N202" i="49"/>
  <c r="K84" i="49"/>
  <c r="N84" i="49"/>
  <c r="K157" i="49"/>
  <c r="N157" i="49"/>
  <c r="L119" i="49"/>
  <c r="N119" i="49"/>
  <c r="G125" i="49"/>
  <c r="N125" i="49"/>
  <c r="R144" i="49"/>
  <c r="N144" i="49"/>
  <c r="L184" i="49"/>
  <c r="N184" i="49"/>
  <c r="M156" i="49"/>
  <c r="N156" i="49"/>
  <c r="J13" i="49"/>
  <c r="N13" i="49"/>
  <c r="C149" i="49"/>
  <c r="N149" i="49"/>
  <c r="C38" i="49"/>
  <c r="N38" i="49"/>
  <c r="L110" i="49"/>
  <c r="N110" i="49"/>
  <c r="C89" i="49"/>
  <c r="N89" i="49"/>
  <c r="Q178" i="49"/>
  <c r="N178" i="49"/>
  <c r="E57" i="49"/>
  <c r="N57" i="49"/>
  <c r="C79" i="49"/>
  <c r="N79" i="49"/>
  <c r="F121" i="49"/>
  <c r="N121" i="49"/>
  <c r="M198" i="49"/>
  <c r="N198" i="49"/>
  <c r="R98" i="49"/>
  <c r="N98" i="49"/>
  <c r="C134" i="49"/>
  <c r="N134" i="49"/>
  <c r="F15" i="49"/>
  <c r="N15" i="49"/>
  <c r="E7" i="49"/>
  <c r="N7" i="49"/>
  <c r="J169" i="49"/>
  <c r="N169" i="49"/>
  <c r="L111" i="49"/>
  <c r="N111" i="49"/>
  <c r="G159" i="49"/>
  <c r="N159" i="49"/>
  <c r="G175" i="49"/>
  <c r="N175" i="49"/>
  <c r="J155" i="49"/>
  <c r="N155" i="49"/>
  <c r="B31" i="49"/>
  <c r="N31" i="49"/>
  <c r="D56" i="49"/>
  <c r="N56" i="49"/>
  <c r="Q40" i="49"/>
  <c r="N40" i="49"/>
  <c r="L172" i="49"/>
  <c r="N172" i="49"/>
  <c r="P59" i="49"/>
  <c r="N59" i="49"/>
  <c r="H112" i="49"/>
  <c r="N112" i="49"/>
  <c r="Q136" i="49"/>
  <c r="N136" i="49"/>
  <c r="E78" i="49"/>
  <c r="N78" i="49"/>
  <c r="F77" i="49"/>
  <c r="N77" i="49"/>
  <c r="H123" i="49"/>
  <c r="N123" i="49"/>
  <c r="G17" i="49"/>
  <c r="N17" i="49"/>
  <c r="O82" i="49"/>
  <c r="N82" i="49"/>
  <c r="O104" i="49"/>
  <c r="N104" i="49"/>
  <c r="P139" i="49"/>
  <c r="N139" i="49"/>
  <c r="M58" i="49"/>
  <c r="N58" i="49"/>
  <c r="C60" i="49"/>
  <c r="N60" i="49"/>
  <c r="M96" i="49"/>
  <c r="N96" i="49"/>
  <c r="M129" i="49"/>
  <c r="N129" i="49"/>
  <c r="E70" i="49"/>
  <c r="N70" i="49"/>
  <c r="C117" i="49"/>
  <c r="N117" i="49"/>
  <c r="E37" i="49"/>
  <c r="N37" i="49"/>
  <c r="F52" i="49"/>
  <c r="N52" i="49"/>
  <c r="K200" i="49"/>
  <c r="N200" i="49"/>
  <c r="I108" i="49"/>
  <c r="N108" i="49"/>
  <c r="F23" i="49"/>
  <c r="N23" i="49"/>
  <c r="D65" i="49"/>
  <c r="N65" i="49"/>
  <c r="K197" i="49"/>
  <c r="N197" i="49"/>
  <c r="Q8" i="49"/>
  <c r="N8" i="49"/>
  <c r="C205" i="49"/>
  <c r="N205" i="49"/>
  <c r="G48" i="49"/>
  <c r="N48" i="49"/>
  <c r="B95" i="49"/>
  <c r="N95" i="49"/>
  <c r="B120" i="49"/>
  <c r="N120" i="49"/>
  <c r="D147" i="49"/>
  <c r="N147" i="49"/>
  <c r="L168" i="49"/>
  <c r="N168" i="49"/>
  <c r="K148" i="49"/>
  <c r="N148" i="49"/>
  <c r="Q188" i="49"/>
  <c r="N188" i="49"/>
  <c r="O71" i="49"/>
  <c r="N71" i="49"/>
  <c r="J74" i="49"/>
  <c r="N74" i="49"/>
  <c r="B145" i="49"/>
  <c r="N145" i="49"/>
  <c r="G150" i="49"/>
  <c r="N150" i="49"/>
  <c r="R115" i="49"/>
  <c r="N115" i="49"/>
  <c r="B106" i="49"/>
  <c r="N106" i="49"/>
  <c r="Q137" i="49"/>
  <c r="N137" i="49"/>
  <c r="G128" i="49"/>
  <c r="N128" i="49"/>
  <c r="D122" i="49"/>
  <c r="N122" i="49"/>
  <c r="Q165" i="49"/>
  <c r="N165" i="49"/>
  <c r="J69" i="49"/>
  <c r="N69" i="49"/>
  <c r="R126" i="49"/>
  <c r="N126" i="49"/>
  <c r="I80" i="49"/>
  <c r="N80" i="49"/>
  <c r="P83" i="49"/>
  <c r="N83" i="49"/>
  <c r="Q73" i="49"/>
  <c r="N73" i="49"/>
  <c r="Q97" i="49"/>
  <c r="N97" i="49"/>
  <c r="R201" i="49"/>
  <c r="N201" i="49"/>
  <c r="O131" i="49"/>
  <c r="N131" i="49"/>
  <c r="I99" i="49"/>
  <c r="N99" i="49"/>
  <c r="L170" i="49"/>
  <c r="N170" i="49"/>
  <c r="M176" i="49"/>
  <c r="N176" i="49"/>
  <c r="F185" i="49"/>
  <c r="N185" i="49"/>
  <c r="F20" i="49"/>
  <c r="N20" i="49"/>
  <c r="P143" i="49"/>
  <c r="N143" i="49"/>
  <c r="R151" i="49"/>
  <c r="N151" i="49"/>
  <c r="I24" i="49"/>
  <c r="N24" i="49"/>
  <c r="O63" i="49"/>
  <c r="N63" i="49"/>
  <c r="K196" i="49"/>
  <c r="N196" i="49"/>
  <c r="E191" i="49"/>
  <c r="N191" i="49"/>
  <c r="H28" i="49"/>
  <c r="N28" i="49"/>
  <c r="K154" i="49"/>
  <c r="N154" i="49"/>
  <c r="M76" i="49"/>
  <c r="N76" i="49"/>
  <c r="J127" i="49"/>
  <c r="N127" i="49"/>
  <c r="O116" i="49"/>
  <c r="N116" i="49"/>
  <c r="K203" i="49"/>
  <c r="N203" i="49"/>
  <c r="I164" i="48"/>
  <c r="J164" i="48"/>
  <c r="I92" i="48"/>
  <c r="J92" i="48"/>
  <c r="D123" i="48"/>
  <c r="J123" i="48"/>
  <c r="G177" i="48"/>
  <c r="J177" i="48"/>
  <c r="C16" i="48"/>
  <c r="J16" i="48"/>
  <c r="D11" i="48"/>
  <c r="J11" i="48"/>
  <c r="I65" i="48"/>
  <c r="J65" i="48"/>
  <c r="L180" i="48"/>
  <c r="J180" i="48"/>
  <c r="I198" i="48"/>
  <c r="J198" i="48"/>
  <c r="F36" i="48"/>
  <c r="J36" i="48"/>
  <c r="K25" i="48"/>
  <c r="J25" i="48"/>
  <c r="B127" i="48"/>
  <c r="J127" i="48"/>
  <c r="D87" i="48"/>
  <c r="J87" i="48"/>
  <c r="C163" i="48"/>
  <c r="J163" i="48"/>
  <c r="M45" i="48"/>
  <c r="J45" i="48"/>
  <c r="L88" i="48"/>
  <c r="J88" i="48"/>
  <c r="I135" i="48"/>
  <c r="J135" i="48"/>
  <c r="H23" i="48"/>
  <c r="J23" i="48"/>
  <c r="B190" i="48"/>
  <c r="J190" i="48"/>
  <c r="N41" i="48"/>
  <c r="J41" i="48"/>
  <c r="F126" i="48"/>
  <c r="J126" i="48"/>
  <c r="E94" i="48"/>
  <c r="J94" i="48"/>
  <c r="I196" i="48"/>
  <c r="J196" i="48"/>
  <c r="N166" i="48"/>
  <c r="J166" i="48"/>
  <c r="L136" i="48"/>
  <c r="J136" i="48"/>
  <c r="N107" i="48"/>
  <c r="J107" i="48"/>
  <c r="F151" i="48"/>
  <c r="J151" i="48"/>
  <c r="F120" i="48"/>
  <c r="J120" i="48"/>
  <c r="C161" i="48"/>
  <c r="J161" i="48"/>
  <c r="H170" i="48"/>
  <c r="J170" i="48"/>
  <c r="H14" i="48"/>
  <c r="J14" i="48"/>
  <c r="L27" i="48"/>
  <c r="J27" i="48"/>
  <c r="G46" i="48"/>
  <c r="J46" i="48"/>
  <c r="G66" i="48"/>
  <c r="J66" i="48"/>
  <c r="F134" i="48"/>
  <c r="J134" i="48"/>
  <c r="F103" i="48"/>
  <c r="J103" i="48"/>
  <c r="F89" i="48"/>
  <c r="J89" i="48"/>
  <c r="C97" i="48"/>
  <c r="J97" i="48"/>
  <c r="M152" i="48"/>
  <c r="J152" i="48"/>
  <c r="L141" i="48"/>
  <c r="J141" i="48"/>
  <c r="I77" i="48"/>
  <c r="J77" i="48"/>
  <c r="M138" i="48"/>
  <c r="J138" i="48"/>
  <c r="L72" i="48"/>
  <c r="J72" i="48"/>
  <c r="H132" i="48"/>
  <c r="J132" i="48"/>
  <c r="M81" i="48"/>
  <c r="J81" i="48"/>
  <c r="F145" i="48"/>
  <c r="J145" i="48"/>
  <c r="I93" i="48"/>
  <c r="J93" i="48"/>
  <c r="B62" i="48"/>
  <c r="J62" i="48"/>
  <c r="G71" i="48"/>
  <c r="J71" i="48"/>
  <c r="D29" i="48"/>
  <c r="J29" i="48"/>
  <c r="E154" i="48"/>
  <c r="J154" i="48"/>
  <c r="G113" i="48"/>
  <c r="J113" i="48"/>
  <c r="I20" i="48"/>
  <c r="J20" i="48"/>
  <c r="B160" i="48"/>
  <c r="J160" i="48"/>
  <c r="E21" i="48"/>
  <c r="J21" i="48"/>
  <c r="I112" i="48"/>
  <c r="J112" i="48"/>
  <c r="I68" i="48"/>
  <c r="J68" i="48"/>
  <c r="F147" i="48"/>
  <c r="J147" i="48"/>
  <c r="C150" i="48"/>
  <c r="J150" i="48"/>
  <c r="D162" i="48"/>
  <c r="J162" i="48"/>
  <c r="N158" i="48"/>
  <c r="J158" i="48"/>
  <c r="M13" i="48"/>
  <c r="J13" i="48"/>
  <c r="G168" i="48"/>
  <c r="J168" i="48"/>
  <c r="B143" i="48"/>
  <c r="J143" i="48"/>
  <c r="H204" i="48"/>
  <c r="J204" i="48"/>
  <c r="D90" i="48"/>
  <c r="J90" i="48"/>
  <c r="I197" i="48"/>
  <c r="J197" i="48"/>
  <c r="M83" i="48"/>
  <c r="J83" i="48"/>
  <c r="L110" i="48"/>
  <c r="J110" i="48"/>
  <c r="E109" i="48"/>
  <c r="J109" i="48"/>
  <c r="M40" i="48"/>
  <c r="J40" i="48"/>
  <c r="B26" i="48"/>
  <c r="J26" i="48"/>
  <c r="F194" i="48"/>
  <c r="J194" i="48"/>
  <c r="E187" i="48"/>
  <c r="J187" i="48"/>
  <c r="I61" i="48"/>
  <c r="J61" i="48"/>
  <c r="H116" i="48"/>
  <c r="J116" i="48"/>
  <c r="B117" i="48"/>
  <c r="J117" i="48"/>
  <c r="F124" i="48"/>
  <c r="J124" i="48"/>
  <c r="L192" i="48"/>
  <c r="J192" i="48"/>
  <c r="C17" i="48"/>
  <c r="J17" i="48"/>
  <c r="L34" i="48"/>
  <c r="J34" i="48"/>
  <c r="H106" i="48"/>
  <c r="J106" i="48"/>
  <c r="C80" i="48"/>
  <c r="J80" i="48"/>
  <c r="K50" i="48"/>
  <c r="J50" i="48"/>
  <c r="F75" i="48"/>
  <c r="J75" i="48"/>
  <c r="G33" i="48"/>
  <c r="J33" i="48"/>
  <c r="F104" i="48"/>
  <c r="J104" i="48"/>
  <c r="K175" i="48"/>
  <c r="J175" i="48"/>
  <c r="C49" i="48"/>
  <c r="J49" i="48"/>
  <c r="M9" i="48"/>
  <c r="J9" i="48"/>
  <c r="C43" i="48"/>
  <c r="J43" i="48"/>
  <c r="C205" i="48"/>
  <c r="J205" i="48"/>
  <c r="D59" i="48"/>
  <c r="J59" i="48"/>
  <c r="E140" i="48"/>
  <c r="J140" i="48"/>
  <c r="L79" i="48"/>
  <c r="J79" i="48"/>
  <c r="G35" i="48"/>
  <c r="J35" i="48"/>
  <c r="L38" i="48"/>
  <c r="J38" i="48"/>
  <c r="L63" i="48"/>
  <c r="J63" i="48"/>
  <c r="B69" i="48"/>
  <c r="J69" i="48"/>
  <c r="E142" i="48"/>
  <c r="J142" i="48"/>
  <c r="K19" i="48"/>
  <c r="J19" i="48"/>
  <c r="B54" i="48"/>
  <c r="J54" i="48"/>
  <c r="E101" i="48"/>
  <c r="J101" i="48"/>
  <c r="L165" i="48"/>
  <c r="J165" i="48"/>
  <c r="E153" i="48"/>
  <c r="J153" i="48"/>
  <c r="B102" i="48"/>
  <c r="J102" i="48"/>
  <c r="I176" i="48"/>
  <c r="J176" i="48"/>
  <c r="L58" i="48"/>
  <c r="J58" i="48"/>
  <c r="L199" i="48"/>
  <c r="J199" i="48"/>
  <c r="B189" i="48"/>
  <c r="J189" i="48"/>
  <c r="C178" i="48"/>
  <c r="J178" i="48"/>
  <c r="I128" i="48"/>
  <c r="J128" i="48"/>
  <c r="M156" i="48"/>
  <c r="J156" i="48"/>
  <c r="G95" i="48"/>
  <c r="J95" i="48"/>
  <c r="D55" i="48"/>
  <c r="J55" i="48"/>
  <c r="K148" i="48"/>
  <c r="J148" i="48"/>
  <c r="I6" i="48"/>
  <c r="J6" i="48"/>
  <c r="G20" i="47"/>
  <c r="I20" i="47"/>
  <c r="E18" i="47"/>
  <c r="I18" i="47"/>
  <c r="L8" i="47"/>
  <c r="I8" i="47"/>
  <c r="K23" i="47"/>
  <c r="I23" i="47"/>
  <c r="F37" i="47"/>
  <c r="I37" i="47"/>
  <c r="K47" i="47"/>
  <c r="I47" i="47"/>
  <c r="E41" i="47"/>
  <c r="I41" i="47"/>
  <c r="F40" i="47"/>
  <c r="I40" i="47"/>
  <c r="D45" i="47"/>
  <c r="I45" i="47"/>
  <c r="J50" i="47"/>
  <c r="I50" i="47"/>
  <c r="J16" i="47"/>
  <c r="I16" i="47"/>
  <c r="E36" i="47"/>
  <c r="I36" i="47"/>
  <c r="M38" i="47"/>
  <c r="I38" i="47"/>
  <c r="B15" i="47"/>
  <c r="I15" i="47"/>
  <c r="E14" i="47"/>
  <c r="I14" i="47"/>
  <c r="L11" i="47"/>
  <c r="I11" i="47"/>
  <c r="G44" i="47"/>
  <c r="I44" i="47"/>
  <c r="C9" i="47"/>
  <c r="I9" i="47"/>
  <c r="J33" i="47"/>
  <c r="I33" i="47"/>
  <c r="F22" i="47"/>
  <c r="I22" i="47"/>
  <c r="D34" i="47"/>
  <c r="I34" i="47"/>
  <c r="D6" i="47"/>
  <c r="I6" i="47"/>
  <c r="Q88" i="42"/>
  <c r="N88" i="42"/>
  <c r="K40" i="42"/>
  <c r="N40" i="42"/>
  <c r="K45" i="42"/>
  <c r="N45" i="42"/>
  <c r="P117" i="42"/>
  <c r="N117" i="42"/>
  <c r="P31" i="42"/>
  <c r="N31" i="42"/>
  <c r="O205" i="42"/>
  <c r="N205" i="42"/>
  <c r="D34" i="42"/>
  <c r="N34" i="42"/>
  <c r="E101" i="42"/>
  <c r="N101" i="42"/>
  <c r="C177" i="42"/>
  <c r="N177" i="42"/>
  <c r="O92" i="42"/>
  <c r="N92" i="42"/>
  <c r="I191" i="42"/>
  <c r="N191" i="42"/>
  <c r="B184" i="42"/>
  <c r="N184" i="42"/>
  <c r="Q155" i="42"/>
  <c r="N155" i="42"/>
  <c r="E63" i="42"/>
  <c r="N63" i="42"/>
  <c r="F168" i="42"/>
  <c r="N168" i="42"/>
  <c r="J149" i="42"/>
  <c r="N149" i="42"/>
  <c r="B25" i="42"/>
  <c r="N25" i="42"/>
  <c r="D166" i="42"/>
  <c r="N166" i="42"/>
  <c r="H60" i="42"/>
  <c r="N60" i="42"/>
  <c r="H47" i="42"/>
  <c r="N47" i="42"/>
  <c r="C27" i="42"/>
  <c r="N27" i="42"/>
  <c r="R19" i="42"/>
  <c r="N19" i="42"/>
  <c r="F114" i="42"/>
  <c r="N114" i="42"/>
  <c r="G79" i="42"/>
  <c r="N79" i="42"/>
  <c r="Q144" i="42"/>
  <c r="N144" i="42"/>
  <c r="C170" i="42"/>
  <c r="N170" i="42"/>
  <c r="R82" i="42"/>
  <c r="N82" i="42"/>
  <c r="I167" i="42"/>
  <c r="N167" i="42"/>
  <c r="M183" i="42"/>
  <c r="N183" i="42"/>
  <c r="P173" i="42"/>
  <c r="N173" i="42"/>
  <c r="J153" i="42"/>
  <c r="N153" i="42"/>
  <c r="C58" i="42"/>
  <c r="N58" i="42"/>
  <c r="B189" i="42"/>
  <c r="N189" i="42"/>
  <c r="R176" i="42"/>
  <c r="N176" i="42"/>
  <c r="C186" i="42"/>
  <c r="N186" i="42"/>
  <c r="H136" i="42"/>
  <c r="N136" i="42"/>
  <c r="Q140" i="42"/>
  <c r="N140" i="42"/>
  <c r="R44" i="42"/>
  <c r="N44" i="42"/>
  <c r="O90" i="42"/>
  <c r="N90" i="42"/>
  <c r="M46" i="42"/>
  <c r="N46" i="42"/>
  <c r="D97" i="42"/>
  <c r="N97" i="42"/>
  <c r="L203" i="42"/>
  <c r="N203" i="42"/>
  <c r="M163" i="42"/>
  <c r="N163" i="42"/>
  <c r="Q96" i="42"/>
  <c r="N96" i="42"/>
  <c r="B39" i="42"/>
  <c r="N39" i="42"/>
  <c r="P51" i="42"/>
  <c r="N51" i="42"/>
  <c r="Q129" i="42"/>
  <c r="N129" i="42"/>
  <c r="M75" i="42"/>
  <c r="N75" i="42"/>
  <c r="Q71" i="42"/>
  <c r="N71" i="42"/>
  <c r="B174" i="42"/>
  <c r="N174" i="42"/>
  <c r="K76" i="42"/>
  <c r="N76" i="42"/>
  <c r="K178" i="42"/>
  <c r="N178" i="42"/>
  <c r="H135" i="42"/>
  <c r="N135" i="42"/>
  <c r="P200" i="42"/>
  <c r="N200" i="42"/>
  <c r="M175" i="42"/>
  <c r="N175" i="42"/>
  <c r="K21" i="42"/>
  <c r="N21" i="42"/>
  <c r="H29" i="42"/>
  <c r="N29" i="42"/>
  <c r="C133" i="42"/>
  <c r="N133" i="42"/>
  <c r="E134" i="42"/>
  <c r="N134" i="42"/>
  <c r="C126" i="42"/>
  <c r="N126" i="42"/>
  <c r="Q196" i="42"/>
  <c r="N196" i="42"/>
  <c r="I180" i="42"/>
  <c r="N180" i="42"/>
  <c r="G81" i="42"/>
  <c r="N81" i="42"/>
  <c r="R142" i="42"/>
  <c r="N142" i="42"/>
  <c r="D152" i="42"/>
  <c r="N152" i="42"/>
  <c r="F115" i="42"/>
  <c r="N115" i="42"/>
  <c r="R120" i="42"/>
  <c r="N120" i="42"/>
  <c r="E57" i="42"/>
  <c r="N57" i="42"/>
  <c r="I20" i="42"/>
  <c r="N20" i="42"/>
  <c r="P103" i="42"/>
  <c r="N103" i="42"/>
  <c r="I162" i="42"/>
  <c r="N162" i="42"/>
  <c r="G61" i="42"/>
  <c r="N61" i="42"/>
  <c r="K68" i="42"/>
  <c r="N68" i="42"/>
  <c r="H105" i="42"/>
  <c r="N105" i="42"/>
  <c r="I185" i="42"/>
  <c r="N185" i="42"/>
  <c r="R91" i="42"/>
  <c r="N91" i="42"/>
  <c r="D99" i="42"/>
  <c r="N99" i="42"/>
  <c r="D98" i="42"/>
  <c r="N98" i="42"/>
  <c r="B130" i="42"/>
  <c r="N130" i="42"/>
  <c r="L74" i="42"/>
  <c r="N74" i="42"/>
  <c r="P150" i="42"/>
  <c r="N150" i="42"/>
  <c r="D193" i="42"/>
  <c r="N193" i="42"/>
  <c r="P158" i="42"/>
  <c r="N158" i="42"/>
  <c r="G113" i="42"/>
  <c r="N113" i="42"/>
  <c r="M106" i="42"/>
  <c r="N106" i="42"/>
  <c r="F141" i="42"/>
  <c r="N141" i="42"/>
  <c r="I128" i="42"/>
  <c r="N128" i="42"/>
  <c r="I62" i="42"/>
  <c r="N62" i="42"/>
  <c r="M77" i="42"/>
  <c r="N77" i="42"/>
  <c r="L73" i="42"/>
  <c r="N73" i="42"/>
  <c r="B201" i="42"/>
  <c r="N201" i="42"/>
  <c r="G161" i="42"/>
  <c r="N161" i="42"/>
  <c r="H83" i="42"/>
  <c r="N83" i="42"/>
  <c r="P138" i="42"/>
  <c r="N138" i="42"/>
  <c r="I159" i="42"/>
  <c r="N159" i="42"/>
  <c r="K137" i="42"/>
  <c r="N137" i="42"/>
  <c r="O72" i="42"/>
  <c r="N72" i="42"/>
  <c r="D110" i="42"/>
  <c r="N110" i="42"/>
  <c r="M187" i="42"/>
  <c r="N187" i="42"/>
  <c r="D153" i="41"/>
  <c r="J153" i="41"/>
  <c r="C143" i="41"/>
  <c r="J143" i="41"/>
  <c r="B24" i="41"/>
  <c r="J24" i="41"/>
  <c r="B70" i="41"/>
  <c r="J70" i="41"/>
  <c r="B36" i="41"/>
  <c r="J36" i="41"/>
  <c r="M107" i="41"/>
  <c r="J107" i="41"/>
  <c r="H127" i="41"/>
  <c r="J127" i="41"/>
  <c r="G174" i="41"/>
  <c r="J174" i="41"/>
  <c r="F180" i="41"/>
  <c r="J180" i="41"/>
  <c r="N18" i="41"/>
  <c r="J18" i="41"/>
  <c r="C27" i="41"/>
  <c r="J27" i="41"/>
  <c r="E138" i="41"/>
  <c r="J138" i="41"/>
  <c r="N144" i="41"/>
  <c r="J144" i="41"/>
  <c r="N139" i="41"/>
  <c r="J139" i="41"/>
  <c r="K46" i="41"/>
  <c r="J46" i="41"/>
  <c r="D14" i="41"/>
  <c r="J14" i="41"/>
  <c r="E151" i="41"/>
  <c r="J151" i="41"/>
  <c r="N40" i="41"/>
  <c r="J40" i="41"/>
  <c r="M165" i="41"/>
  <c r="J165" i="41"/>
  <c r="E53" i="41"/>
  <c r="J53" i="41"/>
  <c r="I95" i="41"/>
  <c r="J95" i="41"/>
  <c r="I123" i="41"/>
  <c r="J123" i="41"/>
  <c r="L61" i="41"/>
  <c r="J61" i="41"/>
  <c r="M177" i="41"/>
  <c r="J177" i="41"/>
  <c r="F31" i="41"/>
  <c r="J31" i="41"/>
  <c r="B154" i="41"/>
  <c r="J154" i="41"/>
  <c r="D197" i="41"/>
  <c r="J197" i="41"/>
  <c r="B147" i="41"/>
  <c r="J147" i="41"/>
  <c r="C63" i="41"/>
  <c r="J63" i="41"/>
  <c r="G64" i="41"/>
  <c r="J64" i="41"/>
  <c r="I56" i="41"/>
  <c r="J56" i="41"/>
  <c r="M155" i="41"/>
  <c r="J155" i="41"/>
  <c r="C23" i="41"/>
  <c r="J23" i="41"/>
  <c r="C51" i="41"/>
  <c r="J51" i="41"/>
  <c r="N158" i="41"/>
  <c r="J158" i="41"/>
  <c r="M75" i="41"/>
  <c r="J75" i="41"/>
  <c r="D45" i="41"/>
  <c r="J45" i="41"/>
  <c r="F114" i="41"/>
  <c r="J114" i="41"/>
  <c r="D108" i="41"/>
  <c r="J108" i="41"/>
  <c r="I128" i="41"/>
  <c r="J128" i="41"/>
  <c r="H146" i="41"/>
  <c r="J146" i="41"/>
  <c r="K122" i="41"/>
  <c r="J122" i="41"/>
  <c r="F32" i="41"/>
  <c r="J32" i="41"/>
  <c r="E172" i="41"/>
  <c r="J172" i="41"/>
  <c r="G13" i="41"/>
  <c r="J13" i="41"/>
  <c r="E157" i="41"/>
  <c r="J157" i="41"/>
  <c r="E92" i="41"/>
  <c r="J92" i="41"/>
  <c r="H199" i="41"/>
  <c r="J199" i="41"/>
  <c r="H88" i="41"/>
  <c r="J88" i="41"/>
  <c r="F175" i="41"/>
  <c r="J175" i="41"/>
  <c r="I130" i="41"/>
  <c r="J130" i="41"/>
  <c r="M43" i="41"/>
  <c r="J43" i="41"/>
  <c r="G65" i="41"/>
  <c r="J65" i="41"/>
  <c r="L49" i="41"/>
  <c r="J49" i="41"/>
  <c r="N39" i="41"/>
  <c r="J39" i="41"/>
  <c r="G80" i="41"/>
  <c r="J80" i="41"/>
  <c r="F168" i="41"/>
  <c r="J168" i="41"/>
  <c r="M189" i="41"/>
  <c r="J189" i="41"/>
  <c r="F82" i="41"/>
  <c r="J82" i="41"/>
  <c r="G58" i="41"/>
  <c r="J58" i="41"/>
  <c r="K35" i="41"/>
  <c r="J35" i="41"/>
  <c r="L48" i="41"/>
  <c r="J48" i="41"/>
  <c r="K76" i="41"/>
  <c r="J76" i="41"/>
  <c r="N119" i="41"/>
  <c r="J119" i="41"/>
  <c r="D162" i="41"/>
  <c r="J162" i="41"/>
  <c r="D187" i="41"/>
  <c r="J187" i="41"/>
  <c r="N93" i="41"/>
  <c r="J93" i="41"/>
  <c r="B25" i="41"/>
  <c r="J25" i="41"/>
  <c r="G77" i="41"/>
  <c r="J77" i="41"/>
  <c r="G97" i="41"/>
  <c r="J97" i="41"/>
  <c r="D104" i="41"/>
  <c r="J104" i="41"/>
  <c r="M68" i="41"/>
  <c r="J68" i="41"/>
  <c r="B102" i="41"/>
  <c r="J102" i="41"/>
  <c r="L116" i="41"/>
  <c r="J116" i="41"/>
  <c r="D69" i="41"/>
  <c r="J69" i="41"/>
  <c r="K103" i="41"/>
  <c r="J103" i="41"/>
  <c r="I160" i="41"/>
  <c r="J160" i="41"/>
  <c r="K200" i="41"/>
  <c r="J200" i="41"/>
  <c r="C132" i="41"/>
  <c r="J132" i="41"/>
  <c r="G94" i="41"/>
  <c r="J94" i="41"/>
  <c r="E124" i="41"/>
  <c r="J124" i="41"/>
  <c r="F167" i="41"/>
  <c r="J167" i="41"/>
  <c r="M170" i="41"/>
  <c r="J170" i="41"/>
  <c r="K136" i="41"/>
  <c r="J136" i="41"/>
  <c r="C204" i="41"/>
  <c r="J204" i="41"/>
  <c r="K84" i="41"/>
  <c r="J84" i="41"/>
  <c r="L112" i="41"/>
  <c r="J112" i="41"/>
  <c r="N106" i="41"/>
  <c r="J106" i="41"/>
  <c r="M16" i="41"/>
  <c r="J16" i="41"/>
  <c r="I196" i="41"/>
  <c r="J196" i="41"/>
  <c r="B186" i="41"/>
  <c r="J186" i="41"/>
  <c r="E38" i="41"/>
  <c r="J38" i="41"/>
  <c r="K10" i="41"/>
  <c r="J10" i="41"/>
  <c r="N60" i="41"/>
  <c r="J60" i="41"/>
  <c r="F26" i="41"/>
  <c r="J26" i="41"/>
  <c r="K59" i="41"/>
  <c r="J59" i="41"/>
  <c r="N33" i="41"/>
  <c r="J33" i="41"/>
  <c r="C19" i="41"/>
  <c r="J19" i="41"/>
  <c r="N73" i="41"/>
  <c r="J73" i="41"/>
  <c r="F81" i="41"/>
  <c r="J81" i="41"/>
  <c r="F24" i="40"/>
  <c r="I24" i="40"/>
  <c r="K32" i="40"/>
  <c r="I32" i="40"/>
  <c r="B39" i="40"/>
  <c r="I39" i="40"/>
  <c r="M46" i="40"/>
  <c r="I46" i="40"/>
  <c r="E20" i="40"/>
  <c r="I20" i="40"/>
  <c r="G23" i="40"/>
  <c r="I23" i="40"/>
  <c r="L43" i="40"/>
  <c r="I43" i="40"/>
  <c r="E12" i="40"/>
  <c r="I12" i="40"/>
  <c r="G54" i="40"/>
  <c r="I54" i="40"/>
  <c r="J31" i="40"/>
  <c r="I31" i="40"/>
  <c r="C29" i="40"/>
  <c r="I29" i="40"/>
  <c r="G18" i="40"/>
  <c r="I18" i="40"/>
  <c r="B28" i="40"/>
  <c r="I28" i="40"/>
  <c r="G40" i="40"/>
  <c r="I40" i="40"/>
  <c r="K34" i="40"/>
  <c r="I34" i="40"/>
  <c r="F35" i="40"/>
  <c r="I35" i="40"/>
  <c r="E44" i="40"/>
  <c r="I44" i="40"/>
  <c r="K14" i="40"/>
  <c r="I14" i="40"/>
  <c r="H51" i="40"/>
  <c r="I51" i="40"/>
  <c r="G13" i="40"/>
  <c r="I13" i="40"/>
  <c r="J5" i="42"/>
  <c r="E100" i="45"/>
  <c r="B142" i="48"/>
  <c r="G54" i="48"/>
  <c r="L101" i="48"/>
  <c r="L178" i="48"/>
  <c r="R13" i="27"/>
  <c r="C102" i="48"/>
  <c r="J20" i="52"/>
  <c r="D81" i="52"/>
  <c r="B146" i="52"/>
  <c r="H56" i="53"/>
  <c r="O177" i="53"/>
  <c r="G70" i="53"/>
  <c r="Q136" i="53"/>
  <c r="M143" i="52"/>
  <c r="L168" i="52"/>
  <c r="E77" i="52"/>
  <c r="L186" i="49"/>
  <c r="R53" i="49"/>
  <c r="H116" i="52"/>
  <c r="B57" i="53"/>
  <c r="E27" i="52"/>
  <c r="P125" i="49"/>
  <c r="M177" i="53"/>
  <c r="G163" i="49"/>
  <c r="J188" i="52"/>
  <c r="N136" i="53"/>
  <c r="E42" i="51"/>
  <c r="M116" i="52"/>
  <c r="G52" i="53"/>
  <c r="L42" i="51"/>
  <c r="B89" i="53"/>
  <c r="H41" i="53"/>
  <c r="F171" i="49"/>
  <c r="M179" i="49"/>
  <c r="P22" i="49"/>
  <c r="F22" i="49"/>
  <c r="C60" i="52"/>
  <c r="G22" i="49"/>
  <c r="B168" i="52"/>
  <c r="P89" i="53"/>
  <c r="I52" i="53"/>
  <c r="D27" i="52"/>
  <c r="F42" i="51"/>
  <c r="G176" i="53"/>
  <c r="H125" i="49"/>
  <c r="C36" i="51"/>
  <c r="L27" i="52"/>
  <c r="C23" i="52"/>
  <c r="C204" i="52"/>
  <c r="D85" i="49"/>
  <c r="K179" i="49"/>
  <c r="M53" i="45"/>
  <c r="J146" i="52"/>
  <c r="F153" i="48"/>
  <c r="I20" i="52"/>
  <c r="Q171" i="49"/>
  <c r="M22" i="49"/>
  <c r="D171" i="49"/>
  <c r="E180" i="49"/>
  <c r="E121" i="52"/>
  <c r="E143" i="52"/>
  <c r="L142" i="48"/>
  <c r="I149" i="49"/>
  <c r="H163" i="49"/>
  <c r="O144" i="49"/>
  <c r="H88" i="52"/>
  <c r="F60" i="52"/>
  <c r="N165" i="48"/>
  <c r="B147" i="52"/>
  <c r="F53" i="49"/>
  <c r="B163" i="49"/>
  <c r="D6" i="52"/>
  <c r="L37" i="53"/>
  <c r="E50" i="52"/>
  <c r="G60" i="52"/>
  <c r="C72" i="52"/>
  <c r="E149" i="49"/>
  <c r="I186" i="49"/>
  <c r="N70" i="53"/>
  <c r="C119" i="49"/>
  <c r="C37" i="53"/>
  <c r="K188" i="52"/>
  <c r="K149" i="52"/>
  <c r="F77" i="52"/>
  <c r="M72" i="52"/>
  <c r="B105" i="49"/>
  <c r="B157" i="49"/>
  <c r="R85" i="49"/>
  <c r="B106" i="53"/>
  <c r="F18" i="51"/>
  <c r="K205" i="52"/>
  <c r="D36" i="51"/>
  <c r="F21" i="53"/>
  <c r="B56" i="53"/>
  <c r="H6" i="52"/>
  <c r="I88" i="52"/>
  <c r="L188" i="52"/>
  <c r="C146" i="52"/>
  <c r="H143" i="52"/>
  <c r="I147" i="52"/>
  <c r="D77" i="52"/>
  <c r="K204" i="52"/>
  <c r="H20" i="52"/>
  <c r="D188" i="52"/>
  <c r="G39" i="51"/>
  <c r="M91" i="49"/>
  <c r="C42" i="51"/>
  <c r="R13" i="49"/>
  <c r="R163" i="49"/>
  <c r="E163" i="49"/>
  <c r="G91" i="49"/>
  <c r="M171" i="49"/>
  <c r="Q177" i="53"/>
  <c r="K149" i="53"/>
  <c r="H89" i="53"/>
  <c r="O163" i="49"/>
  <c r="M144" i="49"/>
  <c r="B22" i="49"/>
  <c r="K187" i="52"/>
  <c r="H180" i="49"/>
  <c r="I81" i="52"/>
  <c r="J53" i="52"/>
  <c r="L157" i="49"/>
  <c r="J179" i="49"/>
  <c r="C20" i="51"/>
  <c r="B176" i="53"/>
  <c r="E94" i="52"/>
  <c r="H52" i="53"/>
  <c r="L52" i="53"/>
  <c r="B8" i="51"/>
  <c r="L146" i="52"/>
  <c r="D50" i="52"/>
  <c r="M88" i="52"/>
  <c r="F149" i="52"/>
  <c r="K81" i="52"/>
  <c r="B77" i="52"/>
  <c r="D121" i="52"/>
  <c r="H72" i="52"/>
  <c r="F53" i="52"/>
  <c r="C126" i="53"/>
  <c r="I20" i="51"/>
  <c r="O136" i="53"/>
  <c r="K149" i="49"/>
  <c r="I157" i="49"/>
  <c r="K176" i="53"/>
  <c r="D64" i="49"/>
  <c r="H186" i="49"/>
  <c r="C161" i="49"/>
  <c r="M142" i="49"/>
  <c r="O70" i="53"/>
  <c r="E91" i="53"/>
  <c r="H112" i="53"/>
  <c r="G18" i="51"/>
  <c r="O156" i="49"/>
  <c r="F176" i="53"/>
  <c r="B205" i="52"/>
  <c r="C129" i="53"/>
  <c r="E58" i="53"/>
  <c r="C7" i="53"/>
  <c r="H57" i="53"/>
  <c r="J149" i="52"/>
  <c r="H149" i="52"/>
  <c r="M121" i="52"/>
  <c r="Q126" i="53"/>
  <c r="K171" i="49"/>
  <c r="K64" i="49"/>
  <c r="H161" i="49"/>
  <c r="F136" i="53"/>
  <c r="C70" i="53"/>
  <c r="K168" i="52"/>
  <c r="H129" i="53"/>
  <c r="B7" i="53"/>
  <c r="D88" i="52"/>
  <c r="B53" i="52"/>
  <c r="B136" i="53"/>
  <c r="F149" i="49"/>
  <c r="F64" i="49"/>
  <c r="K161" i="49"/>
  <c r="E142" i="49"/>
  <c r="E112" i="53"/>
  <c r="Q156" i="49"/>
  <c r="I202" i="49"/>
  <c r="C65" i="52"/>
  <c r="G41" i="53"/>
  <c r="C6" i="52"/>
  <c r="J81" i="52"/>
  <c r="F188" i="52"/>
  <c r="B88" i="52"/>
  <c r="B149" i="52"/>
  <c r="C147" i="52"/>
  <c r="L77" i="52"/>
  <c r="K121" i="52"/>
  <c r="B20" i="52"/>
  <c r="H53" i="52"/>
  <c r="F39" i="51"/>
  <c r="R105" i="49"/>
  <c r="H20" i="51"/>
  <c r="G13" i="49"/>
  <c r="M84" i="49"/>
  <c r="C142" i="49"/>
  <c r="F85" i="49"/>
  <c r="C91" i="49"/>
  <c r="N106" i="53"/>
  <c r="D149" i="53"/>
  <c r="B156" i="49"/>
  <c r="F202" i="49"/>
  <c r="G187" i="52"/>
  <c r="L65" i="52"/>
  <c r="I36" i="51"/>
  <c r="J27" i="52"/>
  <c r="M163" i="49"/>
  <c r="M91" i="53"/>
  <c r="F41" i="53"/>
  <c r="F50" i="52"/>
  <c r="C81" i="52"/>
  <c r="I121" i="52"/>
  <c r="E126" i="53"/>
  <c r="O161" i="49"/>
  <c r="I18" i="51"/>
  <c r="F56" i="53"/>
  <c r="C57" i="53"/>
  <c r="D52" i="53"/>
  <c r="H27" i="52"/>
  <c r="H188" i="52"/>
  <c r="H146" i="52"/>
  <c r="F143" i="52"/>
  <c r="K147" i="52"/>
  <c r="I77" i="52"/>
  <c r="L121" i="52"/>
  <c r="M204" i="52"/>
  <c r="C20" i="52"/>
  <c r="E39" i="51"/>
  <c r="G105" i="49"/>
  <c r="L13" i="49"/>
  <c r="G84" i="49"/>
  <c r="J22" i="49"/>
  <c r="H91" i="49"/>
  <c r="I171" i="49"/>
  <c r="G89" i="53"/>
  <c r="B159" i="52"/>
  <c r="H65" i="52"/>
  <c r="J186" i="49"/>
  <c r="F23" i="53"/>
  <c r="L49" i="51"/>
  <c r="L26" i="51"/>
  <c r="H37" i="45"/>
  <c r="C14" i="41"/>
  <c r="D134" i="45"/>
  <c r="D127" i="41"/>
  <c r="H174" i="41"/>
  <c r="F174" i="41"/>
  <c r="F41" i="45"/>
  <c r="D16" i="47"/>
  <c r="I79" i="48"/>
  <c r="K196" i="45"/>
  <c r="E203" i="45"/>
  <c r="K174" i="41"/>
  <c r="K38" i="48"/>
  <c r="I27" i="41"/>
  <c r="I19" i="48"/>
  <c r="I164" i="45"/>
  <c r="C165" i="41"/>
  <c r="E148" i="48"/>
  <c r="H168" i="42"/>
  <c r="F191" i="42"/>
  <c r="B164" i="45"/>
  <c r="H35" i="48"/>
  <c r="H155" i="42"/>
  <c r="E25" i="42"/>
  <c r="I165" i="45"/>
  <c r="H203" i="45"/>
  <c r="F54" i="48"/>
  <c r="L101" i="42"/>
  <c r="H69" i="48"/>
  <c r="O149" i="42"/>
  <c r="L55" i="48"/>
  <c r="L184" i="42"/>
  <c r="K60" i="42"/>
  <c r="N101" i="48"/>
  <c r="L148" i="48"/>
  <c r="M186" i="45"/>
  <c r="C164" i="45"/>
  <c r="G205" i="42"/>
  <c r="G46" i="41"/>
  <c r="L69" i="48"/>
  <c r="D63" i="42"/>
  <c r="M128" i="48"/>
  <c r="E134" i="45"/>
  <c r="K51" i="45"/>
  <c r="H38" i="48"/>
  <c r="C33" i="44"/>
  <c r="B40" i="45"/>
  <c r="F205" i="42"/>
  <c r="G19" i="48"/>
  <c r="L102" i="48"/>
  <c r="F63" i="48"/>
  <c r="G128" i="48"/>
  <c r="B178" i="45"/>
  <c r="C205" i="42"/>
  <c r="L165" i="45"/>
  <c r="L63" i="42"/>
  <c r="C203" i="45"/>
  <c r="D165" i="45"/>
  <c r="I37" i="45"/>
  <c r="B109" i="45"/>
  <c r="E164" i="45"/>
  <c r="H180" i="41"/>
  <c r="G18" i="41"/>
  <c r="R34" i="42"/>
  <c r="M139" i="41"/>
  <c r="Q101" i="42"/>
  <c r="M180" i="41"/>
  <c r="K36" i="47"/>
  <c r="H165" i="41"/>
  <c r="O63" i="42"/>
  <c r="I47" i="42"/>
  <c r="H92" i="42"/>
  <c r="E37" i="45"/>
  <c r="J34" i="42"/>
  <c r="B193" i="45"/>
  <c r="E193" i="45"/>
  <c r="M18" i="41"/>
  <c r="F34" i="42"/>
  <c r="M101" i="42"/>
  <c r="L155" i="42"/>
  <c r="I169" i="48"/>
  <c r="B169" i="48"/>
  <c r="G19" i="40"/>
  <c r="B19" i="40"/>
  <c r="F27" i="40"/>
  <c r="J27" i="40"/>
  <c r="C27" i="40"/>
  <c r="L27" i="40"/>
  <c r="H27" i="40"/>
  <c r="E27" i="40"/>
  <c r="M27" i="40"/>
  <c r="B27" i="40"/>
  <c r="G11" i="40"/>
  <c r="M11" i="40"/>
  <c r="F11" i="40"/>
  <c r="K11" i="40"/>
  <c r="C11" i="40"/>
  <c r="H11" i="40"/>
  <c r="B11" i="40"/>
  <c r="M33" i="40"/>
  <c r="G33" i="40"/>
  <c r="D33" i="40"/>
  <c r="E33" i="40"/>
  <c r="J33" i="40"/>
  <c r="B33" i="40"/>
  <c r="K33" i="40"/>
  <c r="F33" i="40"/>
  <c r="D35" i="40"/>
  <c r="B35" i="40"/>
  <c r="C35" i="40"/>
  <c r="J35" i="40"/>
  <c r="E35" i="40"/>
  <c r="L35" i="40"/>
  <c r="K35" i="40"/>
  <c r="G35" i="40"/>
  <c r="C14" i="44"/>
  <c r="F14" i="44"/>
  <c r="G14" i="44"/>
  <c r="I6" i="44"/>
  <c r="F6" i="44"/>
  <c r="E6" i="44"/>
  <c r="G6" i="44"/>
  <c r="D35" i="47"/>
  <c r="L35" i="47"/>
  <c r="H35" i="47"/>
  <c r="K35" i="47"/>
  <c r="E35" i="47"/>
  <c r="J35" i="47"/>
  <c r="B35" i="47"/>
  <c r="C35" i="47"/>
  <c r="G35" i="47"/>
  <c r="M42" i="47"/>
  <c r="G42" i="47"/>
  <c r="J42" i="47"/>
  <c r="D42" i="47"/>
  <c r="H42" i="47"/>
  <c r="F42" i="47"/>
  <c r="K42" i="47"/>
  <c r="C42" i="47"/>
  <c r="B42" i="47"/>
  <c r="L42" i="47"/>
  <c r="C40" i="47"/>
  <c r="D40" i="47"/>
  <c r="K40" i="47"/>
  <c r="E40" i="47"/>
  <c r="M40" i="47"/>
  <c r="G45" i="47"/>
  <c r="M45" i="47"/>
  <c r="J45" i="47"/>
  <c r="B45" i="47"/>
  <c r="K45" i="47"/>
  <c r="L45" i="47"/>
  <c r="H45" i="47"/>
  <c r="E45" i="47"/>
  <c r="F45" i="47"/>
  <c r="M50" i="47"/>
  <c r="G50" i="47"/>
  <c r="C50" i="47"/>
  <c r="E50" i="47"/>
  <c r="K50" i="47"/>
  <c r="F50" i="47"/>
  <c r="L50" i="47"/>
  <c r="E16" i="47"/>
  <c r="G16" i="47"/>
  <c r="F16" i="47"/>
  <c r="M16" i="47"/>
  <c r="C16" i="47"/>
  <c r="K16" i="47"/>
  <c r="B16" i="47"/>
  <c r="H16" i="47"/>
  <c r="G36" i="47"/>
  <c r="C36" i="47"/>
  <c r="F36" i="47"/>
  <c r="B36" i="47"/>
  <c r="H36" i="47"/>
  <c r="D36" i="47"/>
  <c r="M36" i="47"/>
  <c r="L127" i="41"/>
  <c r="C127" i="41"/>
  <c r="F127" i="41"/>
  <c r="E127" i="41"/>
  <c r="B127" i="41"/>
  <c r="N127" i="41"/>
  <c r="M127" i="41"/>
  <c r="D174" i="41"/>
  <c r="B174" i="41"/>
  <c r="I174" i="41"/>
  <c r="N174" i="41"/>
  <c r="E174" i="41"/>
  <c r="M174" i="41"/>
  <c r="K180" i="41"/>
  <c r="N180" i="41"/>
  <c r="E180" i="41"/>
  <c r="D180" i="41"/>
  <c r="L180" i="41"/>
  <c r="B180" i="41"/>
  <c r="C180" i="41"/>
  <c r="G180" i="41"/>
  <c r="I180" i="41"/>
  <c r="D18" i="41"/>
  <c r="E18" i="41"/>
  <c r="K18" i="41"/>
  <c r="C18" i="41"/>
  <c r="H18" i="41"/>
  <c r="F18" i="41"/>
  <c r="K198" i="41"/>
  <c r="L198" i="41"/>
  <c r="N198" i="41"/>
  <c r="B198" i="41"/>
  <c r="H198" i="41"/>
  <c r="M198" i="41"/>
  <c r="G198" i="41"/>
  <c r="F198" i="41"/>
  <c r="I198" i="41"/>
  <c r="C198" i="41"/>
  <c r="M27" i="41"/>
  <c r="G27" i="41"/>
  <c r="H27" i="41"/>
  <c r="L27" i="41"/>
  <c r="F27" i="41"/>
  <c r="D27" i="41"/>
  <c r="B27" i="41"/>
  <c r="K27" i="41"/>
  <c r="N27" i="41"/>
  <c r="K89" i="41"/>
  <c r="G89" i="41"/>
  <c r="F89" i="41"/>
  <c r="H89" i="41"/>
  <c r="B89" i="41"/>
  <c r="C89" i="41"/>
  <c r="L89" i="41"/>
  <c r="E89" i="41"/>
  <c r="M138" i="41"/>
  <c r="K138" i="41"/>
  <c r="I138" i="41"/>
  <c r="L138" i="41"/>
  <c r="D138" i="41"/>
  <c r="N138" i="41"/>
  <c r="G138" i="41"/>
  <c r="K144" i="41"/>
  <c r="H144" i="41"/>
  <c r="B144" i="41"/>
  <c r="G144" i="41"/>
  <c r="D144" i="41"/>
  <c r="I144" i="41"/>
  <c r="C144" i="41"/>
  <c r="F144" i="41"/>
  <c r="M144" i="41"/>
  <c r="E144" i="41"/>
  <c r="H139" i="41"/>
  <c r="I139" i="41"/>
  <c r="L139" i="41"/>
  <c r="B139" i="41"/>
  <c r="D139" i="41"/>
  <c r="G139" i="41"/>
  <c r="B46" i="41"/>
  <c r="D46" i="41"/>
  <c r="L46" i="41"/>
  <c r="M46" i="41"/>
  <c r="E46" i="41"/>
  <c r="N46" i="41"/>
  <c r="C46" i="41"/>
  <c r="F46" i="41"/>
  <c r="I46" i="41"/>
  <c r="B14" i="41"/>
  <c r="H14" i="41"/>
  <c r="K14" i="41"/>
  <c r="N14" i="41"/>
  <c r="M14" i="41"/>
  <c r="G14" i="41"/>
  <c r="N91" i="41"/>
  <c r="F91" i="41"/>
  <c r="F176" i="41"/>
  <c r="N176" i="41"/>
  <c r="G165" i="41"/>
  <c r="F165" i="41"/>
  <c r="N165" i="41"/>
  <c r="I165" i="41"/>
  <c r="K165" i="41"/>
  <c r="C53" i="41"/>
  <c r="F53" i="41"/>
  <c r="D53" i="41"/>
  <c r="N53" i="41"/>
  <c r="L53" i="41"/>
  <c r="G53" i="41"/>
  <c r="K53" i="41"/>
  <c r="I53" i="41"/>
  <c r="H53" i="41"/>
  <c r="K95" i="41"/>
  <c r="B95" i="41"/>
  <c r="D95" i="41"/>
  <c r="M95" i="41"/>
  <c r="L95" i="41"/>
  <c r="G95" i="41"/>
  <c r="D188" i="41"/>
  <c r="G188" i="41"/>
  <c r="I188" i="41"/>
  <c r="I196" i="45"/>
  <c r="B196" i="45"/>
  <c r="J196" i="45"/>
  <c r="F196" i="45"/>
  <c r="D196" i="45"/>
  <c r="E196" i="45"/>
  <c r="H164" i="45"/>
  <c r="K164" i="45"/>
  <c r="J164" i="45"/>
  <c r="G164" i="45"/>
  <c r="D164" i="45"/>
  <c r="J91" i="45"/>
  <c r="E91" i="45"/>
  <c r="D91" i="45"/>
  <c r="F91" i="45"/>
  <c r="M91" i="45"/>
  <c r="B91" i="45"/>
  <c r="K91" i="45"/>
  <c r="K203" i="45"/>
  <c r="F203" i="45"/>
  <c r="J203" i="45"/>
  <c r="D203" i="45"/>
  <c r="B203" i="45"/>
  <c r="I203" i="45"/>
  <c r="G203" i="45"/>
  <c r="H109" i="45"/>
  <c r="K109" i="45"/>
  <c r="I109" i="45"/>
  <c r="G109" i="45"/>
  <c r="M109" i="45"/>
  <c r="D109" i="45"/>
  <c r="E51" i="45"/>
  <c r="D51" i="45"/>
  <c r="F51" i="45"/>
  <c r="B51" i="45"/>
  <c r="M51" i="45"/>
  <c r="J51" i="45"/>
  <c r="L51" i="45"/>
  <c r="H51" i="45"/>
  <c r="B134" i="45"/>
  <c r="F134" i="45"/>
  <c r="J134" i="45"/>
  <c r="K134" i="45"/>
  <c r="C134" i="45"/>
  <c r="M134" i="45"/>
  <c r="L134" i="45"/>
  <c r="C193" i="45"/>
  <c r="J193" i="45"/>
  <c r="L193" i="45"/>
  <c r="D193" i="45"/>
  <c r="F193" i="45"/>
  <c r="D37" i="45"/>
  <c r="B37" i="45"/>
  <c r="J37" i="45"/>
  <c r="G37" i="45"/>
  <c r="C37" i="45"/>
  <c r="K37" i="45"/>
  <c r="E40" i="45"/>
  <c r="C40" i="45"/>
  <c r="I40" i="45"/>
  <c r="L40" i="45"/>
  <c r="G40" i="45"/>
  <c r="K40" i="45"/>
  <c r="D186" i="45"/>
  <c r="L186" i="45"/>
  <c r="J186" i="45"/>
  <c r="K186" i="45"/>
  <c r="I186" i="45"/>
  <c r="E186" i="45"/>
  <c r="G186" i="45"/>
  <c r="B165" i="45"/>
  <c r="K165" i="45"/>
  <c r="J165" i="45"/>
  <c r="G165" i="45"/>
  <c r="E165" i="45"/>
  <c r="H165" i="45"/>
  <c r="K41" i="45"/>
  <c r="H41" i="45"/>
  <c r="G41" i="45"/>
  <c r="D41" i="45"/>
  <c r="M41" i="45"/>
  <c r="L41" i="45"/>
  <c r="B41" i="45"/>
  <c r="J41" i="45"/>
  <c r="E41" i="45"/>
  <c r="I41" i="45"/>
  <c r="I70" i="45"/>
  <c r="J70" i="45"/>
  <c r="D70" i="45"/>
  <c r="B70" i="45"/>
  <c r="C70" i="45"/>
  <c r="F120" i="45"/>
  <c r="K120" i="45"/>
  <c r="M120" i="45"/>
  <c r="L120" i="45"/>
  <c r="B120" i="45"/>
  <c r="E120" i="45"/>
  <c r="I120" i="45"/>
  <c r="E61" i="45"/>
  <c r="F61" i="45"/>
  <c r="B61" i="45"/>
  <c r="I61" i="45"/>
  <c r="M61" i="45"/>
  <c r="K61" i="45"/>
  <c r="B138" i="45"/>
  <c r="C138" i="45"/>
  <c r="J138" i="45"/>
  <c r="G138" i="45"/>
  <c r="K138" i="45"/>
  <c r="F130" i="45"/>
  <c r="M130" i="45"/>
  <c r="K130" i="45"/>
  <c r="B130" i="45"/>
  <c r="E130" i="45"/>
  <c r="I130" i="45"/>
  <c r="F102" i="45"/>
  <c r="K102" i="45"/>
  <c r="L102" i="45"/>
  <c r="J102" i="45"/>
  <c r="C102" i="45"/>
  <c r="G147" i="45"/>
  <c r="D147" i="45"/>
  <c r="B147" i="45"/>
  <c r="M147" i="45"/>
  <c r="E147" i="45"/>
  <c r="K147" i="45"/>
  <c r="J147" i="45"/>
  <c r="F147" i="45"/>
  <c r="I147" i="45"/>
  <c r="L147" i="45"/>
  <c r="J179" i="45"/>
  <c r="H179" i="45"/>
  <c r="I179" i="45"/>
  <c r="G179" i="45"/>
  <c r="E179" i="45"/>
  <c r="B179" i="45"/>
  <c r="M179" i="45"/>
  <c r="D179" i="45"/>
  <c r="L179" i="45"/>
  <c r="C179" i="45"/>
  <c r="K178" i="45"/>
  <c r="F178" i="45"/>
  <c r="G178" i="45"/>
  <c r="L178" i="45"/>
  <c r="E178" i="45"/>
  <c r="I178" i="45"/>
  <c r="M178" i="45"/>
  <c r="H170" i="45"/>
  <c r="K170" i="45"/>
  <c r="B170" i="45"/>
  <c r="G170" i="45"/>
  <c r="L170" i="45"/>
  <c r="I170" i="45"/>
  <c r="E170" i="45"/>
  <c r="D170" i="45"/>
  <c r="F170" i="45"/>
  <c r="M170" i="45"/>
  <c r="C170" i="45"/>
  <c r="D205" i="45"/>
  <c r="L205" i="45"/>
  <c r="B205" i="45"/>
  <c r="K205" i="45"/>
  <c r="G205" i="45"/>
  <c r="M205" i="45"/>
  <c r="C205" i="45"/>
  <c r="D12" i="45"/>
  <c r="H12" i="45"/>
  <c r="M12" i="45"/>
  <c r="G12" i="45"/>
  <c r="C12" i="45"/>
  <c r="B12" i="45"/>
  <c r="K12" i="45"/>
  <c r="F12" i="45"/>
  <c r="I12" i="45"/>
  <c r="L12" i="45"/>
  <c r="E12" i="45"/>
  <c r="J12" i="45"/>
  <c r="Q117" i="42"/>
  <c r="K117" i="42"/>
  <c r="G117" i="42"/>
  <c r="J117" i="42"/>
  <c r="E117" i="42"/>
  <c r="M117" i="42"/>
  <c r="O117" i="42"/>
  <c r="L117" i="42"/>
  <c r="R117" i="42"/>
  <c r="F117" i="42"/>
  <c r="H117" i="42"/>
  <c r="I117" i="42"/>
  <c r="F31" i="42"/>
  <c r="E31" i="42"/>
  <c r="R31" i="42"/>
  <c r="G31" i="42"/>
  <c r="M31" i="42"/>
  <c r="D31" i="42"/>
  <c r="Q31" i="42"/>
  <c r="L31" i="42"/>
  <c r="O31" i="42"/>
  <c r="J31" i="42"/>
  <c r="H31" i="42"/>
  <c r="B31" i="42"/>
  <c r="C31" i="42"/>
  <c r="R205" i="42"/>
  <c r="D205" i="42"/>
  <c r="J205" i="42"/>
  <c r="H205" i="42"/>
  <c r="Q205" i="42"/>
  <c r="B205" i="42"/>
  <c r="P205" i="42"/>
  <c r="K205" i="42"/>
  <c r="M34" i="42"/>
  <c r="P34" i="42"/>
  <c r="G34" i="42"/>
  <c r="Q34" i="42"/>
  <c r="B34" i="42"/>
  <c r="I34" i="42"/>
  <c r="E34" i="42"/>
  <c r="C34" i="42"/>
  <c r="J101" i="42"/>
  <c r="F101" i="42"/>
  <c r="P101" i="42"/>
  <c r="R101" i="42"/>
  <c r="I101" i="42"/>
  <c r="K101" i="42"/>
  <c r="H101" i="42"/>
  <c r="G101" i="42"/>
  <c r="M169" i="42"/>
  <c r="D169" i="42"/>
  <c r="F169" i="42"/>
  <c r="J169" i="42"/>
  <c r="G169" i="42"/>
  <c r="P169" i="42"/>
  <c r="R169" i="42"/>
  <c r="I169" i="42"/>
  <c r="L169" i="42"/>
  <c r="O169" i="42"/>
  <c r="B169" i="42"/>
  <c r="Q169" i="42"/>
  <c r="K169" i="42"/>
  <c r="R177" i="42"/>
  <c r="E177" i="42"/>
  <c r="Q177" i="42"/>
  <c r="D177" i="42"/>
  <c r="L177" i="42"/>
  <c r="K177" i="42"/>
  <c r="B177" i="42"/>
  <c r="I177" i="42"/>
  <c r="J177" i="42"/>
  <c r="M177" i="42"/>
  <c r="G177" i="42"/>
  <c r="F177" i="42"/>
  <c r="H177" i="42"/>
  <c r="K92" i="42"/>
  <c r="L92" i="42"/>
  <c r="E92" i="42"/>
  <c r="R92" i="42"/>
  <c r="C92" i="42"/>
  <c r="I92" i="42"/>
  <c r="B92" i="42"/>
  <c r="G92" i="42"/>
  <c r="D92" i="42"/>
  <c r="J92" i="42"/>
  <c r="Q92" i="42"/>
  <c r="M92" i="42"/>
  <c r="F92" i="42"/>
  <c r="D181" i="42"/>
  <c r="L181" i="42"/>
  <c r="E181" i="42"/>
  <c r="O181" i="42"/>
  <c r="K181" i="42"/>
  <c r="Q181" i="42"/>
  <c r="P181" i="42"/>
  <c r="I181" i="42"/>
  <c r="R181" i="42"/>
  <c r="J181" i="42"/>
  <c r="F181" i="42"/>
  <c r="M181" i="42"/>
  <c r="H181" i="42"/>
  <c r="O191" i="42"/>
  <c r="L191" i="42"/>
  <c r="Q191" i="42"/>
  <c r="H191" i="42"/>
  <c r="D191" i="42"/>
  <c r="P191" i="42"/>
  <c r="E191" i="42"/>
  <c r="C191" i="42"/>
  <c r="G191" i="42"/>
  <c r="J191" i="42"/>
  <c r="M191" i="42"/>
  <c r="B191" i="42"/>
  <c r="K191" i="42"/>
  <c r="G184" i="42"/>
  <c r="C184" i="42"/>
  <c r="E184" i="42"/>
  <c r="F184" i="42"/>
  <c r="H184" i="42"/>
  <c r="R184" i="42"/>
  <c r="J184" i="42"/>
  <c r="K184" i="42"/>
  <c r="P184" i="42"/>
  <c r="Q184" i="42"/>
  <c r="I184" i="42"/>
  <c r="O184" i="42"/>
  <c r="D184" i="42"/>
  <c r="M184" i="42"/>
  <c r="R155" i="42"/>
  <c r="D155" i="42"/>
  <c r="M155" i="42"/>
  <c r="E155" i="42"/>
  <c r="P155" i="42"/>
  <c r="B155" i="42"/>
  <c r="G155" i="42"/>
  <c r="J155" i="42"/>
  <c r="K155" i="42"/>
  <c r="O155" i="42"/>
  <c r="C155" i="42"/>
  <c r="Q32" i="42"/>
  <c r="H32" i="42"/>
  <c r="L32" i="42"/>
  <c r="K32" i="42"/>
  <c r="I32" i="42"/>
  <c r="E32" i="42"/>
  <c r="D32" i="42"/>
  <c r="C32" i="42"/>
  <c r="G32" i="42"/>
  <c r="P32" i="42"/>
  <c r="R32" i="42"/>
  <c r="B32" i="42"/>
  <c r="J32" i="42"/>
  <c r="G145" i="42"/>
  <c r="P145" i="42"/>
  <c r="O145" i="42"/>
  <c r="E145" i="42"/>
  <c r="L145" i="42"/>
  <c r="C145" i="42"/>
  <c r="F145" i="42"/>
  <c r="J145" i="42"/>
  <c r="Q145" i="42"/>
  <c r="D145" i="42"/>
  <c r="H145" i="42"/>
  <c r="R145" i="42"/>
  <c r="J63" i="42"/>
  <c r="G63" i="42"/>
  <c r="R63" i="42"/>
  <c r="K63" i="42"/>
  <c r="H63" i="42"/>
  <c r="B63" i="42"/>
  <c r="I63" i="42"/>
  <c r="C63" i="42"/>
  <c r="F63" i="42"/>
  <c r="Q63" i="42"/>
  <c r="P63" i="42"/>
  <c r="G168" i="42"/>
  <c r="M168" i="42"/>
  <c r="J168" i="42"/>
  <c r="B168" i="42"/>
  <c r="K168" i="42"/>
  <c r="R168" i="42"/>
  <c r="D168" i="42"/>
  <c r="C168" i="42"/>
  <c r="Q168" i="42"/>
  <c r="I168" i="42"/>
  <c r="L168" i="42"/>
  <c r="P168" i="42"/>
  <c r="O168" i="42"/>
  <c r="G149" i="42"/>
  <c r="M149" i="42"/>
  <c r="L149" i="42"/>
  <c r="P149" i="42"/>
  <c r="B149" i="42"/>
  <c r="H149" i="42"/>
  <c r="C149" i="42"/>
  <c r="Q149" i="42"/>
  <c r="K149" i="42"/>
  <c r="I149" i="42"/>
  <c r="F149" i="42"/>
  <c r="E149" i="42"/>
  <c r="C54" i="42"/>
  <c r="R54" i="42"/>
  <c r="F54" i="42"/>
  <c r="J54" i="42"/>
  <c r="G54" i="42"/>
  <c r="I54" i="42"/>
  <c r="E54" i="42"/>
  <c r="H54" i="42"/>
  <c r="K54" i="42"/>
  <c r="D54" i="42"/>
  <c r="P54" i="42"/>
  <c r="B54" i="42"/>
  <c r="M54" i="42"/>
  <c r="H25" i="42"/>
  <c r="C25" i="42"/>
  <c r="O25" i="42"/>
  <c r="Q25" i="42"/>
  <c r="F25" i="42"/>
  <c r="G25" i="42"/>
  <c r="K25" i="42"/>
  <c r="D25" i="42"/>
  <c r="I25" i="42"/>
  <c r="M25" i="42"/>
  <c r="L25" i="42"/>
  <c r="R25" i="42"/>
  <c r="J25" i="42"/>
  <c r="M166" i="42"/>
  <c r="R166" i="42"/>
  <c r="Q166" i="42"/>
  <c r="C166" i="42"/>
  <c r="I166" i="42"/>
  <c r="B166" i="42"/>
  <c r="K166" i="42"/>
  <c r="J166" i="42"/>
  <c r="E166" i="42"/>
  <c r="P166" i="42"/>
  <c r="L166" i="42"/>
  <c r="F166" i="42"/>
  <c r="H166" i="42"/>
  <c r="Q60" i="42"/>
  <c r="F60" i="42"/>
  <c r="B60" i="42"/>
  <c r="R60" i="42"/>
  <c r="M60" i="42"/>
  <c r="G60" i="42"/>
  <c r="D60" i="42"/>
  <c r="P60" i="42"/>
  <c r="I60" i="42"/>
  <c r="L60" i="42"/>
  <c r="E60" i="42"/>
  <c r="C60" i="42"/>
  <c r="O60" i="42"/>
  <c r="L47" i="42"/>
  <c r="G47" i="42"/>
  <c r="F47" i="42"/>
  <c r="D47" i="42"/>
  <c r="J47" i="42"/>
  <c r="B47" i="42"/>
  <c r="C47" i="42"/>
  <c r="O47" i="42"/>
  <c r="M47" i="42"/>
  <c r="R47" i="42"/>
  <c r="K47" i="42"/>
  <c r="E47" i="42"/>
  <c r="P47" i="42"/>
  <c r="Q47" i="42"/>
  <c r="B40" i="47"/>
  <c r="H193" i="45"/>
  <c r="C165" i="45"/>
  <c r="M40" i="45"/>
  <c r="F37" i="45"/>
  <c r="I134" i="45"/>
  <c r="E109" i="45"/>
  <c r="L203" i="45"/>
  <c r="F164" i="45"/>
  <c r="L205" i="42"/>
  <c r="L14" i="41"/>
  <c r="I18" i="41"/>
  <c r="L34" i="42"/>
  <c r="C138" i="41"/>
  <c r="L174" i="41"/>
  <c r="C101" i="42"/>
  <c r="E27" i="41"/>
  <c r="L144" i="41"/>
  <c r="G91" i="45"/>
  <c r="C45" i="47"/>
  <c r="E165" i="41"/>
  <c r="E95" i="41"/>
  <c r="M63" i="42"/>
  <c r="B6" i="44"/>
  <c r="E168" i="42"/>
  <c r="F155" i="42"/>
  <c r="J60" i="42"/>
  <c r="R191" i="42"/>
  <c r="P92" i="42"/>
  <c r="H178" i="45"/>
  <c r="J130" i="45"/>
  <c r="L91" i="41"/>
  <c r="F139" i="41"/>
  <c r="F138" i="41"/>
  <c r="D89" i="41"/>
  <c r="C33" i="40"/>
  <c r="J11" i="40"/>
  <c r="D165" i="41"/>
  <c r="H14" i="44"/>
  <c r="H40" i="47"/>
  <c r="L196" i="45"/>
  <c r="F165" i="45"/>
  <c r="F40" i="45"/>
  <c r="M37" i="45"/>
  <c r="G134" i="45"/>
  <c r="C109" i="45"/>
  <c r="C91" i="45"/>
  <c r="C196" i="45"/>
  <c r="E205" i="42"/>
  <c r="F14" i="41"/>
  <c r="B18" i="41"/>
  <c r="H34" i="42"/>
  <c r="K139" i="41"/>
  <c r="B138" i="41"/>
  <c r="B101" i="42"/>
  <c r="D198" i="41"/>
  <c r="B117" i="42"/>
  <c r="I89" i="41"/>
  <c r="E169" i="42"/>
  <c r="D50" i="47"/>
  <c r="L11" i="40"/>
  <c r="M164" i="45"/>
  <c r="K179" i="45"/>
  <c r="E42" i="47"/>
  <c r="M35" i="47"/>
  <c r="O54" i="42"/>
  <c r="I145" i="42"/>
  <c r="O166" i="42"/>
  <c r="G181" i="42"/>
  <c r="P177" i="42"/>
  <c r="F179" i="45"/>
  <c r="D61" i="45"/>
  <c r="H46" i="41"/>
  <c r="G40" i="47"/>
  <c r="K193" i="45"/>
  <c r="F186" i="45"/>
  <c r="D40" i="45"/>
  <c r="G193" i="45"/>
  <c r="I51" i="45"/>
  <c r="J109" i="45"/>
  <c r="I91" i="45"/>
  <c r="M196" i="45"/>
  <c r="O101" i="42"/>
  <c r="M205" i="42"/>
  <c r="E14" i="41"/>
  <c r="K127" i="41"/>
  <c r="O34" i="42"/>
  <c r="E139" i="41"/>
  <c r="H138" i="41"/>
  <c r="K31" i="42"/>
  <c r="E198" i="41"/>
  <c r="D117" i="42"/>
  <c r="M89" i="41"/>
  <c r="H169" i="42"/>
  <c r="B50" i="47"/>
  <c r="D11" i="40"/>
  <c r="C95" i="41"/>
  <c r="F35" i="47"/>
  <c r="L54" i="42"/>
  <c r="Q54" i="42"/>
  <c r="M145" i="42"/>
  <c r="G166" i="42"/>
  <c r="C181" i="42"/>
  <c r="O177" i="42"/>
  <c r="H147" i="45"/>
  <c r="K70" i="45"/>
  <c r="J40" i="47"/>
  <c r="L18" i="41"/>
  <c r="L40" i="47"/>
  <c r="B186" i="45"/>
  <c r="H186" i="45"/>
  <c r="J40" i="45"/>
  <c r="I193" i="45"/>
  <c r="C51" i="45"/>
  <c r="F109" i="45"/>
  <c r="H91" i="45"/>
  <c r="G196" i="45"/>
  <c r="I127" i="41"/>
  <c r="I205" i="42"/>
  <c r="I14" i="41"/>
  <c r="G127" i="41"/>
  <c r="K34" i="42"/>
  <c r="C139" i="41"/>
  <c r="C174" i="41"/>
  <c r="D101" i="42"/>
  <c r="I31" i="42"/>
  <c r="C117" i="42"/>
  <c r="N89" i="41"/>
  <c r="G27" i="40"/>
  <c r="C169" i="42"/>
  <c r="H50" i="47"/>
  <c r="L16" i="47"/>
  <c r="N95" i="41"/>
  <c r="J36" i="47"/>
  <c r="D149" i="42"/>
  <c r="I155" i="42"/>
  <c r="R149" i="42"/>
  <c r="M32" i="42"/>
  <c r="P25" i="42"/>
  <c r="B181" i="42"/>
  <c r="J205" i="45"/>
  <c r="C147" i="45"/>
  <c r="F70" i="45"/>
  <c r="J5" i="27"/>
  <c r="G45" i="51"/>
  <c r="F45" i="51"/>
  <c r="X12" i="10"/>
  <c r="H54" i="48"/>
  <c r="I153" i="48"/>
  <c r="H142" i="48"/>
  <c r="B165" i="48"/>
  <c r="G101" i="48"/>
  <c r="D69" i="48"/>
  <c r="M200" i="45"/>
  <c r="D35" i="52"/>
  <c r="C148" i="48"/>
  <c r="D178" i="48"/>
  <c r="D165" i="48"/>
  <c r="E63" i="48"/>
  <c r="B178" i="48"/>
  <c r="C58" i="48"/>
  <c r="N54" i="48"/>
  <c r="C63" i="48"/>
  <c r="M153" i="48"/>
  <c r="K79" i="48"/>
  <c r="M102" i="48"/>
  <c r="K165" i="48"/>
  <c r="L19" i="48"/>
  <c r="N63" i="48"/>
  <c r="L90" i="48"/>
  <c r="G55" i="48"/>
  <c r="C176" i="48"/>
  <c r="M12" i="53"/>
  <c r="E54" i="48"/>
  <c r="F79" i="48"/>
  <c r="B19" i="48"/>
  <c r="E35" i="48"/>
  <c r="I38" i="48"/>
  <c r="C153" i="48"/>
  <c r="C79" i="48"/>
  <c r="F102" i="48"/>
  <c r="F101" i="48"/>
  <c r="K69" i="48"/>
  <c r="B63" i="48"/>
  <c r="G148" i="48"/>
  <c r="N55" i="48"/>
  <c r="G176" i="48"/>
  <c r="B153" i="48"/>
  <c r="H55" i="48"/>
  <c r="H61" i="42"/>
  <c r="L35" i="48"/>
  <c r="M38" i="48"/>
  <c r="H153" i="48"/>
  <c r="D79" i="48"/>
  <c r="E102" i="48"/>
  <c r="I101" i="48"/>
  <c r="I69" i="48"/>
  <c r="F148" i="48"/>
  <c r="N128" i="48"/>
  <c r="G156" i="48"/>
  <c r="B154" i="45"/>
  <c r="K35" i="48"/>
  <c r="K54" i="48"/>
  <c r="L54" i="48"/>
  <c r="D38" i="48"/>
  <c r="F142" i="48"/>
  <c r="L153" i="48"/>
  <c r="D153" i="48"/>
  <c r="K142" i="48"/>
  <c r="G79" i="48"/>
  <c r="H79" i="48"/>
  <c r="N102" i="48"/>
  <c r="H102" i="48"/>
  <c r="M165" i="48"/>
  <c r="C101" i="48"/>
  <c r="H101" i="48"/>
  <c r="C19" i="48"/>
  <c r="C69" i="48"/>
  <c r="N69" i="48"/>
  <c r="H63" i="48"/>
  <c r="M49" i="48"/>
  <c r="K197" i="48"/>
  <c r="H148" i="48"/>
  <c r="I55" i="48"/>
  <c r="C55" i="48"/>
  <c r="E128" i="48"/>
  <c r="E178" i="48"/>
  <c r="F199" i="48"/>
  <c r="F35" i="53"/>
  <c r="L43" i="53"/>
  <c r="H43" i="53"/>
  <c r="E31" i="41"/>
  <c r="N35" i="48"/>
  <c r="F38" i="48"/>
  <c r="G165" i="48"/>
  <c r="D19" i="48"/>
  <c r="G63" i="48"/>
  <c r="B110" i="48"/>
  <c r="N199" i="48"/>
  <c r="K55" i="48"/>
  <c r="N176" i="48"/>
  <c r="B12" i="53"/>
  <c r="E32" i="53"/>
  <c r="K82" i="42"/>
  <c r="C35" i="48"/>
  <c r="B35" i="48"/>
  <c r="D54" i="48"/>
  <c r="B38" i="48"/>
  <c r="E38" i="48"/>
  <c r="K153" i="48"/>
  <c r="G142" i="48"/>
  <c r="N142" i="48"/>
  <c r="N79" i="48"/>
  <c r="K102" i="48"/>
  <c r="C165" i="48"/>
  <c r="F165" i="48"/>
  <c r="M101" i="48"/>
  <c r="E19" i="48"/>
  <c r="M19" i="48"/>
  <c r="G69" i="48"/>
  <c r="I63" i="48"/>
  <c r="M109" i="48"/>
  <c r="F178" i="48"/>
  <c r="M148" i="48"/>
  <c r="E55" i="48"/>
  <c r="D156" i="48"/>
  <c r="F128" i="48"/>
  <c r="M178" i="48"/>
  <c r="F82" i="53"/>
  <c r="I142" i="48"/>
  <c r="D142" i="48"/>
  <c r="F19" i="48"/>
  <c r="I102" i="48"/>
  <c r="B101" i="48"/>
  <c r="D128" i="48"/>
  <c r="C43" i="53"/>
  <c r="M35" i="53"/>
  <c r="E12" i="53"/>
  <c r="F16" i="53"/>
  <c r="M114" i="42"/>
  <c r="M35" i="48"/>
  <c r="F35" i="48"/>
  <c r="M54" i="48"/>
  <c r="N38" i="48"/>
  <c r="C38" i="48"/>
  <c r="G153" i="48"/>
  <c r="M142" i="48"/>
  <c r="C142" i="48"/>
  <c r="E79" i="48"/>
  <c r="D102" i="48"/>
  <c r="I165" i="48"/>
  <c r="E165" i="48"/>
  <c r="K101" i="48"/>
  <c r="N19" i="48"/>
  <c r="H19" i="48"/>
  <c r="E69" i="48"/>
  <c r="D63" i="48"/>
  <c r="H199" i="48"/>
  <c r="B148" i="48"/>
  <c r="N148" i="48"/>
  <c r="B55" i="48"/>
  <c r="C156" i="48"/>
  <c r="L128" i="48"/>
  <c r="I199" i="48"/>
  <c r="J5" i="51"/>
  <c r="K5" i="51"/>
  <c r="S4" i="2"/>
  <c r="J7" i="12"/>
  <c r="H21" i="2" s="1"/>
  <c r="J21" i="2" s="1"/>
  <c r="B43" i="53"/>
  <c r="F42" i="53"/>
  <c r="I48" i="53"/>
  <c r="D35" i="48"/>
  <c r="C54" i="48"/>
  <c r="G38" i="48"/>
  <c r="N153" i="48"/>
  <c r="B79" i="48"/>
  <c r="G102" i="48"/>
  <c r="D101" i="48"/>
  <c r="F69" i="48"/>
  <c r="K63" i="48"/>
  <c r="I148" i="48"/>
  <c r="I156" i="48"/>
  <c r="H178" i="48"/>
  <c r="D12" i="53"/>
  <c r="N16" i="53"/>
  <c r="I35" i="48"/>
  <c r="I54" i="48"/>
  <c r="M79" i="48"/>
  <c r="H165" i="48"/>
  <c r="M69" i="48"/>
  <c r="M63" i="48"/>
  <c r="G117" i="48"/>
  <c r="N156" i="48"/>
  <c r="D148" i="48"/>
  <c r="E156" i="48"/>
  <c r="N178" i="48"/>
  <c r="K199" i="48"/>
  <c r="B128" i="48"/>
  <c r="J7" i="20"/>
  <c r="K21" i="2" s="1"/>
  <c r="M21" i="2" s="1"/>
  <c r="H15" i="53"/>
  <c r="D9" i="52"/>
  <c r="K142" i="49"/>
  <c r="D142" i="49"/>
  <c r="L142" i="49"/>
  <c r="Q142" i="49"/>
  <c r="H142" i="49"/>
  <c r="G53" i="49"/>
  <c r="H53" i="49"/>
  <c r="J53" i="49"/>
  <c r="D53" i="49"/>
  <c r="P53" i="49"/>
  <c r="I53" i="49"/>
  <c r="O53" i="49"/>
  <c r="P105" i="49"/>
  <c r="K105" i="49"/>
  <c r="F105" i="49"/>
  <c r="H202" i="49"/>
  <c r="K202" i="49"/>
  <c r="P202" i="49"/>
  <c r="O125" i="49"/>
  <c r="C125" i="49"/>
  <c r="M125" i="49"/>
  <c r="E125" i="49"/>
  <c r="F116" i="52"/>
  <c r="E116" i="52"/>
  <c r="K116" i="52"/>
  <c r="D116" i="52"/>
  <c r="C187" i="52"/>
  <c r="E187" i="52"/>
  <c r="H187" i="52"/>
  <c r="M187" i="52"/>
  <c r="C112" i="53"/>
  <c r="N112" i="53"/>
  <c r="D112" i="53"/>
  <c r="B112" i="53"/>
  <c r="F112" i="53"/>
  <c r="K112" i="53"/>
  <c r="E106" i="53"/>
  <c r="F106" i="53"/>
  <c r="C106" i="53"/>
  <c r="G16" i="51"/>
  <c r="L16" i="51"/>
  <c r="H16" i="51"/>
  <c r="I16" i="51"/>
  <c r="D16" i="51"/>
  <c r="B6" i="52"/>
  <c r="L149" i="52"/>
  <c r="E88" i="52"/>
  <c r="J143" i="52"/>
  <c r="I60" i="52"/>
  <c r="H204" i="52"/>
  <c r="M53" i="52"/>
  <c r="F147" i="52"/>
  <c r="C39" i="51"/>
  <c r="I91" i="49"/>
  <c r="L106" i="53"/>
  <c r="C163" i="49"/>
  <c r="J91" i="49"/>
  <c r="D136" i="53"/>
  <c r="J187" i="52"/>
  <c r="G32" i="53"/>
  <c r="C121" i="52"/>
  <c r="J88" i="52"/>
  <c r="F81" i="52"/>
  <c r="I23" i="52"/>
  <c r="J204" i="52"/>
  <c r="L23" i="52"/>
  <c r="D147" i="52"/>
  <c r="J136" i="53"/>
  <c r="O22" i="49"/>
  <c r="I55" i="53"/>
  <c r="P179" i="49"/>
  <c r="O179" i="49"/>
  <c r="I179" i="49"/>
  <c r="G179" i="49"/>
  <c r="B179" i="49"/>
  <c r="L179" i="49"/>
  <c r="J85" i="49"/>
  <c r="M85" i="49"/>
  <c r="C85" i="49"/>
  <c r="K85" i="49"/>
  <c r="Q85" i="49"/>
  <c r="B85" i="49"/>
  <c r="E64" i="49"/>
  <c r="Q64" i="49"/>
  <c r="M64" i="49"/>
  <c r="C64" i="49"/>
  <c r="H64" i="49"/>
  <c r="R64" i="49"/>
  <c r="R84" i="49"/>
  <c r="D84" i="49"/>
  <c r="L84" i="49"/>
  <c r="O84" i="49"/>
  <c r="J84" i="49"/>
  <c r="Q84" i="49"/>
  <c r="B84" i="49"/>
  <c r="P84" i="49"/>
  <c r="P144" i="49"/>
  <c r="J144" i="49"/>
  <c r="D144" i="49"/>
  <c r="C144" i="49"/>
  <c r="H144" i="49"/>
  <c r="K13" i="49"/>
  <c r="E13" i="49"/>
  <c r="H13" i="49"/>
  <c r="P13" i="49"/>
  <c r="D13" i="49"/>
  <c r="K94" i="52"/>
  <c r="F94" i="52"/>
  <c r="L94" i="52"/>
  <c r="G94" i="52"/>
  <c r="D205" i="52"/>
  <c r="F205" i="52"/>
  <c r="M205" i="52"/>
  <c r="I149" i="53"/>
  <c r="L149" i="53"/>
  <c r="C149" i="53"/>
  <c r="Q149" i="53"/>
  <c r="E149" i="53"/>
  <c r="O149" i="53"/>
  <c r="J149" i="53"/>
  <c r="D177" i="53"/>
  <c r="J177" i="53"/>
  <c r="G177" i="53"/>
  <c r="I177" i="53"/>
  <c r="C177" i="53"/>
  <c r="H177" i="53"/>
  <c r="P177" i="53"/>
  <c r="N176" i="53"/>
  <c r="J176" i="53"/>
  <c r="M176" i="53"/>
  <c r="L176" i="53"/>
  <c r="D176" i="53"/>
  <c r="E176" i="53"/>
  <c r="B129" i="53"/>
  <c r="F129" i="53"/>
  <c r="L200" i="53"/>
  <c r="E200" i="53"/>
  <c r="G20" i="51"/>
  <c r="E20" i="51"/>
  <c r="I57" i="53"/>
  <c r="L50" i="52"/>
  <c r="I143" i="52"/>
  <c r="G77" i="52"/>
  <c r="L53" i="52"/>
  <c r="K177" i="53"/>
  <c r="J91" i="53"/>
  <c r="L64" i="49"/>
  <c r="B53" i="49"/>
  <c r="P142" i="49"/>
  <c r="I176" i="53"/>
  <c r="B149" i="53"/>
  <c r="Q161" i="49"/>
  <c r="L205" i="52"/>
  <c r="D94" i="52"/>
  <c r="K65" i="52"/>
  <c r="I129" i="53"/>
  <c r="I12" i="53"/>
  <c r="D41" i="53"/>
  <c r="I6" i="52"/>
  <c r="N56" i="53"/>
  <c r="D7" i="53"/>
  <c r="D56" i="53"/>
  <c r="M37" i="53"/>
  <c r="I41" i="53"/>
  <c r="F52" i="53"/>
  <c r="M50" i="52"/>
  <c r="C149" i="52"/>
  <c r="H60" i="52"/>
  <c r="L20" i="52"/>
  <c r="P91" i="49"/>
  <c r="F20" i="51"/>
  <c r="Q149" i="49"/>
  <c r="D125" i="49"/>
  <c r="R157" i="49"/>
  <c r="H105" i="49"/>
  <c r="L85" i="49"/>
  <c r="M70" i="53"/>
  <c r="N149" i="53"/>
  <c r="J112" i="53"/>
  <c r="K16" i="51"/>
  <c r="G156" i="49"/>
  <c r="R184" i="49"/>
  <c r="F84" i="49"/>
  <c r="E161" i="49"/>
  <c r="Q125" i="49"/>
  <c r="D187" i="52"/>
  <c r="C94" i="52"/>
  <c r="G56" i="53"/>
  <c r="E6" i="52"/>
  <c r="C42" i="53"/>
  <c r="H7" i="53"/>
  <c r="E57" i="53"/>
  <c r="G23" i="52"/>
  <c r="I188" i="52"/>
  <c r="J77" i="52"/>
  <c r="E204" i="52"/>
  <c r="G204" i="52"/>
  <c r="M23" i="52"/>
  <c r="I72" i="52"/>
  <c r="E72" i="52"/>
  <c r="F20" i="52"/>
  <c r="E53" i="52"/>
  <c r="C53" i="52"/>
  <c r="E23" i="52"/>
  <c r="M33" i="48"/>
  <c r="J147" i="52"/>
  <c r="G126" i="53"/>
  <c r="B39" i="51"/>
  <c r="L105" i="49"/>
  <c r="F179" i="49"/>
  <c r="Q106" i="53"/>
  <c r="K20" i="51"/>
  <c r="R149" i="49"/>
  <c r="F13" i="49"/>
  <c r="I125" i="49"/>
  <c r="F177" i="53"/>
  <c r="L70" i="53"/>
  <c r="G64" i="49"/>
  <c r="O105" i="49"/>
  <c r="F163" i="49"/>
  <c r="P85" i="49"/>
  <c r="K53" i="49"/>
  <c r="I161" i="49"/>
  <c r="H179" i="49"/>
  <c r="G142" i="49"/>
  <c r="O176" i="53"/>
  <c r="M106" i="53"/>
  <c r="M149" i="53"/>
  <c r="H136" i="53"/>
  <c r="O112" i="53"/>
  <c r="F89" i="53"/>
  <c r="B18" i="51"/>
  <c r="E16" i="51"/>
  <c r="L177" i="53"/>
  <c r="P156" i="49"/>
  <c r="I144" i="49"/>
  <c r="H84" i="49"/>
  <c r="M94" i="52"/>
  <c r="L187" i="52"/>
  <c r="J168" i="52"/>
  <c r="H205" i="52"/>
  <c r="H159" i="52"/>
  <c r="B116" i="52"/>
  <c r="H94" i="52"/>
  <c r="G65" i="52"/>
  <c r="I22" i="49"/>
  <c r="L39" i="51"/>
  <c r="O129" i="53"/>
  <c r="G53" i="40"/>
  <c r="J53" i="40"/>
  <c r="C53" i="40"/>
  <c r="C30" i="40"/>
  <c r="F30" i="40"/>
  <c r="I14" i="44"/>
  <c r="J14" i="44"/>
  <c r="K14" i="44"/>
  <c r="L33" i="44"/>
  <c r="E33" i="44"/>
  <c r="H33" i="44"/>
  <c r="B33" i="44"/>
  <c r="R7" i="22"/>
  <c r="R24" i="2" s="1"/>
  <c r="T24" i="2" s="1"/>
  <c r="H163" i="41"/>
  <c r="N163" i="41"/>
  <c r="H67" i="41"/>
  <c r="G67" i="41"/>
  <c r="I40" i="41"/>
  <c r="B40" i="41"/>
  <c r="B78" i="41"/>
  <c r="L78" i="41"/>
  <c r="N74" i="41"/>
  <c r="K74" i="41"/>
  <c r="F74" i="41"/>
  <c r="H95" i="41"/>
  <c r="F95" i="41"/>
  <c r="M70" i="45"/>
  <c r="E70" i="45"/>
  <c r="L70" i="45"/>
  <c r="G70" i="45"/>
  <c r="H70" i="45"/>
  <c r="H120" i="45"/>
  <c r="C120" i="45"/>
  <c r="D120" i="45"/>
  <c r="G120" i="45"/>
  <c r="J120" i="45"/>
  <c r="C61" i="45"/>
  <c r="G61" i="45"/>
  <c r="H61" i="45"/>
  <c r="L61" i="45"/>
  <c r="E138" i="45"/>
  <c r="I138" i="45"/>
  <c r="M138" i="45"/>
  <c r="L138" i="45"/>
  <c r="H138" i="45"/>
  <c r="F138" i="45"/>
  <c r="G130" i="45"/>
  <c r="L130" i="45"/>
  <c r="D130" i="45"/>
  <c r="H130" i="45"/>
  <c r="E102" i="45"/>
  <c r="M102" i="45"/>
  <c r="B102" i="45"/>
  <c r="G102" i="45"/>
  <c r="I102" i="45"/>
  <c r="H102" i="45"/>
  <c r="F91" i="49"/>
  <c r="D91" i="49"/>
  <c r="Q91" i="49"/>
  <c r="E91" i="49"/>
  <c r="B91" i="49"/>
  <c r="M186" i="49"/>
  <c r="Q186" i="49"/>
  <c r="G186" i="49"/>
  <c r="B186" i="49"/>
  <c r="R186" i="49"/>
  <c r="F186" i="49"/>
  <c r="K186" i="49"/>
  <c r="P186" i="49"/>
  <c r="M180" i="49"/>
  <c r="G180" i="49"/>
  <c r="F180" i="49"/>
  <c r="I180" i="49"/>
  <c r="R180" i="49"/>
  <c r="J180" i="49"/>
  <c r="C180" i="49"/>
  <c r="P180" i="49"/>
  <c r="D157" i="49"/>
  <c r="M157" i="49"/>
  <c r="Q157" i="49"/>
  <c r="C157" i="49"/>
  <c r="G157" i="49"/>
  <c r="H157" i="49"/>
  <c r="C184" i="49"/>
  <c r="J184" i="49"/>
  <c r="Q184" i="49"/>
  <c r="M136" i="53"/>
  <c r="E136" i="53"/>
  <c r="P136" i="53"/>
  <c r="C136" i="53"/>
  <c r="P91" i="53"/>
  <c r="N91" i="53"/>
  <c r="K91" i="53"/>
  <c r="L91" i="53"/>
  <c r="B91" i="53"/>
  <c r="D91" i="53"/>
  <c r="D70" i="53"/>
  <c r="E70" i="53"/>
  <c r="I70" i="53"/>
  <c r="B70" i="53"/>
  <c r="K70" i="53"/>
  <c r="Q70" i="53"/>
  <c r="K42" i="51"/>
  <c r="I42" i="51"/>
  <c r="E41" i="53"/>
  <c r="E37" i="53"/>
  <c r="N47" i="53"/>
  <c r="C188" i="52"/>
  <c r="E146" i="52"/>
  <c r="L81" i="52"/>
  <c r="C77" i="52"/>
  <c r="B72" i="52"/>
  <c r="B20" i="51"/>
  <c r="L125" i="49"/>
  <c r="P64" i="49"/>
  <c r="H85" i="49"/>
  <c r="D179" i="49"/>
  <c r="J70" i="53"/>
  <c r="F149" i="53"/>
  <c r="J89" i="53"/>
  <c r="F16" i="51"/>
  <c r="P184" i="49"/>
  <c r="G144" i="49"/>
  <c r="J202" i="49"/>
  <c r="J116" i="52"/>
  <c r="E52" i="53"/>
  <c r="B50" i="52"/>
  <c r="B27" i="52"/>
  <c r="I146" i="52"/>
  <c r="G143" i="52"/>
  <c r="L60" i="52"/>
  <c r="K77" i="52"/>
  <c r="G121" i="52"/>
  <c r="D53" i="52"/>
  <c r="H126" i="53"/>
  <c r="D105" i="49"/>
  <c r="I106" i="53"/>
  <c r="R22" i="49"/>
  <c r="K163" i="49"/>
  <c r="Q176" i="53"/>
  <c r="G106" i="53"/>
  <c r="K136" i="53"/>
  <c r="D89" i="53"/>
  <c r="L163" i="49"/>
  <c r="E144" i="49"/>
  <c r="F159" i="52"/>
  <c r="E129" i="53"/>
  <c r="C8" i="51"/>
  <c r="B37" i="53"/>
  <c r="M7" i="53"/>
  <c r="B55" i="53"/>
  <c r="M57" i="53"/>
  <c r="M56" i="53"/>
  <c r="K23" i="52"/>
  <c r="M146" i="52"/>
  <c r="K50" i="52"/>
  <c r="K88" i="52"/>
  <c r="E149" i="52"/>
  <c r="B143" i="52"/>
  <c r="D60" i="52"/>
  <c r="J23" i="52"/>
  <c r="E7" i="53"/>
  <c r="M41" i="53"/>
  <c r="I8" i="51"/>
  <c r="N37" i="53"/>
  <c r="L56" i="53"/>
  <c r="N58" i="53"/>
  <c r="N29" i="53"/>
  <c r="L7" i="53"/>
  <c r="C52" i="53"/>
  <c r="F7" i="53"/>
  <c r="N12" i="53"/>
  <c r="M52" i="53"/>
  <c r="F57" i="53"/>
  <c r="I7" i="53"/>
  <c r="B81" i="52"/>
  <c r="M149" i="52"/>
  <c r="B188" i="52"/>
  <c r="B23" i="52"/>
  <c r="C50" i="52"/>
  <c r="G50" i="52"/>
  <c r="C27" i="52"/>
  <c r="I27" i="52"/>
  <c r="C88" i="52"/>
  <c r="D146" i="52"/>
  <c r="D149" i="52"/>
  <c r="K143" i="52"/>
  <c r="H81" i="52"/>
  <c r="G147" i="52"/>
  <c r="K60" i="52"/>
  <c r="E60" i="52"/>
  <c r="M77" i="52"/>
  <c r="F23" i="52"/>
  <c r="B121" i="52"/>
  <c r="K72" i="52"/>
  <c r="L204" i="52"/>
  <c r="M50" i="48"/>
  <c r="D72" i="52"/>
  <c r="L72" i="52"/>
  <c r="D20" i="52"/>
  <c r="K53" i="52"/>
  <c r="G75" i="48"/>
  <c r="L33" i="40"/>
  <c r="K80" i="48"/>
  <c r="H35" i="40"/>
  <c r="E11" i="40"/>
  <c r="K39" i="51"/>
  <c r="J39" i="51"/>
  <c r="I105" i="49"/>
  <c r="E179" i="49"/>
  <c r="D106" i="53"/>
  <c r="L20" i="51"/>
  <c r="Q13" i="49"/>
  <c r="P157" i="49"/>
  <c r="E157" i="49"/>
  <c r="R142" i="49"/>
  <c r="O180" i="49"/>
  <c r="O64" i="49"/>
  <c r="E105" i="49"/>
  <c r="I85" i="49"/>
  <c r="E85" i="49"/>
  <c r="L53" i="49"/>
  <c r="O91" i="49"/>
  <c r="Q179" i="49"/>
  <c r="B142" i="49"/>
  <c r="C6" i="44"/>
  <c r="H176" i="53"/>
  <c r="K106" i="53"/>
  <c r="Q91" i="53"/>
  <c r="H149" i="53"/>
  <c r="G136" i="53"/>
  <c r="P112" i="53"/>
  <c r="L112" i="53"/>
  <c r="J16" i="51"/>
  <c r="F70" i="53"/>
  <c r="H184" i="49"/>
  <c r="B144" i="49"/>
  <c r="I84" i="49"/>
  <c r="G159" i="52"/>
  <c r="F187" i="52"/>
  <c r="J205" i="52"/>
  <c r="G116" i="52"/>
  <c r="B94" i="52"/>
  <c r="B165" i="41"/>
  <c r="O142" i="49"/>
  <c r="Q180" i="49"/>
  <c r="J36" i="51"/>
  <c r="K129" i="53"/>
  <c r="C9" i="52"/>
  <c r="L23" i="53"/>
  <c r="P171" i="49"/>
  <c r="C171" i="49"/>
  <c r="G171" i="49"/>
  <c r="B171" i="49"/>
  <c r="R171" i="49"/>
  <c r="J171" i="49"/>
  <c r="D161" i="49"/>
  <c r="M161" i="49"/>
  <c r="F161" i="49"/>
  <c r="L161" i="49"/>
  <c r="B161" i="49"/>
  <c r="I163" i="49"/>
  <c r="Q163" i="49"/>
  <c r="J163" i="49"/>
  <c r="D163" i="49"/>
  <c r="C22" i="49"/>
  <c r="E22" i="49"/>
  <c r="K22" i="49"/>
  <c r="J156" i="49"/>
  <c r="C156" i="49"/>
  <c r="L156" i="49"/>
  <c r="I156" i="49"/>
  <c r="P149" i="49"/>
  <c r="L149" i="49"/>
  <c r="M149" i="49"/>
  <c r="G149" i="49"/>
  <c r="H149" i="49"/>
  <c r="D149" i="49"/>
  <c r="O149" i="49"/>
  <c r="B65" i="52"/>
  <c r="E65" i="52"/>
  <c r="J65" i="52"/>
  <c r="M65" i="52"/>
  <c r="F65" i="52"/>
  <c r="J159" i="52"/>
  <c r="E159" i="52"/>
  <c r="I159" i="52"/>
  <c r="D159" i="52"/>
  <c r="M159" i="52"/>
  <c r="C159" i="52"/>
  <c r="I168" i="52"/>
  <c r="G168" i="52"/>
  <c r="F168" i="52"/>
  <c r="H168" i="52"/>
  <c r="E168" i="52"/>
  <c r="M168" i="52"/>
  <c r="M89" i="53"/>
  <c r="E89" i="53"/>
  <c r="Q89" i="53"/>
  <c r="N89" i="53"/>
  <c r="K89" i="53"/>
  <c r="N126" i="53"/>
  <c r="D126" i="53"/>
  <c r="B126" i="53"/>
  <c r="I126" i="53"/>
  <c r="M126" i="53"/>
  <c r="L18" i="51"/>
  <c r="K18" i="51"/>
  <c r="J18" i="51"/>
  <c r="C18" i="51"/>
  <c r="H18" i="51"/>
  <c r="L28" i="51"/>
  <c r="J28" i="51"/>
  <c r="G7" i="53"/>
  <c r="I15" i="53"/>
  <c r="F37" i="53"/>
  <c r="B52" i="53"/>
  <c r="K27" i="52"/>
  <c r="I149" i="52"/>
  <c r="M147" i="52"/>
  <c r="J121" i="52"/>
  <c r="K20" i="52"/>
  <c r="H23" i="52"/>
  <c r="O126" i="53"/>
  <c r="G42" i="51"/>
  <c r="C105" i="49"/>
  <c r="J149" i="49"/>
  <c r="O157" i="49"/>
  <c r="D186" i="49"/>
  <c r="J161" i="49"/>
  <c r="H171" i="49"/>
  <c r="H106" i="53"/>
  <c r="I112" i="53"/>
  <c r="R156" i="49"/>
  <c r="K125" i="49"/>
  <c r="G205" i="52"/>
  <c r="D39" i="51"/>
  <c r="C32" i="53"/>
  <c r="M48" i="53"/>
  <c r="H147" i="52"/>
  <c r="M188" i="52"/>
  <c r="D143" i="52"/>
  <c r="F204" i="52"/>
  <c r="G72" i="52"/>
  <c r="G53" i="52"/>
  <c r="I39" i="51"/>
  <c r="M13" i="49"/>
  <c r="B64" i="49"/>
  <c r="O186" i="49"/>
  <c r="M53" i="49"/>
  <c r="L91" i="49"/>
  <c r="J142" i="49"/>
  <c r="B177" i="53"/>
  <c r="D20" i="51"/>
  <c r="I205" i="52"/>
  <c r="L116" i="52"/>
  <c r="I65" i="52"/>
  <c r="L57" i="53"/>
  <c r="L41" i="53"/>
  <c r="F61" i="48"/>
  <c r="I50" i="52"/>
  <c r="M27" i="52"/>
  <c r="G146" i="52"/>
  <c r="L143" i="52"/>
  <c r="E147" i="52"/>
  <c r="B60" i="52"/>
  <c r="H121" i="52"/>
  <c r="D16" i="53"/>
  <c r="G12" i="53"/>
  <c r="D57" i="53"/>
  <c r="G57" i="53"/>
  <c r="L16" i="53"/>
  <c r="B16" i="53"/>
  <c r="M81" i="52"/>
  <c r="E188" i="52"/>
  <c r="H50" i="52"/>
  <c r="F27" i="52"/>
  <c r="F88" i="52"/>
  <c r="G88" i="52"/>
  <c r="K146" i="52"/>
  <c r="E81" i="52"/>
  <c r="J60" i="52"/>
  <c r="I204" i="52"/>
  <c r="M124" i="48"/>
  <c r="J72" i="52"/>
  <c r="E20" i="52"/>
  <c r="K106" i="48"/>
  <c r="H33" i="40"/>
  <c r="D204" i="52"/>
  <c r="K27" i="40"/>
  <c r="M35" i="40"/>
  <c r="L126" i="53"/>
  <c r="K126" i="53"/>
  <c r="H42" i="51"/>
  <c r="Q105" i="49"/>
  <c r="E171" i="49"/>
  <c r="P106" i="53"/>
  <c r="M129" i="53"/>
  <c r="B149" i="49"/>
  <c r="I13" i="49"/>
  <c r="J157" i="49"/>
  <c r="F157" i="49"/>
  <c r="P70" i="53"/>
  <c r="L22" i="49"/>
  <c r="D180" i="49"/>
  <c r="J64" i="49"/>
  <c r="M105" i="49"/>
  <c r="E186" i="49"/>
  <c r="G85" i="49"/>
  <c r="C53" i="49"/>
  <c r="Q53" i="49"/>
  <c r="R91" i="49"/>
  <c r="C179" i="49"/>
  <c r="I142" i="49"/>
  <c r="L171" i="49"/>
  <c r="K6" i="44"/>
  <c r="P176" i="53"/>
  <c r="O106" i="53"/>
  <c r="E177" i="53"/>
  <c r="O91" i="53"/>
  <c r="P149" i="53"/>
  <c r="I136" i="53"/>
  <c r="G112" i="53"/>
  <c r="Q112" i="53"/>
  <c r="O89" i="53"/>
  <c r="E18" i="51"/>
  <c r="C16" i="51"/>
  <c r="I91" i="53"/>
  <c r="H156" i="49"/>
  <c r="M184" i="49"/>
  <c r="R125" i="49"/>
  <c r="M202" i="49"/>
  <c r="I187" i="52"/>
  <c r="D168" i="52"/>
  <c r="E205" i="52"/>
  <c r="K159" i="52"/>
  <c r="I116" i="52"/>
  <c r="I94" i="52"/>
  <c r="L188" i="41"/>
  <c r="L176" i="41"/>
  <c r="M20" i="52"/>
  <c r="G36" i="51"/>
  <c r="J129" i="53"/>
  <c r="Y15" i="10"/>
  <c r="K5" i="47"/>
  <c r="E45" i="51"/>
  <c r="D49" i="51"/>
  <c r="P10" i="10"/>
  <c r="M16" i="53"/>
  <c r="L48" i="53"/>
  <c r="F12" i="53"/>
  <c r="F32" i="53"/>
  <c r="G35" i="53"/>
  <c r="N55" i="53"/>
  <c r="L32" i="53"/>
  <c r="N23" i="53"/>
  <c r="H19" i="53"/>
  <c r="I35" i="53"/>
  <c r="B13" i="52"/>
  <c r="E23" i="53"/>
  <c r="F46" i="51"/>
  <c r="E41" i="51"/>
  <c r="C45" i="51"/>
  <c r="K46" i="51"/>
  <c r="F48" i="53"/>
  <c r="C15" i="53"/>
  <c r="M58" i="53"/>
  <c r="H16" i="53"/>
  <c r="B48" i="53"/>
  <c r="E16" i="53"/>
  <c r="B32" i="53"/>
  <c r="I47" i="53"/>
  <c r="I43" i="53"/>
  <c r="D48" i="53"/>
  <c r="C48" i="53"/>
  <c r="G8" i="51"/>
  <c r="N48" i="53"/>
  <c r="C180" i="53"/>
  <c r="D26" i="51"/>
  <c r="C41" i="51"/>
  <c r="E19" i="51"/>
  <c r="I49" i="51"/>
  <c r="I26" i="51"/>
  <c r="I41" i="51"/>
  <c r="J10" i="10"/>
  <c r="M43" i="53"/>
  <c r="E43" i="53"/>
  <c r="D47" i="53"/>
  <c r="H48" i="53"/>
  <c r="D35" i="53"/>
  <c r="H55" i="53"/>
  <c r="D8" i="51"/>
  <c r="G48" i="53"/>
  <c r="D23" i="53"/>
  <c r="G19" i="53"/>
  <c r="M23" i="53"/>
  <c r="N35" i="53"/>
  <c r="F15" i="53"/>
  <c r="N32" i="53"/>
  <c r="H32" i="53"/>
  <c r="H9" i="52"/>
  <c r="B13" i="51"/>
  <c r="K26" i="51"/>
  <c r="K41" i="51"/>
  <c r="F41" i="51"/>
  <c r="C19" i="51"/>
  <c r="G49" i="51"/>
  <c r="B35" i="53"/>
  <c r="I32" i="53"/>
  <c r="G16" i="53"/>
  <c r="L12" i="53"/>
  <c r="J13" i="52"/>
  <c r="M32" i="53"/>
  <c r="G55" i="53"/>
  <c r="H12" i="53"/>
  <c r="L35" i="53"/>
  <c r="I16" i="53"/>
  <c r="M55" i="53"/>
  <c r="F58" i="53"/>
  <c r="B26" i="51"/>
  <c r="J41" i="51"/>
  <c r="G19" i="51"/>
  <c r="B49" i="51"/>
  <c r="I45" i="51"/>
  <c r="C35" i="53"/>
  <c r="M47" i="53"/>
  <c r="I19" i="53"/>
  <c r="N43" i="53"/>
  <c r="G43" i="53"/>
  <c r="G23" i="53"/>
  <c r="H35" i="53"/>
  <c r="F43" i="53"/>
  <c r="I58" i="53"/>
  <c r="B23" i="53"/>
  <c r="F47" i="53"/>
  <c r="L46" i="51"/>
  <c r="H26" i="51"/>
  <c r="R29" i="42"/>
  <c r="G46" i="51"/>
  <c r="I19" i="51"/>
  <c r="J95" i="45"/>
  <c r="L19" i="51"/>
  <c r="H49" i="51"/>
  <c r="M194" i="48"/>
  <c r="K34" i="48"/>
  <c r="L104" i="48"/>
  <c r="N83" i="48"/>
  <c r="I26" i="48"/>
  <c r="H187" i="48"/>
  <c r="J6" i="28"/>
  <c r="H8" i="10"/>
  <c r="Y14" i="10"/>
  <c r="H7" i="20"/>
  <c r="K20" i="2" s="1"/>
  <c r="M20" i="2" s="1"/>
  <c r="F116" i="48"/>
  <c r="B194" i="48"/>
  <c r="H34" i="48"/>
  <c r="K104" i="48"/>
  <c r="C33" i="48"/>
  <c r="F40" i="48"/>
  <c r="G169" i="48"/>
  <c r="G83" i="48"/>
  <c r="F187" i="48"/>
  <c r="E13" i="52"/>
  <c r="D124" i="48"/>
  <c r="B75" i="48"/>
  <c r="B80" i="48"/>
  <c r="F169" i="48"/>
  <c r="E116" i="48"/>
  <c r="L175" i="48"/>
  <c r="E106" i="48"/>
  <c r="K17" i="48"/>
  <c r="K83" i="48"/>
  <c r="L61" i="48"/>
  <c r="G50" i="48"/>
  <c r="E192" i="48"/>
  <c r="B49" i="48"/>
  <c r="B17" i="48"/>
  <c r="D194" i="48"/>
  <c r="I34" i="48"/>
  <c r="D106" i="48"/>
  <c r="H124" i="48"/>
  <c r="F49" i="48"/>
  <c r="F80" i="48"/>
  <c r="G110" i="48"/>
  <c r="G187" i="48"/>
  <c r="F90" i="48"/>
  <c r="I109" i="48"/>
  <c r="M116" i="48"/>
  <c r="G194" i="48"/>
  <c r="C175" i="48"/>
  <c r="C34" i="48"/>
  <c r="C106" i="48"/>
  <c r="H49" i="48"/>
  <c r="L80" i="48"/>
  <c r="L40" i="48"/>
  <c r="B83" i="48"/>
  <c r="E169" i="48"/>
  <c r="M117" i="48"/>
  <c r="L116" i="48"/>
  <c r="D40" i="48"/>
  <c r="I83" i="48"/>
  <c r="H50" i="48"/>
  <c r="I124" i="48"/>
  <c r="G104" i="48"/>
  <c r="C192" i="48"/>
  <c r="K33" i="48"/>
  <c r="F17" i="48"/>
  <c r="G109" i="48"/>
  <c r="I90" i="48"/>
  <c r="E197" i="48"/>
  <c r="N26" i="48"/>
  <c r="M61" i="48"/>
  <c r="L50" i="48"/>
  <c r="E75" i="48"/>
  <c r="G192" i="48"/>
  <c r="F33" i="48"/>
  <c r="L17" i="48"/>
  <c r="N109" i="48"/>
  <c r="D83" i="48"/>
  <c r="L29" i="42"/>
  <c r="I119" i="45"/>
  <c r="I118" i="52"/>
  <c r="B30" i="53"/>
  <c r="P8" i="10"/>
  <c r="G51" i="53"/>
  <c r="N30" i="53"/>
  <c r="C15" i="52"/>
  <c r="H23" i="45"/>
  <c r="M101" i="52"/>
  <c r="E51" i="53"/>
  <c r="H184" i="45"/>
  <c r="K162" i="52"/>
  <c r="F5" i="45"/>
  <c r="L44" i="45"/>
  <c r="D58" i="53"/>
  <c r="J9" i="52"/>
  <c r="E55" i="53"/>
  <c r="E30" i="53"/>
  <c r="B9" i="52"/>
  <c r="E19" i="53"/>
  <c r="E14" i="52"/>
  <c r="N19" i="53"/>
  <c r="H13" i="52"/>
  <c r="D175" i="42"/>
  <c r="B61" i="48"/>
  <c r="K194" i="48"/>
  <c r="D197" i="48"/>
  <c r="B46" i="51"/>
  <c r="D119" i="45"/>
  <c r="E46" i="51"/>
  <c r="E26" i="51"/>
  <c r="G41" i="51"/>
  <c r="E64" i="52"/>
  <c r="K48" i="41"/>
  <c r="O134" i="42"/>
  <c r="P134" i="42"/>
  <c r="F83" i="48"/>
  <c r="D50" i="48"/>
  <c r="G34" i="48"/>
  <c r="E124" i="48"/>
  <c r="L75" i="48"/>
  <c r="M106" i="48"/>
  <c r="D192" i="48"/>
  <c r="D41" i="51"/>
  <c r="E49" i="48"/>
  <c r="D104" i="48"/>
  <c r="E33" i="48"/>
  <c r="H17" i="48"/>
  <c r="J19" i="51"/>
  <c r="H109" i="48"/>
  <c r="E110" i="48"/>
  <c r="C90" i="48"/>
  <c r="H169" i="48"/>
  <c r="C26" i="48"/>
  <c r="E90" i="48"/>
  <c r="L187" i="48"/>
  <c r="F110" i="48"/>
  <c r="F108" i="49"/>
  <c r="B45" i="51"/>
  <c r="H19" i="51"/>
  <c r="K45" i="51"/>
  <c r="J49" i="51"/>
  <c r="E49" i="51"/>
  <c r="J13" i="27"/>
  <c r="I9" i="52"/>
  <c r="D15" i="53"/>
  <c r="I30" i="53"/>
  <c r="I23" i="53"/>
  <c r="G47" i="53"/>
  <c r="I14" i="52"/>
  <c r="E15" i="53"/>
  <c r="F51" i="53"/>
  <c r="N15" i="53"/>
  <c r="G15" i="53"/>
  <c r="C45" i="53"/>
  <c r="B47" i="53"/>
  <c r="F19" i="53"/>
  <c r="B58" i="53"/>
  <c r="L58" i="53"/>
  <c r="C116" i="48"/>
  <c r="K116" i="48"/>
  <c r="E61" i="48"/>
  <c r="E194" i="48"/>
  <c r="L91" i="52"/>
  <c r="C46" i="51"/>
  <c r="C26" i="51"/>
  <c r="F26" i="51"/>
  <c r="F35" i="41"/>
  <c r="E175" i="48"/>
  <c r="G175" i="48"/>
  <c r="F50" i="48"/>
  <c r="N34" i="48"/>
  <c r="B124" i="48"/>
  <c r="M75" i="48"/>
  <c r="N106" i="48"/>
  <c r="G49" i="48"/>
  <c r="D33" i="48"/>
  <c r="G80" i="48"/>
  <c r="D17" i="48"/>
  <c r="K109" i="48"/>
  <c r="C110" i="48"/>
  <c r="F197" i="48"/>
  <c r="M26" i="48"/>
  <c r="K19" i="51"/>
  <c r="D45" i="51"/>
  <c r="F49" i="51"/>
  <c r="P19" i="27"/>
  <c r="X10" i="10"/>
  <c r="X15" i="10"/>
  <c r="L15" i="53"/>
  <c r="I13" i="52"/>
  <c r="L19" i="53"/>
  <c r="D55" i="53"/>
  <c r="F55" i="53"/>
  <c r="H47" i="53"/>
  <c r="E15" i="52"/>
  <c r="B19" i="53"/>
  <c r="L55" i="53"/>
  <c r="B15" i="53"/>
  <c r="C30" i="53"/>
  <c r="H10" i="51"/>
  <c r="H23" i="53"/>
  <c r="M19" i="53"/>
  <c r="G58" i="53"/>
  <c r="C13" i="52"/>
  <c r="C58" i="53"/>
  <c r="L76" i="49"/>
  <c r="F185" i="53"/>
  <c r="I116" i="48"/>
  <c r="L194" i="48"/>
  <c r="B40" i="48"/>
  <c r="D34" i="52"/>
  <c r="J44" i="45"/>
  <c r="J199" i="45"/>
  <c r="I34" i="52"/>
  <c r="J46" i="51"/>
  <c r="J26" i="51"/>
  <c r="H41" i="51"/>
  <c r="H61" i="48"/>
  <c r="I104" i="48"/>
  <c r="C162" i="52"/>
  <c r="B175" i="48"/>
  <c r="F34" i="48"/>
  <c r="I46" i="51"/>
  <c r="C75" i="48"/>
  <c r="L106" i="48"/>
  <c r="K192" i="48"/>
  <c r="D175" i="48"/>
  <c r="H175" i="48"/>
  <c r="K49" i="48"/>
  <c r="M104" i="48"/>
  <c r="N33" i="48"/>
  <c r="E17" i="48"/>
  <c r="D19" i="51"/>
  <c r="I40" i="48"/>
  <c r="L197" i="48"/>
  <c r="K40" i="48"/>
  <c r="N197" i="48"/>
  <c r="B109" i="48"/>
  <c r="J45" i="51"/>
  <c r="L45" i="51"/>
  <c r="K49" i="51"/>
  <c r="K199" i="45"/>
  <c r="C19" i="53"/>
  <c r="E47" i="53"/>
  <c r="C47" i="53"/>
  <c r="M53" i="53"/>
  <c r="C63" i="49"/>
  <c r="I167" i="53"/>
  <c r="C197" i="48"/>
  <c r="L41" i="51"/>
  <c r="H46" i="51"/>
  <c r="M175" i="48"/>
  <c r="B19" i="51"/>
  <c r="M110" i="48"/>
  <c r="H90" i="48"/>
  <c r="R108" i="49"/>
  <c r="H45" i="51"/>
  <c r="R9" i="10"/>
  <c r="Q5" i="49"/>
  <c r="C80" i="49"/>
  <c r="C11" i="52"/>
  <c r="M28" i="47"/>
  <c r="B28" i="47"/>
  <c r="B17" i="41"/>
  <c r="K17" i="41"/>
  <c r="E124" i="45"/>
  <c r="D124" i="45"/>
  <c r="F63" i="45"/>
  <c r="I63" i="45"/>
  <c r="M63" i="45"/>
  <c r="J63" i="45"/>
  <c r="H63" i="45"/>
  <c r="D63" i="45"/>
  <c r="L28" i="42"/>
  <c r="K28" i="42"/>
  <c r="L158" i="49"/>
  <c r="G158" i="49"/>
  <c r="G33" i="49"/>
  <c r="P33" i="49"/>
  <c r="I33" i="49"/>
  <c r="B14" i="52"/>
  <c r="L45" i="53"/>
  <c r="E198" i="45"/>
  <c r="J71" i="45"/>
  <c r="I144" i="52"/>
  <c r="M34" i="52"/>
  <c r="I91" i="52"/>
  <c r="E93" i="41"/>
  <c r="B35" i="52"/>
  <c r="E108" i="49"/>
  <c r="C14" i="52"/>
  <c r="E45" i="53"/>
  <c r="D30" i="53"/>
  <c r="I15" i="52"/>
  <c r="G45" i="53"/>
  <c r="L51" i="53"/>
  <c r="G51" i="51"/>
  <c r="B119" i="45"/>
  <c r="I51" i="52"/>
  <c r="L118" i="52"/>
  <c r="G29" i="42"/>
  <c r="H162" i="52"/>
  <c r="H108" i="49"/>
  <c r="C30" i="41"/>
  <c r="K30" i="41"/>
  <c r="F97" i="41"/>
  <c r="H97" i="41"/>
  <c r="C199" i="45"/>
  <c r="M199" i="45"/>
  <c r="L152" i="52"/>
  <c r="I152" i="52"/>
  <c r="F152" i="52"/>
  <c r="I101" i="52"/>
  <c r="K101" i="52"/>
  <c r="C171" i="53"/>
  <c r="L171" i="53"/>
  <c r="D45" i="53"/>
  <c r="B45" i="53"/>
  <c r="H45" i="53"/>
  <c r="N45" i="53"/>
  <c r="B63" i="45"/>
  <c r="D101" i="52"/>
  <c r="B21" i="42"/>
  <c r="E5" i="51"/>
  <c r="F45" i="53"/>
  <c r="H51" i="53"/>
  <c r="D14" i="52"/>
  <c r="D51" i="53"/>
  <c r="E144" i="52"/>
  <c r="L184" i="45"/>
  <c r="E119" i="45"/>
  <c r="K63" i="45"/>
  <c r="E71" i="45"/>
  <c r="D32" i="45"/>
  <c r="D144" i="52"/>
  <c r="D111" i="52"/>
  <c r="M178" i="52"/>
  <c r="K91" i="52"/>
  <c r="F28" i="52"/>
  <c r="D76" i="41"/>
  <c r="Q21" i="42"/>
  <c r="H82" i="41"/>
  <c r="M28" i="42"/>
  <c r="K133" i="42"/>
  <c r="B37" i="49"/>
  <c r="H129" i="49"/>
  <c r="C81" i="42"/>
  <c r="N41" i="41"/>
  <c r="L41" i="41"/>
  <c r="L177" i="45"/>
  <c r="I177" i="45"/>
  <c r="M177" i="45"/>
  <c r="H10" i="45"/>
  <c r="L10" i="45"/>
  <c r="F198" i="45"/>
  <c r="K198" i="45"/>
  <c r="I198" i="45"/>
  <c r="D198" i="45"/>
  <c r="G198" i="45"/>
  <c r="K44" i="45"/>
  <c r="I44" i="45"/>
  <c r="E44" i="45"/>
  <c r="H44" i="45"/>
  <c r="F44" i="45"/>
  <c r="D81" i="45"/>
  <c r="G81" i="45"/>
  <c r="K134" i="42"/>
  <c r="F134" i="42"/>
  <c r="D134" i="42"/>
  <c r="E85" i="52"/>
  <c r="M85" i="52"/>
  <c r="E34" i="52"/>
  <c r="G34" i="52"/>
  <c r="L34" i="52"/>
  <c r="B174" i="52"/>
  <c r="D174" i="52"/>
  <c r="M174" i="52"/>
  <c r="B10" i="51"/>
  <c r="D10" i="51"/>
  <c r="C10" i="51"/>
  <c r="M45" i="53"/>
  <c r="I51" i="53"/>
  <c r="G30" i="53"/>
  <c r="I184" i="45"/>
  <c r="G10" i="51"/>
  <c r="J14" i="52"/>
  <c r="F30" i="53"/>
  <c r="H30" i="53"/>
  <c r="K119" i="45"/>
  <c r="B144" i="52"/>
  <c r="B44" i="45"/>
  <c r="C63" i="45"/>
  <c r="M198" i="45"/>
  <c r="F144" i="52"/>
  <c r="G111" i="52"/>
  <c r="C91" i="52"/>
  <c r="J28" i="52"/>
  <c r="C82" i="41"/>
  <c r="Q28" i="42"/>
  <c r="F133" i="42"/>
  <c r="M34" i="47"/>
  <c r="F85" i="52"/>
  <c r="Q103" i="42"/>
  <c r="Q115" i="42"/>
  <c r="K117" i="49"/>
  <c r="D129" i="49"/>
  <c r="P82" i="49"/>
  <c r="O92" i="53"/>
  <c r="G90" i="48"/>
  <c r="B90" i="48"/>
  <c r="K90" i="48"/>
  <c r="N90" i="48"/>
  <c r="M90" i="48"/>
  <c r="B197" i="48"/>
  <c r="G197" i="48"/>
  <c r="M197" i="48"/>
  <c r="H197" i="48"/>
  <c r="L83" i="48"/>
  <c r="C83" i="48"/>
  <c r="H83" i="48"/>
  <c r="E83" i="48"/>
  <c r="K110" i="48"/>
  <c r="I110" i="48"/>
  <c r="H110" i="48"/>
  <c r="D110" i="48"/>
  <c r="N110" i="48"/>
  <c r="D169" i="48"/>
  <c r="C169" i="48"/>
  <c r="M169" i="48"/>
  <c r="L169" i="48"/>
  <c r="N169" i="48"/>
  <c r="K169" i="48"/>
  <c r="D109" i="48"/>
  <c r="L109" i="48"/>
  <c r="C109" i="48"/>
  <c r="F109" i="48"/>
  <c r="H40" i="48"/>
  <c r="E40" i="48"/>
  <c r="G40" i="48"/>
  <c r="N40" i="48"/>
  <c r="C40" i="48"/>
  <c r="F26" i="48"/>
  <c r="L26" i="48"/>
  <c r="E26" i="48"/>
  <c r="G26" i="48"/>
  <c r="H26" i="48"/>
  <c r="C194" i="48"/>
  <c r="N194" i="48"/>
  <c r="H194" i="48"/>
  <c r="I194" i="48"/>
  <c r="M187" i="48"/>
  <c r="B187" i="48"/>
  <c r="C187" i="48"/>
  <c r="N61" i="48"/>
  <c r="G61" i="48"/>
  <c r="K61" i="48"/>
  <c r="D61" i="48"/>
  <c r="C61" i="48"/>
  <c r="G116" i="48"/>
  <c r="B116" i="48"/>
  <c r="N116" i="48"/>
  <c r="D116" i="48"/>
  <c r="C117" i="48"/>
  <c r="L117" i="48"/>
  <c r="E117" i="48"/>
  <c r="I117" i="48"/>
  <c r="K117" i="48"/>
  <c r="L124" i="48"/>
  <c r="C124" i="48"/>
  <c r="G124" i="48"/>
  <c r="N124" i="48"/>
  <c r="K124" i="48"/>
  <c r="M192" i="48"/>
  <c r="I192" i="48"/>
  <c r="B192" i="48"/>
  <c r="N192" i="48"/>
  <c r="H192" i="48"/>
  <c r="F192" i="48"/>
  <c r="M17" i="48"/>
  <c r="G17" i="48"/>
  <c r="I17" i="48"/>
  <c r="N17" i="48"/>
  <c r="M34" i="48"/>
  <c r="B34" i="48"/>
  <c r="D34" i="48"/>
  <c r="E34" i="48"/>
  <c r="I106" i="48"/>
  <c r="F106" i="48"/>
  <c r="G106" i="48"/>
  <c r="B106" i="48"/>
  <c r="H80" i="48"/>
  <c r="I80" i="48"/>
  <c r="M80" i="48"/>
  <c r="N80" i="48"/>
  <c r="E80" i="48"/>
  <c r="D80" i="48"/>
  <c r="C50" i="48"/>
  <c r="E50" i="48"/>
  <c r="N50" i="48"/>
  <c r="B50" i="48"/>
  <c r="I50" i="48"/>
  <c r="N75" i="48"/>
  <c r="D75" i="48"/>
  <c r="K75" i="48"/>
  <c r="I75" i="48"/>
  <c r="H75" i="48"/>
  <c r="L33" i="48"/>
  <c r="B33" i="48"/>
  <c r="I33" i="48"/>
  <c r="H33" i="48"/>
  <c r="H104" i="48"/>
  <c r="E104" i="48"/>
  <c r="B104" i="48"/>
  <c r="N104" i="48"/>
  <c r="C104" i="48"/>
  <c r="F175" i="48"/>
  <c r="I175" i="48"/>
  <c r="N175" i="48"/>
  <c r="I49" i="48"/>
  <c r="L49" i="48"/>
  <c r="N49" i="48"/>
  <c r="D49" i="48"/>
  <c r="H43" i="47"/>
  <c r="K43" i="47"/>
  <c r="L43" i="47"/>
  <c r="F43" i="47"/>
  <c r="M76" i="41"/>
  <c r="F76" i="41"/>
  <c r="L76" i="41"/>
  <c r="B76" i="41"/>
  <c r="J23" i="45"/>
  <c r="C23" i="45"/>
  <c r="R21" i="42"/>
  <c r="D21" i="42"/>
  <c r="E126" i="42"/>
  <c r="O126" i="42"/>
  <c r="B140" i="49"/>
  <c r="G140" i="49"/>
  <c r="F113" i="49"/>
  <c r="D113" i="49"/>
  <c r="F118" i="52"/>
  <c r="D118" i="52"/>
  <c r="C126" i="52"/>
  <c r="B126" i="52"/>
  <c r="F178" i="52"/>
  <c r="L178" i="52"/>
  <c r="C51" i="52"/>
  <c r="F51" i="52"/>
  <c r="B51" i="52"/>
  <c r="E106" i="52"/>
  <c r="F106" i="52"/>
  <c r="C53" i="53"/>
  <c r="H53" i="53"/>
  <c r="E53" i="53"/>
  <c r="L53" i="53"/>
  <c r="B53" i="53"/>
  <c r="G53" i="53"/>
  <c r="F53" i="53"/>
  <c r="B15" i="52"/>
  <c r="B111" i="52"/>
  <c r="M28" i="52"/>
  <c r="K82" i="41"/>
  <c r="R113" i="49"/>
  <c r="H15" i="52"/>
  <c r="L30" i="53"/>
  <c r="N51" i="53"/>
  <c r="D15" i="52"/>
  <c r="C43" i="47"/>
  <c r="F23" i="45"/>
  <c r="M44" i="45"/>
  <c r="L63" i="45"/>
  <c r="B198" i="45"/>
  <c r="B177" i="45"/>
  <c r="M144" i="52"/>
  <c r="H111" i="52"/>
  <c r="L174" i="52"/>
  <c r="L51" i="52"/>
  <c r="K152" i="52"/>
  <c r="B178" i="52"/>
  <c r="G118" i="52"/>
  <c r="I28" i="52"/>
  <c r="K187" i="41"/>
  <c r="B28" i="42"/>
  <c r="F58" i="41"/>
  <c r="Q133" i="42"/>
  <c r="I17" i="41"/>
  <c r="F126" i="42"/>
  <c r="J126" i="52"/>
  <c r="M70" i="49"/>
  <c r="F33" i="49"/>
  <c r="L58" i="49"/>
  <c r="H99" i="53"/>
  <c r="O192" i="53"/>
  <c r="I53" i="53"/>
  <c r="C51" i="53"/>
  <c r="D53" i="53"/>
  <c r="M51" i="53"/>
  <c r="C44" i="45"/>
  <c r="I111" i="52"/>
  <c r="I174" i="52"/>
  <c r="D51" i="52"/>
  <c r="H152" i="52"/>
  <c r="M118" i="52"/>
  <c r="I187" i="41"/>
  <c r="Q29" i="42"/>
  <c r="H133" i="42"/>
  <c r="G126" i="42"/>
  <c r="B81" i="45"/>
  <c r="O140" i="53"/>
  <c r="E82" i="53"/>
  <c r="M139" i="49"/>
  <c r="L130" i="53"/>
  <c r="D99" i="53"/>
  <c r="C192" i="53"/>
  <c r="O57" i="42"/>
  <c r="G5" i="52"/>
  <c r="I94" i="48"/>
  <c r="B11" i="52"/>
  <c r="J12" i="52"/>
  <c r="I119" i="41"/>
  <c r="D28" i="47"/>
  <c r="B199" i="45"/>
  <c r="H30" i="41"/>
  <c r="J20" i="40"/>
  <c r="K28" i="47"/>
  <c r="M81" i="45"/>
  <c r="P69" i="49"/>
  <c r="B20" i="40"/>
  <c r="C20" i="40"/>
  <c r="L20" i="40"/>
  <c r="D20" i="40"/>
  <c r="C23" i="40"/>
  <c r="D23" i="40"/>
  <c r="G45" i="44"/>
  <c r="E45" i="44"/>
  <c r="F11" i="44"/>
  <c r="J11" i="44"/>
  <c r="B25" i="47"/>
  <c r="K25" i="47"/>
  <c r="H25" i="47"/>
  <c r="B26" i="47"/>
  <c r="F26" i="47"/>
  <c r="J28" i="47"/>
  <c r="G28" i="47"/>
  <c r="L28" i="47"/>
  <c r="C28" i="47"/>
  <c r="D82" i="41"/>
  <c r="E82" i="41"/>
  <c r="L82" i="41"/>
  <c r="M58" i="41"/>
  <c r="I58" i="41"/>
  <c r="K58" i="41"/>
  <c r="D58" i="41"/>
  <c r="N58" i="41"/>
  <c r="E58" i="41"/>
  <c r="I35" i="41"/>
  <c r="G35" i="41"/>
  <c r="M35" i="41"/>
  <c r="B35" i="41"/>
  <c r="H48" i="41"/>
  <c r="I48" i="41"/>
  <c r="B48" i="41"/>
  <c r="M48" i="41"/>
  <c r="L17" i="41"/>
  <c r="N17" i="41"/>
  <c r="M17" i="41"/>
  <c r="C17" i="41"/>
  <c r="H76" i="41"/>
  <c r="G76" i="41"/>
  <c r="I76" i="41"/>
  <c r="E76" i="41"/>
  <c r="C76" i="41"/>
  <c r="D164" i="41"/>
  <c r="E164" i="41"/>
  <c r="G164" i="41"/>
  <c r="H164" i="41"/>
  <c r="N164" i="41"/>
  <c r="L164" i="41"/>
  <c r="F119" i="41"/>
  <c r="H119" i="41"/>
  <c r="G119" i="41"/>
  <c r="K162" i="41"/>
  <c r="G162" i="41"/>
  <c r="B162" i="41"/>
  <c r="H162" i="41"/>
  <c r="N162" i="41"/>
  <c r="F162" i="41"/>
  <c r="L162" i="41"/>
  <c r="C162" i="41"/>
  <c r="M30" i="41"/>
  <c r="F30" i="41"/>
  <c r="E30" i="41"/>
  <c r="D30" i="41"/>
  <c r="N30" i="41"/>
  <c r="B187" i="41"/>
  <c r="L187" i="41"/>
  <c r="C187" i="41"/>
  <c r="M187" i="41"/>
  <c r="F187" i="41"/>
  <c r="H187" i="41"/>
  <c r="G93" i="41"/>
  <c r="H93" i="41"/>
  <c r="B93" i="41"/>
  <c r="D93" i="41"/>
  <c r="L93" i="41"/>
  <c r="K93" i="41"/>
  <c r="C93" i="41"/>
  <c r="C184" i="41"/>
  <c r="G184" i="41"/>
  <c r="B203" i="41"/>
  <c r="C203" i="41"/>
  <c r="B124" i="45"/>
  <c r="M124" i="45"/>
  <c r="K124" i="45"/>
  <c r="I124" i="45"/>
  <c r="C124" i="45"/>
  <c r="G124" i="45"/>
  <c r="L124" i="45"/>
  <c r="H124" i="45"/>
  <c r="L199" i="45"/>
  <c r="G199" i="45"/>
  <c r="I199" i="45"/>
  <c r="E199" i="45"/>
  <c r="F199" i="45"/>
  <c r="E177" i="45"/>
  <c r="G177" i="45"/>
  <c r="D177" i="45"/>
  <c r="F177" i="45"/>
  <c r="J177" i="45"/>
  <c r="D23" i="45"/>
  <c r="K23" i="45"/>
  <c r="M23" i="45"/>
  <c r="E23" i="45"/>
  <c r="C184" i="45"/>
  <c r="F184" i="45"/>
  <c r="E184" i="45"/>
  <c r="D184" i="45"/>
  <c r="M184" i="45"/>
  <c r="G184" i="45"/>
  <c r="B10" i="45"/>
  <c r="C10" i="45"/>
  <c r="G10" i="45"/>
  <c r="I10" i="45"/>
  <c r="K10" i="45"/>
  <c r="J10" i="45"/>
  <c r="D10" i="45"/>
  <c r="J32" i="45"/>
  <c r="B32" i="45"/>
  <c r="G32" i="45"/>
  <c r="M32" i="45"/>
  <c r="L32" i="45"/>
  <c r="F32" i="45"/>
  <c r="I32" i="45"/>
  <c r="I71" i="45"/>
  <c r="M71" i="45"/>
  <c r="K71" i="45"/>
  <c r="C71" i="45"/>
  <c r="F71" i="45"/>
  <c r="B71" i="45"/>
  <c r="G71" i="45"/>
  <c r="E188" i="45"/>
  <c r="H188" i="45"/>
  <c r="I21" i="42"/>
  <c r="C21" i="42"/>
  <c r="E21" i="42"/>
  <c r="L21" i="42"/>
  <c r="M21" i="42"/>
  <c r="P21" i="42"/>
  <c r="H21" i="42"/>
  <c r="F21" i="42"/>
  <c r="B29" i="42"/>
  <c r="F29" i="42"/>
  <c r="E29" i="42"/>
  <c r="C29" i="42"/>
  <c r="K29" i="42"/>
  <c r="J29" i="42"/>
  <c r="D29" i="42"/>
  <c r="I29" i="42"/>
  <c r="E133" i="42"/>
  <c r="R133" i="42"/>
  <c r="G133" i="42"/>
  <c r="I133" i="42"/>
  <c r="O133" i="42"/>
  <c r="D133" i="42"/>
  <c r="L133" i="42"/>
  <c r="J133" i="42"/>
  <c r="G28" i="42"/>
  <c r="F28" i="42"/>
  <c r="I28" i="42"/>
  <c r="E28" i="42"/>
  <c r="O28" i="42"/>
  <c r="D28" i="42"/>
  <c r="P28" i="42"/>
  <c r="H28" i="42"/>
  <c r="C134" i="42"/>
  <c r="L134" i="42"/>
  <c r="H134" i="42"/>
  <c r="J134" i="42"/>
  <c r="M134" i="42"/>
  <c r="G134" i="42"/>
  <c r="Q134" i="42"/>
  <c r="B126" i="42"/>
  <c r="J126" i="42"/>
  <c r="R126" i="42"/>
  <c r="H126" i="42"/>
  <c r="M126" i="42"/>
  <c r="D126" i="42"/>
  <c r="O70" i="42"/>
  <c r="R70" i="42"/>
  <c r="I115" i="42"/>
  <c r="O115" i="42"/>
  <c r="D120" i="42"/>
  <c r="O120" i="42"/>
  <c r="B120" i="42"/>
  <c r="K127" i="42"/>
  <c r="D127" i="42"/>
  <c r="R20" i="42"/>
  <c r="Q20" i="42"/>
  <c r="E103" i="42"/>
  <c r="G103" i="42"/>
  <c r="F103" i="42"/>
  <c r="G54" i="49"/>
  <c r="H54" i="49"/>
  <c r="Q29" i="49"/>
  <c r="R29" i="49"/>
  <c r="H29" i="49"/>
  <c r="J29" i="49"/>
  <c r="L96" i="49"/>
  <c r="R96" i="49"/>
  <c r="C96" i="49"/>
  <c r="J129" i="49"/>
  <c r="F129" i="49"/>
  <c r="R117" i="49"/>
  <c r="P117" i="49"/>
  <c r="D117" i="49"/>
  <c r="D44" i="49"/>
  <c r="J44" i="49"/>
  <c r="O75" i="49"/>
  <c r="R75" i="49"/>
  <c r="C47" i="49"/>
  <c r="D47" i="49"/>
  <c r="H200" i="49"/>
  <c r="Q200" i="49"/>
  <c r="B200" i="49"/>
  <c r="M200" i="49"/>
  <c r="B28" i="52"/>
  <c r="C28" i="52"/>
  <c r="E28" i="52"/>
  <c r="L28" i="52"/>
  <c r="H28" i="52"/>
  <c r="K28" i="52"/>
  <c r="D28" i="52"/>
  <c r="E91" i="52"/>
  <c r="B91" i="52"/>
  <c r="H91" i="52"/>
  <c r="F91" i="52"/>
  <c r="M91" i="52"/>
  <c r="D91" i="52"/>
  <c r="J91" i="52"/>
  <c r="E118" i="52"/>
  <c r="H118" i="52"/>
  <c r="K118" i="52"/>
  <c r="J118" i="52"/>
  <c r="B118" i="52"/>
  <c r="B96" i="52"/>
  <c r="D96" i="52"/>
  <c r="C96" i="52"/>
  <c r="K85" i="52"/>
  <c r="C85" i="52"/>
  <c r="G126" i="52"/>
  <c r="E126" i="52"/>
  <c r="L162" i="52"/>
  <c r="J162" i="52"/>
  <c r="E162" i="52"/>
  <c r="M162" i="52"/>
  <c r="G162" i="52"/>
  <c r="D162" i="52"/>
  <c r="F162" i="52"/>
  <c r="I162" i="52"/>
  <c r="G35" i="52"/>
  <c r="H35" i="52"/>
  <c r="I35" i="52"/>
  <c r="B185" i="52"/>
  <c r="E185" i="52"/>
  <c r="E178" i="52"/>
  <c r="J178" i="52"/>
  <c r="I178" i="52"/>
  <c r="H178" i="52"/>
  <c r="D178" i="52"/>
  <c r="G178" i="52"/>
  <c r="K178" i="52"/>
  <c r="G152" i="52"/>
  <c r="B152" i="52"/>
  <c r="D152" i="52"/>
  <c r="E152" i="52"/>
  <c r="C152" i="52"/>
  <c r="M152" i="52"/>
  <c r="J152" i="52"/>
  <c r="K34" i="52"/>
  <c r="F34" i="52"/>
  <c r="J34" i="52"/>
  <c r="H34" i="52"/>
  <c r="C34" i="52"/>
  <c r="E51" i="52"/>
  <c r="K51" i="52"/>
  <c r="J51" i="52"/>
  <c r="H51" i="52"/>
  <c r="G51" i="52"/>
  <c r="J101" i="52"/>
  <c r="G101" i="52"/>
  <c r="F101" i="52"/>
  <c r="C101" i="52"/>
  <c r="E101" i="52"/>
  <c r="C174" i="52"/>
  <c r="F174" i="52"/>
  <c r="H174" i="52"/>
  <c r="J174" i="52"/>
  <c r="K174" i="52"/>
  <c r="E174" i="52"/>
  <c r="E111" i="52"/>
  <c r="M111" i="52"/>
  <c r="C111" i="52"/>
  <c r="J111" i="52"/>
  <c r="L111" i="52"/>
  <c r="F111" i="52"/>
  <c r="H144" i="52"/>
  <c r="L144" i="52"/>
  <c r="J144" i="52"/>
  <c r="F70" i="52"/>
  <c r="B70" i="52"/>
  <c r="J196" i="52"/>
  <c r="E196" i="52"/>
  <c r="C196" i="52"/>
  <c r="L46" i="52"/>
  <c r="F46" i="52"/>
  <c r="M46" i="52"/>
  <c r="H192" i="53"/>
  <c r="M192" i="53"/>
  <c r="F192" i="53"/>
  <c r="K174" i="53"/>
  <c r="G174" i="53"/>
  <c r="E153" i="53"/>
  <c r="D153" i="53"/>
  <c r="L140" i="53"/>
  <c r="G140" i="53"/>
  <c r="I140" i="53"/>
  <c r="I156" i="53"/>
  <c r="Q156" i="53"/>
  <c r="N64" i="48"/>
  <c r="E64" i="48"/>
  <c r="M114" i="52"/>
  <c r="D114" i="52"/>
  <c r="K184" i="45"/>
  <c r="K177" i="45"/>
  <c r="D199" i="45"/>
  <c r="I162" i="41"/>
  <c r="N76" i="41"/>
  <c r="M93" i="41"/>
  <c r="O21" i="42"/>
  <c r="G187" i="41"/>
  <c r="E35" i="41"/>
  <c r="C28" i="42"/>
  <c r="O29" i="42"/>
  <c r="M164" i="41"/>
  <c r="B58" i="41"/>
  <c r="I134" i="42"/>
  <c r="M133" i="42"/>
  <c r="L126" i="42"/>
  <c r="M23" i="40"/>
  <c r="K34" i="47"/>
  <c r="E41" i="41"/>
  <c r="G38" i="41"/>
  <c r="E52" i="49"/>
  <c r="J96" i="52"/>
  <c r="C33" i="49"/>
  <c r="O140" i="49"/>
  <c r="G187" i="42"/>
  <c r="H71" i="45"/>
  <c r="K32" i="45"/>
  <c r="E10" i="45"/>
  <c r="J184" i="45"/>
  <c r="H177" i="45"/>
  <c r="F124" i="45"/>
  <c r="E162" i="41"/>
  <c r="F93" i="41"/>
  <c r="C48" i="41"/>
  <c r="J21" i="42"/>
  <c r="L119" i="41"/>
  <c r="D35" i="41"/>
  <c r="J28" i="42"/>
  <c r="P29" i="42"/>
  <c r="B164" i="41"/>
  <c r="H58" i="41"/>
  <c r="R134" i="42"/>
  <c r="B133" i="42"/>
  <c r="P126" i="42"/>
  <c r="I151" i="48"/>
  <c r="J23" i="40"/>
  <c r="C25" i="47"/>
  <c r="B52" i="49"/>
  <c r="F120" i="42"/>
  <c r="J152" i="42"/>
  <c r="C32" i="45"/>
  <c r="R110" i="42"/>
  <c r="G44" i="45"/>
  <c r="G63" i="45"/>
  <c r="D71" i="45"/>
  <c r="H32" i="45"/>
  <c r="F10" i="45"/>
  <c r="C177" i="45"/>
  <c r="J124" i="45"/>
  <c r="M162" i="41"/>
  <c r="I93" i="41"/>
  <c r="D48" i="41"/>
  <c r="G21" i="42"/>
  <c r="D119" i="41"/>
  <c r="C35" i="41"/>
  <c r="R28" i="42"/>
  <c r="M29" i="42"/>
  <c r="C164" i="41"/>
  <c r="B134" i="42"/>
  <c r="P133" i="42"/>
  <c r="I126" i="42"/>
  <c r="H151" i="48"/>
  <c r="L23" i="40"/>
  <c r="L119" i="45"/>
  <c r="F35" i="52"/>
  <c r="R103" i="42"/>
  <c r="G203" i="41"/>
  <c r="H103" i="42"/>
  <c r="D96" i="49"/>
  <c r="F96" i="49"/>
  <c r="K70" i="42"/>
  <c r="D95" i="45"/>
  <c r="O5" i="70"/>
  <c r="L5" i="72"/>
  <c r="E28" i="53"/>
  <c r="G20" i="53"/>
  <c r="E11" i="53"/>
  <c r="K155" i="53"/>
  <c r="D25" i="53"/>
  <c r="G60" i="41"/>
  <c r="K126" i="48"/>
  <c r="L166" i="45"/>
  <c r="M110" i="53"/>
  <c r="C131" i="49"/>
  <c r="D31" i="48"/>
  <c r="N31" i="48"/>
  <c r="D15" i="51"/>
  <c r="B15" i="51"/>
  <c r="K15" i="51"/>
  <c r="L50" i="40"/>
  <c r="E50" i="40"/>
  <c r="K37" i="40"/>
  <c r="B37" i="40"/>
  <c r="D37" i="40"/>
  <c r="C37" i="40"/>
  <c r="F37" i="40"/>
  <c r="C12" i="44"/>
  <c r="G12" i="44"/>
  <c r="B12" i="44"/>
  <c r="G22" i="47"/>
  <c r="B22" i="47"/>
  <c r="D22" i="47"/>
  <c r="C22" i="47"/>
  <c r="H22" i="47"/>
  <c r="D43" i="47"/>
  <c r="B43" i="47"/>
  <c r="M43" i="47"/>
  <c r="G43" i="47"/>
  <c r="J43" i="47"/>
  <c r="D25" i="47"/>
  <c r="L25" i="47"/>
  <c r="F34" i="47"/>
  <c r="B34" i="47"/>
  <c r="C34" i="47"/>
  <c r="E34" i="47"/>
  <c r="H34" i="47"/>
  <c r="G34" i="47"/>
  <c r="J34" i="47"/>
  <c r="C26" i="47"/>
  <c r="J26" i="47"/>
  <c r="K26" i="47"/>
  <c r="G26" i="47"/>
  <c r="E26" i="47"/>
  <c r="D26" i="47"/>
  <c r="I203" i="41"/>
  <c r="E203" i="41"/>
  <c r="M203" i="41"/>
  <c r="K203" i="41"/>
  <c r="H203" i="41"/>
  <c r="C171" i="41"/>
  <c r="B171" i="41"/>
  <c r="G171" i="41"/>
  <c r="I41" i="41"/>
  <c r="M41" i="41"/>
  <c r="M97" i="41"/>
  <c r="I97" i="41"/>
  <c r="K97" i="41"/>
  <c r="L97" i="41"/>
  <c r="C97" i="41"/>
  <c r="N97" i="41"/>
  <c r="I23" i="45"/>
  <c r="G23" i="45"/>
  <c r="B23" i="45"/>
  <c r="L198" i="45"/>
  <c r="J198" i="45"/>
  <c r="G119" i="45"/>
  <c r="C119" i="45"/>
  <c r="H45" i="45"/>
  <c r="I45" i="45"/>
  <c r="C27" i="45"/>
  <c r="F27" i="45"/>
  <c r="D27" i="45"/>
  <c r="I142" i="45"/>
  <c r="L142" i="45"/>
  <c r="K142" i="45"/>
  <c r="C81" i="45"/>
  <c r="F81" i="45"/>
  <c r="H81" i="45"/>
  <c r="J81" i="45"/>
  <c r="J188" i="45"/>
  <c r="B188" i="45"/>
  <c r="R125" i="42"/>
  <c r="H125" i="42"/>
  <c r="P196" i="42"/>
  <c r="E196" i="42"/>
  <c r="E171" i="42"/>
  <c r="G171" i="42"/>
  <c r="D198" i="42"/>
  <c r="B198" i="42"/>
  <c r="R198" i="42"/>
  <c r="G143" i="42"/>
  <c r="H143" i="42"/>
  <c r="E143" i="42"/>
  <c r="K143" i="42"/>
  <c r="L142" i="42"/>
  <c r="G142" i="42"/>
  <c r="H142" i="42"/>
  <c r="E142" i="42"/>
  <c r="P70" i="42"/>
  <c r="G70" i="42"/>
  <c r="Q70" i="42"/>
  <c r="P152" i="42"/>
  <c r="K152" i="42"/>
  <c r="D115" i="42"/>
  <c r="E115" i="42"/>
  <c r="G115" i="42"/>
  <c r="H57" i="42"/>
  <c r="B57" i="42"/>
  <c r="D57" i="42"/>
  <c r="K57" i="42"/>
  <c r="B20" i="42"/>
  <c r="C20" i="42"/>
  <c r="G20" i="42"/>
  <c r="D20" i="42"/>
  <c r="J103" i="42"/>
  <c r="L103" i="42"/>
  <c r="D103" i="42"/>
  <c r="C103" i="42"/>
  <c r="I103" i="42"/>
  <c r="O103" i="42"/>
  <c r="D54" i="49"/>
  <c r="P54" i="49"/>
  <c r="C54" i="49"/>
  <c r="G82" i="49"/>
  <c r="Q82" i="49"/>
  <c r="J82" i="49"/>
  <c r="K104" i="49"/>
  <c r="F104" i="49"/>
  <c r="M104" i="49"/>
  <c r="G104" i="49"/>
  <c r="L104" i="49"/>
  <c r="O158" i="49"/>
  <c r="P158" i="49"/>
  <c r="G139" i="49"/>
  <c r="O139" i="49"/>
  <c r="C58" i="49"/>
  <c r="Q58" i="49"/>
  <c r="J58" i="49"/>
  <c r="B58" i="49"/>
  <c r="L140" i="49"/>
  <c r="R140" i="49"/>
  <c r="F140" i="49"/>
  <c r="I140" i="49"/>
  <c r="E140" i="49"/>
  <c r="K33" i="49"/>
  <c r="J33" i="49"/>
  <c r="L33" i="49"/>
  <c r="E33" i="49"/>
  <c r="M33" i="49"/>
  <c r="E60" i="49"/>
  <c r="P60" i="49"/>
  <c r="K60" i="49"/>
  <c r="F60" i="49"/>
  <c r="D60" i="49"/>
  <c r="R60" i="49"/>
  <c r="I60" i="49"/>
  <c r="B29" i="49"/>
  <c r="G29" i="49"/>
  <c r="C29" i="49"/>
  <c r="L29" i="49"/>
  <c r="D29" i="49"/>
  <c r="L113" i="49"/>
  <c r="I113" i="49"/>
  <c r="O113" i="49"/>
  <c r="K113" i="49"/>
  <c r="J113" i="49"/>
  <c r="P113" i="49"/>
  <c r="Q113" i="49"/>
  <c r="H96" i="49"/>
  <c r="G96" i="49"/>
  <c r="K96" i="49"/>
  <c r="P96" i="49"/>
  <c r="E96" i="49"/>
  <c r="Q96" i="49"/>
  <c r="L129" i="49"/>
  <c r="B129" i="49"/>
  <c r="I129" i="49"/>
  <c r="C129" i="49"/>
  <c r="E129" i="49"/>
  <c r="G129" i="49"/>
  <c r="K129" i="49"/>
  <c r="P129" i="49"/>
  <c r="I70" i="49"/>
  <c r="F70" i="49"/>
  <c r="C70" i="49"/>
  <c r="L70" i="49"/>
  <c r="O70" i="49"/>
  <c r="J70" i="49"/>
  <c r="R70" i="49"/>
  <c r="J117" i="49"/>
  <c r="I117" i="49"/>
  <c r="O117" i="49"/>
  <c r="G117" i="49"/>
  <c r="L117" i="49"/>
  <c r="E117" i="49"/>
  <c r="B117" i="49"/>
  <c r="H117" i="49"/>
  <c r="O37" i="49"/>
  <c r="I37" i="49"/>
  <c r="L37" i="49"/>
  <c r="B44" i="49"/>
  <c r="C44" i="49"/>
  <c r="H44" i="49"/>
  <c r="I44" i="49"/>
  <c r="E44" i="49"/>
  <c r="G44" i="49"/>
  <c r="O44" i="49"/>
  <c r="P44" i="49"/>
  <c r="H52" i="49"/>
  <c r="D52" i="49"/>
  <c r="J52" i="49"/>
  <c r="Q52" i="49"/>
  <c r="P52" i="49"/>
  <c r="F200" i="49"/>
  <c r="C200" i="49"/>
  <c r="D200" i="49"/>
  <c r="G200" i="49"/>
  <c r="O200" i="49"/>
  <c r="R200" i="49"/>
  <c r="I200" i="49"/>
  <c r="P200" i="49"/>
  <c r="B108" i="49"/>
  <c r="K108" i="49"/>
  <c r="D108" i="49"/>
  <c r="L108" i="49"/>
  <c r="G108" i="49"/>
  <c r="O108" i="49"/>
  <c r="J108" i="49"/>
  <c r="Q108" i="49"/>
  <c r="M108" i="49"/>
  <c r="I96" i="52"/>
  <c r="L96" i="52"/>
  <c r="M96" i="52"/>
  <c r="E96" i="52"/>
  <c r="B85" i="52"/>
  <c r="D85" i="52"/>
  <c r="J85" i="52"/>
  <c r="G85" i="52"/>
  <c r="H85" i="52"/>
  <c r="L85" i="52"/>
  <c r="I85" i="52"/>
  <c r="I126" i="52"/>
  <c r="D126" i="52"/>
  <c r="H126" i="52"/>
  <c r="K126" i="52"/>
  <c r="L126" i="52"/>
  <c r="M126" i="52"/>
  <c r="F126" i="52"/>
  <c r="C35" i="52"/>
  <c r="K35" i="52"/>
  <c r="E35" i="52"/>
  <c r="L35" i="52"/>
  <c r="M35" i="52"/>
  <c r="I185" i="52"/>
  <c r="J185" i="52"/>
  <c r="H101" i="52"/>
  <c r="L101" i="52"/>
  <c r="K144" i="52"/>
  <c r="G144" i="52"/>
  <c r="E70" i="52"/>
  <c r="C70" i="52"/>
  <c r="K70" i="52"/>
  <c r="G122" i="52"/>
  <c r="F122" i="52"/>
  <c r="C46" i="52"/>
  <c r="H46" i="52"/>
  <c r="J106" i="52"/>
  <c r="M106" i="52"/>
  <c r="F80" i="52"/>
  <c r="E80" i="52"/>
  <c r="I80" i="52"/>
  <c r="N192" i="53"/>
  <c r="P192" i="53"/>
  <c r="G192" i="53"/>
  <c r="D192" i="53"/>
  <c r="B192" i="53"/>
  <c r="J190" i="53"/>
  <c r="L190" i="53"/>
  <c r="D190" i="53"/>
  <c r="E190" i="53"/>
  <c r="P130" i="53"/>
  <c r="E130" i="53"/>
  <c r="J174" i="53"/>
  <c r="Q174" i="53"/>
  <c r="D174" i="53"/>
  <c r="B174" i="53"/>
  <c r="O174" i="53"/>
  <c r="E174" i="53"/>
  <c r="D178" i="53"/>
  <c r="M178" i="53"/>
  <c r="E178" i="53"/>
  <c r="F178" i="53"/>
  <c r="H171" i="53"/>
  <c r="E171" i="53"/>
  <c r="O171" i="53"/>
  <c r="P171" i="53"/>
  <c r="O82" i="53"/>
  <c r="C82" i="53"/>
  <c r="H82" i="53"/>
  <c r="J82" i="53"/>
  <c r="M186" i="53"/>
  <c r="F186" i="53"/>
  <c r="O186" i="53"/>
  <c r="D186" i="53"/>
  <c r="J186" i="53"/>
  <c r="Q186" i="53"/>
  <c r="Q92" i="53"/>
  <c r="E92" i="53"/>
  <c r="B92" i="53"/>
  <c r="J92" i="53"/>
  <c r="N153" i="53"/>
  <c r="J153" i="53"/>
  <c r="H153" i="53"/>
  <c r="M153" i="53"/>
  <c r="D127" i="53"/>
  <c r="J127" i="53"/>
  <c r="E172" i="53"/>
  <c r="K172" i="53"/>
  <c r="C172" i="53"/>
  <c r="M140" i="53"/>
  <c r="B140" i="53"/>
  <c r="N140" i="53"/>
  <c r="F140" i="53"/>
  <c r="K140" i="53"/>
  <c r="Q140" i="53"/>
  <c r="C140" i="53"/>
  <c r="D140" i="53"/>
  <c r="N7" i="10"/>
  <c r="D22" i="2" s="1"/>
  <c r="F22" i="2" s="1"/>
  <c r="N48" i="41"/>
  <c r="L30" i="41"/>
  <c r="N187" i="41"/>
  <c r="E119" i="41"/>
  <c r="K119" i="41"/>
  <c r="L35" i="41"/>
  <c r="M82" i="41"/>
  <c r="G82" i="41"/>
  <c r="B30" i="41"/>
  <c r="I30" i="41"/>
  <c r="F164" i="41"/>
  <c r="K164" i="41"/>
  <c r="C58" i="41"/>
  <c r="G17" i="41"/>
  <c r="H17" i="41"/>
  <c r="H23" i="40"/>
  <c r="F20" i="40"/>
  <c r="H28" i="47"/>
  <c r="H26" i="47"/>
  <c r="L34" i="47"/>
  <c r="J37" i="40"/>
  <c r="G11" i="44"/>
  <c r="E81" i="45"/>
  <c r="K22" i="47"/>
  <c r="E200" i="49"/>
  <c r="K52" i="49"/>
  <c r="K44" i="49"/>
  <c r="Q117" i="49"/>
  <c r="P70" i="49"/>
  <c r="O129" i="49"/>
  <c r="K158" i="49"/>
  <c r="J96" i="49"/>
  <c r="M29" i="49"/>
  <c r="K140" i="49"/>
  <c r="C139" i="49"/>
  <c r="M152" i="42"/>
  <c r="D82" i="53"/>
  <c r="R180" i="42"/>
  <c r="G80" i="52"/>
  <c r="C106" i="52"/>
  <c r="E48" i="41"/>
  <c r="G48" i="41"/>
  <c r="E187" i="41"/>
  <c r="B119" i="41"/>
  <c r="C119" i="41"/>
  <c r="N35" i="41"/>
  <c r="B82" i="41"/>
  <c r="N82" i="41"/>
  <c r="G30" i="41"/>
  <c r="I164" i="41"/>
  <c r="L58" i="41"/>
  <c r="E17" i="41"/>
  <c r="F17" i="41"/>
  <c r="G20" i="40"/>
  <c r="E28" i="47"/>
  <c r="M26" i="47"/>
  <c r="M119" i="45"/>
  <c r="E37" i="40"/>
  <c r="C198" i="45"/>
  <c r="I81" i="45"/>
  <c r="D11" i="44"/>
  <c r="K81" i="45"/>
  <c r="P108" i="49"/>
  <c r="J200" i="49"/>
  <c r="R52" i="49"/>
  <c r="Q44" i="49"/>
  <c r="M117" i="49"/>
  <c r="G70" i="49"/>
  <c r="R129" i="49"/>
  <c r="H33" i="49"/>
  <c r="O33" i="49"/>
  <c r="I96" i="49"/>
  <c r="M60" i="49"/>
  <c r="G152" i="42"/>
  <c r="N186" i="53"/>
  <c r="H130" i="53"/>
  <c r="M52" i="49"/>
  <c r="J37" i="49"/>
  <c r="E180" i="42"/>
  <c r="F148" i="45"/>
  <c r="C80" i="52"/>
  <c r="C65" i="53"/>
  <c r="N9" i="41"/>
  <c r="F48" i="41"/>
  <c r="M119" i="41"/>
  <c r="H35" i="41"/>
  <c r="I82" i="41"/>
  <c r="D17" i="41"/>
  <c r="J119" i="45"/>
  <c r="K126" i="42"/>
  <c r="Q126" i="42"/>
  <c r="B23" i="40"/>
  <c r="K20" i="40"/>
  <c r="F28" i="47"/>
  <c r="L26" i="47"/>
  <c r="H119" i="45"/>
  <c r="H37" i="40"/>
  <c r="H20" i="42"/>
  <c r="L81" i="45"/>
  <c r="E97" i="41"/>
  <c r="E46" i="40"/>
  <c r="C108" i="49"/>
  <c r="L200" i="49"/>
  <c r="C52" i="49"/>
  <c r="L44" i="49"/>
  <c r="F117" i="49"/>
  <c r="H70" i="49"/>
  <c r="Q129" i="49"/>
  <c r="K96" i="52"/>
  <c r="I158" i="49"/>
  <c r="O142" i="42"/>
  <c r="J12" i="44"/>
  <c r="E113" i="49"/>
  <c r="Q60" i="49"/>
  <c r="B152" i="42"/>
  <c r="O153" i="53"/>
  <c r="L186" i="53"/>
  <c r="G171" i="53"/>
  <c r="Q130" i="53"/>
  <c r="H190" i="53"/>
  <c r="O20" i="42"/>
  <c r="B132" i="45"/>
  <c r="K41" i="41"/>
  <c r="P5" i="49"/>
  <c r="L35" i="51"/>
  <c r="E35" i="51"/>
  <c r="C28" i="53"/>
  <c r="C26" i="41"/>
  <c r="P131" i="49"/>
  <c r="H138" i="42"/>
  <c r="L45" i="44"/>
  <c r="J45" i="44"/>
  <c r="H45" i="44"/>
  <c r="K45" i="44"/>
  <c r="F8" i="44"/>
  <c r="H8" i="44"/>
  <c r="K8" i="44"/>
  <c r="L52" i="41"/>
  <c r="M52" i="41"/>
  <c r="M171" i="41"/>
  <c r="F171" i="41"/>
  <c r="F146" i="45"/>
  <c r="I146" i="45"/>
  <c r="B146" i="45"/>
  <c r="K146" i="45"/>
  <c r="J45" i="45"/>
  <c r="K45" i="45"/>
  <c r="E45" i="45"/>
  <c r="K95" i="45"/>
  <c r="B95" i="45"/>
  <c r="E95" i="45"/>
  <c r="E132" i="45"/>
  <c r="L132" i="45"/>
  <c r="M181" i="45"/>
  <c r="B181" i="45"/>
  <c r="G181" i="45"/>
  <c r="M148" i="45"/>
  <c r="J148" i="45"/>
  <c r="K148" i="45"/>
  <c r="K27" i="45"/>
  <c r="I27" i="45"/>
  <c r="H27" i="45"/>
  <c r="E27" i="45"/>
  <c r="E142" i="45"/>
  <c r="G142" i="45"/>
  <c r="M142" i="45"/>
  <c r="L50" i="45"/>
  <c r="G50" i="45"/>
  <c r="E153" i="45"/>
  <c r="J153" i="45"/>
  <c r="D153" i="45"/>
  <c r="B153" i="45"/>
  <c r="I188" i="45"/>
  <c r="D188" i="45"/>
  <c r="I158" i="45"/>
  <c r="H158" i="45"/>
  <c r="J158" i="45"/>
  <c r="F158" i="45"/>
  <c r="E125" i="42"/>
  <c r="I125" i="42"/>
  <c r="H196" i="42"/>
  <c r="F196" i="42"/>
  <c r="R196" i="42"/>
  <c r="L196" i="42"/>
  <c r="D171" i="42"/>
  <c r="J171" i="42"/>
  <c r="B171" i="42"/>
  <c r="I171" i="42"/>
  <c r="F180" i="42"/>
  <c r="L180" i="42"/>
  <c r="H180" i="42"/>
  <c r="J180" i="42"/>
  <c r="P81" i="42"/>
  <c r="Q81" i="42"/>
  <c r="D81" i="42"/>
  <c r="E81" i="42"/>
  <c r="G198" i="42"/>
  <c r="C198" i="42"/>
  <c r="H198" i="42"/>
  <c r="F143" i="42"/>
  <c r="C143" i="42"/>
  <c r="L143" i="42"/>
  <c r="Q143" i="42"/>
  <c r="B143" i="42"/>
  <c r="M143" i="42"/>
  <c r="D143" i="42"/>
  <c r="O143" i="42"/>
  <c r="J142" i="42"/>
  <c r="I142" i="42"/>
  <c r="K142" i="42"/>
  <c r="D142" i="42"/>
  <c r="Q142" i="42"/>
  <c r="P142" i="42"/>
  <c r="C142" i="42"/>
  <c r="H70" i="42"/>
  <c r="F70" i="42"/>
  <c r="M70" i="42"/>
  <c r="J70" i="42"/>
  <c r="I70" i="42"/>
  <c r="B70" i="42"/>
  <c r="L152" i="42"/>
  <c r="E152" i="42"/>
  <c r="F152" i="42"/>
  <c r="R152" i="42"/>
  <c r="C152" i="42"/>
  <c r="O152" i="42"/>
  <c r="H115" i="42"/>
  <c r="L115" i="42"/>
  <c r="R115" i="42"/>
  <c r="C115" i="42"/>
  <c r="M115" i="42"/>
  <c r="B115" i="42"/>
  <c r="K115" i="42"/>
  <c r="G120" i="42"/>
  <c r="Q120" i="42"/>
  <c r="C120" i="42"/>
  <c r="P120" i="42"/>
  <c r="E120" i="42"/>
  <c r="E127" i="42"/>
  <c r="C127" i="42"/>
  <c r="I127" i="42"/>
  <c r="J20" i="42"/>
  <c r="E20" i="42"/>
  <c r="E162" i="42"/>
  <c r="L162" i="42"/>
  <c r="F162" i="42"/>
  <c r="H162" i="42"/>
  <c r="E54" i="49"/>
  <c r="K54" i="49"/>
  <c r="L54" i="49"/>
  <c r="O54" i="49"/>
  <c r="R54" i="49"/>
  <c r="J54" i="49"/>
  <c r="F54" i="49"/>
  <c r="I54" i="49"/>
  <c r="F82" i="49"/>
  <c r="H82" i="49"/>
  <c r="R82" i="49"/>
  <c r="M82" i="49"/>
  <c r="K82" i="49"/>
  <c r="D82" i="49"/>
  <c r="B82" i="49"/>
  <c r="L82" i="49"/>
  <c r="E104" i="49"/>
  <c r="P104" i="49"/>
  <c r="C104" i="49"/>
  <c r="H104" i="49"/>
  <c r="R104" i="49"/>
  <c r="D158" i="49"/>
  <c r="M158" i="49"/>
  <c r="E158" i="49"/>
  <c r="H158" i="49"/>
  <c r="Q158" i="49"/>
  <c r="F158" i="49"/>
  <c r="I139" i="49"/>
  <c r="D139" i="49"/>
  <c r="B139" i="49"/>
  <c r="Q139" i="49"/>
  <c r="E139" i="49"/>
  <c r="R139" i="49"/>
  <c r="J139" i="49"/>
  <c r="P58" i="49"/>
  <c r="O58" i="49"/>
  <c r="D58" i="49"/>
  <c r="R58" i="49"/>
  <c r="F58" i="49"/>
  <c r="D70" i="49"/>
  <c r="Q70" i="49"/>
  <c r="D37" i="49"/>
  <c r="R37" i="49"/>
  <c r="Q37" i="49"/>
  <c r="F37" i="49"/>
  <c r="M37" i="49"/>
  <c r="K37" i="49"/>
  <c r="G37" i="49"/>
  <c r="R44" i="49"/>
  <c r="F44" i="49"/>
  <c r="M44" i="49"/>
  <c r="G52" i="49"/>
  <c r="O52" i="49"/>
  <c r="I52" i="49"/>
  <c r="L52" i="49"/>
  <c r="G47" i="49"/>
  <c r="Q47" i="49"/>
  <c r="J47" i="49"/>
  <c r="M47" i="49"/>
  <c r="F47" i="49"/>
  <c r="H96" i="52"/>
  <c r="G96" i="52"/>
  <c r="M185" i="52"/>
  <c r="C185" i="52"/>
  <c r="L185" i="52"/>
  <c r="G185" i="52"/>
  <c r="D185" i="52"/>
  <c r="J70" i="52"/>
  <c r="G70" i="52"/>
  <c r="D70" i="52"/>
  <c r="L70" i="52"/>
  <c r="I122" i="52"/>
  <c r="H122" i="52"/>
  <c r="J122" i="52"/>
  <c r="L122" i="52"/>
  <c r="C122" i="52"/>
  <c r="K122" i="52"/>
  <c r="M122" i="52"/>
  <c r="K196" i="52"/>
  <c r="F196" i="52"/>
  <c r="M196" i="52"/>
  <c r="D196" i="52"/>
  <c r="B196" i="52"/>
  <c r="I46" i="52"/>
  <c r="K46" i="52"/>
  <c r="B46" i="52"/>
  <c r="D46" i="52"/>
  <c r="G46" i="52"/>
  <c r="H106" i="52"/>
  <c r="I106" i="52"/>
  <c r="L106" i="52"/>
  <c r="D106" i="52"/>
  <c r="J80" i="52"/>
  <c r="K80" i="52"/>
  <c r="L80" i="52"/>
  <c r="D80" i="52"/>
  <c r="E192" i="53"/>
  <c r="I192" i="53"/>
  <c r="L192" i="53"/>
  <c r="J192" i="53"/>
  <c r="J99" i="53"/>
  <c r="K99" i="53"/>
  <c r="G99" i="53"/>
  <c r="F99" i="53"/>
  <c r="M99" i="53"/>
  <c r="O99" i="53"/>
  <c r="Q99" i="53"/>
  <c r="I99" i="53"/>
  <c r="C99" i="53"/>
  <c r="B99" i="53"/>
  <c r="G190" i="53"/>
  <c r="M190" i="53"/>
  <c r="N190" i="53"/>
  <c r="B190" i="53"/>
  <c r="I190" i="53"/>
  <c r="K190" i="53"/>
  <c r="P190" i="53"/>
  <c r="C190" i="53"/>
  <c r="I130" i="53"/>
  <c r="F130" i="53"/>
  <c r="N130" i="53"/>
  <c r="C130" i="53"/>
  <c r="B130" i="53"/>
  <c r="L174" i="53"/>
  <c r="F174" i="53"/>
  <c r="P174" i="53"/>
  <c r="N174" i="53"/>
  <c r="M174" i="53"/>
  <c r="C174" i="53"/>
  <c r="I174" i="53"/>
  <c r="H174" i="53"/>
  <c r="I178" i="53"/>
  <c r="N178" i="53"/>
  <c r="K178" i="53"/>
  <c r="C178" i="53"/>
  <c r="M171" i="53"/>
  <c r="I171" i="53"/>
  <c r="D171" i="53"/>
  <c r="F171" i="53"/>
  <c r="K171" i="53"/>
  <c r="B171" i="53"/>
  <c r="J171" i="53"/>
  <c r="B82" i="53"/>
  <c r="G82" i="53"/>
  <c r="M82" i="53"/>
  <c r="Q82" i="53"/>
  <c r="N82" i="53"/>
  <c r="L82" i="53"/>
  <c r="K82" i="53"/>
  <c r="H186" i="53"/>
  <c r="E186" i="53"/>
  <c r="G186" i="53"/>
  <c r="K186" i="53"/>
  <c r="B186" i="53"/>
  <c r="L92" i="53"/>
  <c r="P92" i="53"/>
  <c r="F92" i="53"/>
  <c r="K92" i="53"/>
  <c r="D92" i="53"/>
  <c r="N92" i="53"/>
  <c r="C92" i="53"/>
  <c r="G92" i="53"/>
  <c r="I92" i="53"/>
  <c r="H92" i="53"/>
  <c r="P153" i="53"/>
  <c r="L153" i="53"/>
  <c r="G153" i="53"/>
  <c r="K153" i="53"/>
  <c r="Q153" i="53"/>
  <c r="B153" i="53"/>
  <c r="C153" i="53"/>
  <c r="F153" i="53"/>
  <c r="K127" i="53"/>
  <c r="B127" i="53"/>
  <c r="O127" i="53"/>
  <c r="M127" i="53"/>
  <c r="I127" i="53"/>
  <c r="F127" i="53"/>
  <c r="Q127" i="53"/>
  <c r="O172" i="53"/>
  <c r="N172" i="53"/>
  <c r="G172" i="53"/>
  <c r="H172" i="53"/>
  <c r="P172" i="53"/>
  <c r="F172" i="53"/>
  <c r="P140" i="53"/>
  <c r="E140" i="53"/>
  <c r="J140" i="53"/>
  <c r="D156" i="53"/>
  <c r="M156" i="53"/>
  <c r="K156" i="53"/>
  <c r="C156" i="53"/>
  <c r="C36" i="53"/>
  <c r="D12" i="52"/>
  <c r="Q77" i="42"/>
  <c r="C83" i="49"/>
  <c r="Q155" i="53"/>
  <c r="P122" i="49"/>
  <c r="K23" i="40"/>
  <c r="M20" i="40"/>
  <c r="G37" i="40"/>
  <c r="D171" i="41"/>
  <c r="D203" i="41"/>
  <c r="E43" i="47"/>
  <c r="J25" i="47"/>
  <c r="L22" i="47"/>
  <c r="L8" i="44"/>
  <c r="L11" i="44"/>
  <c r="I104" i="49"/>
  <c r="C57" i="42"/>
  <c r="C70" i="42"/>
  <c r="I58" i="49"/>
  <c r="C8" i="44"/>
  <c r="O96" i="49"/>
  <c r="C113" i="49"/>
  <c r="M113" i="49"/>
  <c r="F29" i="49"/>
  <c r="J60" i="49"/>
  <c r="R33" i="49"/>
  <c r="Q33" i="49"/>
  <c r="J140" i="49"/>
  <c r="H140" i="49"/>
  <c r="H58" i="49"/>
  <c r="F139" i="49"/>
  <c r="E82" i="49"/>
  <c r="M54" i="49"/>
  <c r="P57" i="42"/>
  <c r="P115" i="42"/>
  <c r="Q152" i="42"/>
  <c r="M142" i="42"/>
  <c r="R143" i="42"/>
  <c r="H178" i="53"/>
  <c r="O190" i="53"/>
  <c r="M130" i="53"/>
  <c r="P99" i="53"/>
  <c r="Q192" i="53"/>
  <c r="K139" i="49"/>
  <c r="I47" i="49"/>
  <c r="C37" i="49"/>
  <c r="C158" i="49"/>
  <c r="N171" i="53"/>
  <c r="R127" i="42"/>
  <c r="J81" i="42"/>
  <c r="F171" i="42"/>
  <c r="J196" i="42"/>
  <c r="C50" i="45"/>
  <c r="D142" i="45"/>
  <c r="E181" i="45"/>
  <c r="H80" i="52"/>
  <c r="K106" i="52"/>
  <c r="J46" i="52"/>
  <c r="I196" i="52"/>
  <c r="D122" i="52"/>
  <c r="I70" i="52"/>
  <c r="F185" i="52"/>
  <c r="M153" i="45"/>
  <c r="P156" i="53"/>
  <c r="B172" i="53"/>
  <c r="N31" i="53"/>
  <c r="G88" i="48"/>
  <c r="P157" i="53"/>
  <c r="F23" i="40"/>
  <c r="H20" i="40"/>
  <c r="G196" i="48"/>
  <c r="L37" i="40"/>
  <c r="I171" i="41"/>
  <c r="L203" i="41"/>
  <c r="K11" i="44"/>
  <c r="H171" i="41"/>
  <c r="J22" i="47"/>
  <c r="G8" i="44"/>
  <c r="L46" i="40"/>
  <c r="I11" i="44"/>
  <c r="K58" i="49"/>
  <c r="E70" i="42"/>
  <c r="E12" i="44"/>
  <c r="P29" i="49"/>
  <c r="P143" i="42"/>
  <c r="D12" i="44"/>
  <c r="K29" i="49"/>
  <c r="B96" i="49"/>
  <c r="H113" i="49"/>
  <c r="E29" i="49"/>
  <c r="L60" i="49"/>
  <c r="H60" i="49"/>
  <c r="D33" i="49"/>
  <c r="B33" i="49"/>
  <c r="P140" i="49"/>
  <c r="Q140" i="49"/>
  <c r="E58" i="49"/>
  <c r="L139" i="49"/>
  <c r="B158" i="49"/>
  <c r="C82" i="49"/>
  <c r="Q54" i="49"/>
  <c r="I57" i="42"/>
  <c r="J120" i="42"/>
  <c r="J115" i="42"/>
  <c r="I152" i="42"/>
  <c r="B142" i="42"/>
  <c r="I143" i="42"/>
  <c r="O178" i="53"/>
  <c r="K130" i="53"/>
  <c r="F190" i="53"/>
  <c r="N99" i="53"/>
  <c r="O47" i="49"/>
  <c r="R57" i="42"/>
  <c r="R158" i="49"/>
  <c r="Q171" i="53"/>
  <c r="P127" i="42"/>
  <c r="I81" i="42"/>
  <c r="G125" i="42"/>
  <c r="D50" i="45"/>
  <c r="F181" i="45"/>
  <c r="B45" i="45"/>
  <c r="L146" i="45"/>
  <c r="M80" i="52"/>
  <c r="B106" i="52"/>
  <c r="E46" i="52"/>
  <c r="L196" i="52"/>
  <c r="E122" i="52"/>
  <c r="H70" i="52"/>
  <c r="K185" i="52"/>
  <c r="B113" i="49"/>
  <c r="E23" i="40"/>
  <c r="M37" i="40"/>
  <c r="C138" i="42"/>
  <c r="E171" i="41"/>
  <c r="C11" i="44"/>
  <c r="N171" i="41"/>
  <c r="M22" i="47"/>
  <c r="E22" i="47"/>
  <c r="D8" i="44"/>
  <c r="Q57" i="42"/>
  <c r="J104" i="49"/>
  <c r="O60" i="49"/>
  <c r="C140" i="49"/>
  <c r="K120" i="42"/>
  <c r="G113" i="49"/>
  <c r="G60" i="49"/>
  <c r="B60" i="49"/>
  <c r="D140" i="49"/>
  <c r="M140" i="49"/>
  <c r="G58" i="49"/>
  <c r="H139" i="49"/>
  <c r="J158" i="49"/>
  <c r="Q104" i="49"/>
  <c r="I82" i="49"/>
  <c r="B54" i="49"/>
  <c r="I120" i="42"/>
  <c r="H152" i="42"/>
  <c r="F142" i="42"/>
  <c r="J143" i="42"/>
  <c r="I153" i="53"/>
  <c r="I186" i="53"/>
  <c r="P82" i="53"/>
  <c r="L178" i="53"/>
  <c r="O130" i="53"/>
  <c r="Q190" i="53"/>
  <c r="L99" i="53"/>
  <c r="E47" i="49"/>
  <c r="F96" i="52"/>
  <c r="P162" i="42"/>
  <c r="I198" i="42"/>
  <c r="K180" i="42"/>
  <c r="C125" i="42"/>
  <c r="M50" i="45"/>
  <c r="L45" i="45"/>
  <c r="M146" i="45"/>
  <c r="B80" i="52"/>
  <c r="G106" i="52"/>
  <c r="H196" i="52"/>
  <c r="B122" i="52"/>
  <c r="M70" i="52"/>
  <c r="H185" i="52"/>
  <c r="R31" i="27"/>
  <c r="R25" i="27"/>
  <c r="H7" i="22"/>
  <c r="R20" i="2" s="1"/>
  <c r="T20" i="2" s="1"/>
  <c r="D7" i="10"/>
  <c r="D18" i="2" s="1"/>
  <c r="F18" i="2" s="1"/>
  <c r="J5" i="53"/>
  <c r="M11" i="53"/>
  <c r="I7" i="51"/>
  <c r="P77" i="42"/>
  <c r="I60" i="41"/>
  <c r="L126" i="48"/>
  <c r="F22" i="44"/>
  <c r="B110" i="53"/>
  <c r="C69" i="49"/>
  <c r="G159" i="42"/>
  <c r="E37" i="51"/>
  <c r="I89" i="48"/>
  <c r="L23" i="48"/>
  <c r="B11" i="53"/>
  <c r="H40" i="53"/>
  <c r="G41" i="48"/>
  <c r="F163" i="48"/>
  <c r="M73" i="49"/>
  <c r="L52" i="44"/>
  <c r="G95" i="53"/>
  <c r="E120" i="48"/>
  <c r="G31" i="53"/>
  <c r="K41" i="48"/>
  <c r="E22" i="44"/>
  <c r="M126" i="49"/>
  <c r="F95" i="53"/>
  <c r="D166" i="48"/>
  <c r="J10" i="52"/>
  <c r="D31" i="53"/>
  <c r="H31" i="53"/>
  <c r="D190" i="48"/>
  <c r="O83" i="49"/>
  <c r="C12" i="52"/>
  <c r="C7" i="51"/>
  <c r="H34" i="53"/>
  <c r="C10" i="52"/>
  <c r="H25" i="53"/>
  <c r="L34" i="53"/>
  <c r="B40" i="53"/>
  <c r="G34" i="53"/>
  <c r="B34" i="53"/>
  <c r="G40" i="53"/>
  <c r="I22" i="53"/>
  <c r="N33" i="53"/>
  <c r="I73" i="42"/>
  <c r="H26" i="41"/>
  <c r="H126" i="48"/>
  <c r="I69" i="49"/>
  <c r="L83" i="49"/>
  <c r="E165" i="49"/>
  <c r="M54" i="40"/>
  <c r="L138" i="48"/>
  <c r="I37" i="51"/>
  <c r="M20" i="49"/>
  <c r="F122" i="53"/>
  <c r="P201" i="42"/>
  <c r="D88" i="48"/>
  <c r="R6" i="27"/>
  <c r="H10" i="52"/>
  <c r="B31" i="53"/>
  <c r="G25" i="53"/>
  <c r="G59" i="53"/>
  <c r="G22" i="53"/>
  <c r="H13" i="53"/>
  <c r="M22" i="53"/>
  <c r="M112" i="49"/>
  <c r="B10" i="41"/>
  <c r="L94" i="48"/>
  <c r="R83" i="49"/>
  <c r="L201" i="49"/>
  <c r="K80" i="49"/>
  <c r="J128" i="49"/>
  <c r="Q93" i="53"/>
  <c r="M135" i="48"/>
  <c r="H20" i="53"/>
  <c r="L9" i="53"/>
  <c r="N13" i="53"/>
  <c r="B25" i="53"/>
  <c r="K186" i="41"/>
  <c r="G94" i="48"/>
  <c r="L41" i="48"/>
  <c r="M201" i="49"/>
  <c r="H137" i="42"/>
  <c r="Q124" i="53"/>
  <c r="N136" i="48"/>
  <c r="P161" i="42"/>
  <c r="F135" i="48"/>
  <c r="I45" i="48"/>
  <c r="G133" i="45"/>
  <c r="H44" i="53"/>
  <c r="E27" i="53"/>
  <c r="G11" i="53"/>
  <c r="N20" i="53"/>
  <c r="F11" i="53"/>
  <c r="B12" i="52"/>
  <c r="E10" i="52"/>
  <c r="J26" i="44"/>
  <c r="O97" i="49"/>
  <c r="H43" i="44"/>
  <c r="D137" i="42"/>
  <c r="O191" i="53"/>
  <c r="M52" i="45"/>
  <c r="H159" i="41"/>
  <c r="G159" i="41"/>
  <c r="K159" i="41"/>
  <c r="F159" i="41"/>
  <c r="E29" i="45"/>
  <c r="C29" i="45"/>
  <c r="L121" i="45"/>
  <c r="C121" i="45"/>
  <c r="K126" i="45"/>
  <c r="J126" i="45"/>
  <c r="I126" i="45"/>
  <c r="L30" i="42"/>
  <c r="G30" i="42"/>
  <c r="J192" i="42"/>
  <c r="G192" i="42"/>
  <c r="B195" i="42"/>
  <c r="O195" i="42"/>
  <c r="K33" i="42"/>
  <c r="G33" i="42"/>
  <c r="H182" i="42"/>
  <c r="K182" i="42"/>
  <c r="L38" i="42"/>
  <c r="J38" i="42"/>
  <c r="L154" i="42"/>
  <c r="H154" i="42"/>
  <c r="G119" i="42"/>
  <c r="F119" i="42"/>
  <c r="Q111" i="42"/>
  <c r="D111" i="42"/>
  <c r="L162" i="49"/>
  <c r="M162" i="49"/>
  <c r="L43" i="49"/>
  <c r="B43" i="49"/>
  <c r="E43" i="49"/>
  <c r="D43" i="49"/>
  <c r="H21" i="49"/>
  <c r="O21" i="49"/>
  <c r="D21" i="49"/>
  <c r="P177" i="49"/>
  <c r="D177" i="49"/>
  <c r="I177" i="49"/>
  <c r="L177" i="49"/>
  <c r="F177" i="49"/>
  <c r="H177" i="49"/>
  <c r="P138" i="49"/>
  <c r="C138" i="49"/>
  <c r="H138" i="49"/>
  <c r="D167" i="49"/>
  <c r="Q167" i="49"/>
  <c r="B167" i="49"/>
  <c r="M167" i="49"/>
  <c r="C167" i="49"/>
  <c r="H159" i="49"/>
  <c r="J159" i="49"/>
  <c r="G182" i="49"/>
  <c r="B182" i="49"/>
  <c r="M182" i="49"/>
  <c r="H182" i="49"/>
  <c r="Q182" i="49"/>
  <c r="H86" i="49"/>
  <c r="E86" i="49"/>
  <c r="R86" i="49"/>
  <c r="L86" i="49"/>
  <c r="G181" i="49"/>
  <c r="E181" i="49"/>
  <c r="J181" i="49"/>
  <c r="O181" i="49"/>
  <c r="G152" i="49"/>
  <c r="D152" i="49"/>
  <c r="R152" i="49"/>
  <c r="E152" i="49"/>
  <c r="L152" i="49"/>
  <c r="E30" i="49"/>
  <c r="J30" i="49"/>
  <c r="C30" i="49"/>
  <c r="P30" i="49"/>
  <c r="D68" i="49"/>
  <c r="F68" i="49"/>
  <c r="J68" i="49"/>
  <c r="K192" i="49"/>
  <c r="H192" i="49"/>
  <c r="P26" i="49"/>
  <c r="M26" i="49"/>
  <c r="M100" i="49"/>
  <c r="H100" i="49"/>
  <c r="P36" i="49"/>
  <c r="M36" i="49"/>
  <c r="L46" i="49"/>
  <c r="M46" i="49"/>
  <c r="R11" i="49"/>
  <c r="L11" i="49"/>
  <c r="B51" i="49"/>
  <c r="Q51" i="49"/>
  <c r="L193" i="49"/>
  <c r="G193" i="49"/>
  <c r="H102" i="49"/>
  <c r="D102" i="49"/>
  <c r="F191" i="52"/>
  <c r="C191" i="52"/>
  <c r="J8" i="52"/>
  <c r="I8" i="52"/>
  <c r="D8" i="52"/>
  <c r="H150" i="52"/>
  <c r="D150" i="52"/>
  <c r="C148" i="52"/>
  <c r="J148" i="52"/>
  <c r="P183" i="53"/>
  <c r="E183" i="53"/>
  <c r="P188" i="53"/>
  <c r="G188" i="53"/>
  <c r="B10" i="53"/>
  <c r="E10" i="53"/>
  <c r="L152" i="53"/>
  <c r="N152" i="53"/>
  <c r="F144" i="53"/>
  <c r="P144" i="53"/>
  <c r="I18" i="53"/>
  <c r="E18" i="53"/>
  <c r="L90" i="53"/>
  <c r="I90" i="53"/>
  <c r="Q90" i="53"/>
  <c r="M8" i="53"/>
  <c r="L8" i="53"/>
  <c r="I8" i="53"/>
  <c r="D8" i="53"/>
  <c r="N8" i="53"/>
  <c r="B8" i="53"/>
  <c r="F24" i="53"/>
  <c r="C24" i="53"/>
  <c r="H24" i="53"/>
  <c r="L24" i="53"/>
  <c r="D96" i="53"/>
  <c r="J96" i="53"/>
  <c r="I50" i="53"/>
  <c r="E50" i="53"/>
  <c r="M50" i="53"/>
  <c r="C50" i="53"/>
  <c r="M146" i="53"/>
  <c r="G146" i="53"/>
  <c r="G193" i="53"/>
  <c r="B193" i="53"/>
  <c r="K161" i="53"/>
  <c r="C161" i="53"/>
  <c r="F6" i="53"/>
  <c r="E6" i="53"/>
  <c r="I6" i="53"/>
  <c r="H26" i="53"/>
  <c r="M26" i="53"/>
  <c r="F26" i="53"/>
  <c r="D26" i="53"/>
  <c r="M183" i="53"/>
  <c r="Q203" i="42"/>
  <c r="E90" i="42"/>
  <c r="L22" i="41"/>
  <c r="N22" i="41"/>
  <c r="E117" i="41"/>
  <c r="F117" i="41"/>
  <c r="P86" i="49"/>
  <c r="F138" i="49"/>
  <c r="E71" i="53"/>
  <c r="L58" i="52"/>
  <c r="K119" i="42"/>
  <c r="N44" i="41"/>
  <c r="F44" i="41"/>
  <c r="E44" i="41"/>
  <c r="D183" i="41"/>
  <c r="I183" i="41"/>
  <c r="M150" i="41"/>
  <c r="D150" i="41"/>
  <c r="M137" i="45"/>
  <c r="F137" i="45"/>
  <c r="K164" i="42"/>
  <c r="P164" i="42"/>
  <c r="Q164" i="42"/>
  <c r="J164" i="42"/>
  <c r="K117" i="41"/>
  <c r="E44" i="47"/>
  <c r="H44" i="41"/>
  <c r="D30" i="49"/>
  <c r="L37" i="44"/>
  <c r="B37" i="44"/>
  <c r="G39" i="48"/>
  <c r="M39" i="48"/>
  <c r="F86" i="41"/>
  <c r="G86" i="41"/>
  <c r="K86" i="41"/>
  <c r="G140" i="41"/>
  <c r="C140" i="41"/>
  <c r="E140" i="41"/>
  <c r="J135" i="45"/>
  <c r="C135" i="45"/>
  <c r="G38" i="45"/>
  <c r="J38" i="45"/>
  <c r="H165" i="42"/>
  <c r="R165" i="42"/>
  <c r="J97" i="42"/>
  <c r="B9" i="51"/>
  <c r="L140" i="41"/>
  <c r="I163" i="48"/>
  <c r="K163" i="48"/>
  <c r="L163" i="48"/>
  <c r="N163" i="48"/>
  <c r="D163" i="48"/>
  <c r="E163" i="48"/>
  <c r="M163" i="48"/>
  <c r="L45" i="48"/>
  <c r="G45" i="48"/>
  <c r="N45" i="48"/>
  <c r="C45" i="48"/>
  <c r="K45" i="48"/>
  <c r="D45" i="48"/>
  <c r="F45" i="48"/>
  <c r="E45" i="48"/>
  <c r="H45" i="48"/>
  <c r="B45" i="48"/>
  <c r="E88" i="48"/>
  <c r="F88" i="48"/>
  <c r="K88" i="48"/>
  <c r="M88" i="48"/>
  <c r="C88" i="48"/>
  <c r="B88" i="48"/>
  <c r="H88" i="48"/>
  <c r="G135" i="48"/>
  <c r="L135" i="48"/>
  <c r="B135" i="48"/>
  <c r="D135" i="48"/>
  <c r="E135" i="48"/>
  <c r="C135" i="48"/>
  <c r="K135" i="48"/>
  <c r="N135" i="48"/>
  <c r="L31" i="48"/>
  <c r="E31" i="48"/>
  <c r="K31" i="48"/>
  <c r="H31" i="48"/>
  <c r="B31" i="48"/>
  <c r="M31" i="48"/>
  <c r="I31" i="48"/>
  <c r="F31" i="48"/>
  <c r="G31" i="48"/>
  <c r="N121" i="48"/>
  <c r="M121" i="48"/>
  <c r="G121" i="48"/>
  <c r="C121" i="48"/>
  <c r="I121" i="48"/>
  <c r="F121" i="48"/>
  <c r="B121" i="48"/>
  <c r="D121" i="48"/>
  <c r="E121" i="48"/>
  <c r="M23" i="48"/>
  <c r="G23" i="48"/>
  <c r="I23" i="48"/>
  <c r="N23" i="48"/>
  <c r="C23" i="48"/>
  <c r="D23" i="48"/>
  <c r="B23" i="48"/>
  <c r="N184" i="48"/>
  <c r="E184" i="48"/>
  <c r="F184" i="48"/>
  <c r="H184" i="48"/>
  <c r="B184" i="48"/>
  <c r="K184" i="48"/>
  <c r="K190" i="48"/>
  <c r="H190" i="48"/>
  <c r="F190" i="48"/>
  <c r="C190" i="48"/>
  <c r="N190" i="48"/>
  <c r="M41" i="48"/>
  <c r="D41" i="48"/>
  <c r="I41" i="48"/>
  <c r="C41" i="48"/>
  <c r="E41" i="48"/>
  <c r="M126" i="48"/>
  <c r="D126" i="48"/>
  <c r="G126" i="48"/>
  <c r="I126" i="48"/>
  <c r="C126" i="48"/>
  <c r="F94" i="48"/>
  <c r="M94" i="48"/>
  <c r="H94" i="48"/>
  <c r="D94" i="48"/>
  <c r="F196" i="48"/>
  <c r="H196" i="48"/>
  <c r="K196" i="48"/>
  <c r="D196" i="48"/>
  <c r="E196" i="48"/>
  <c r="L196" i="48"/>
  <c r="N196" i="48"/>
  <c r="C196" i="48"/>
  <c r="B196" i="48"/>
  <c r="F191" i="48"/>
  <c r="D191" i="48"/>
  <c r="B191" i="48"/>
  <c r="C191" i="48"/>
  <c r="I191" i="48"/>
  <c r="E191" i="48"/>
  <c r="L191" i="48"/>
  <c r="M191" i="48"/>
  <c r="H191" i="48"/>
  <c r="H166" i="48"/>
  <c r="E166" i="48"/>
  <c r="B166" i="48"/>
  <c r="M166" i="48"/>
  <c r="L166" i="48"/>
  <c r="I166" i="48"/>
  <c r="C166" i="48"/>
  <c r="F166" i="48"/>
  <c r="K166" i="48"/>
  <c r="I136" i="48"/>
  <c r="K136" i="48"/>
  <c r="E136" i="48"/>
  <c r="G136" i="48"/>
  <c r="B136" i="48"/>
  <c r="M136" i="48"/>
  <c r="D136" i="48"/>
  <c r="C136" i="48"/>
  <c r="H136" i="48"/>
  <c r="D107" i="48"/>
  <c r="H107" i="48"/>
  <c r="G107" i="48"/>
  <c r="K107" i="48"/>
  <c r="E107" i="48"/>
  <c r="B107" i="48"/>
  <c r="L107" i="48"/>
  <c r="M107" i="48"/>
  <c r="I107" i="48"/>
  <c r="C107" i="48"/>
  <c r="G151" i="48"/>
  <c r="K151" i="48"/>
  <c r="L151" i="48"/>
  <c r="M151" i="48"/>
  <c r="E151" i="48"/>
  <c r="C151" i="48"/>
  <c r="B151" i="48"/>
  <c r="N151" i="48"/>
  <c r="B120" i="48"/>
  <c r="I120" i="48"/>
  <c r="H120" i="48"/>
  <c r="C120" i="48"/>
  <c r="N120" i="48"/>
  <c r="L120" i="48"/>
  <c r="D120" i="48"/>
  <c r="G120" i="48"/>
  <c r="M120" i="48"/>
  <c r="G161" i="48"/>
  <c r="L161" i="48"/>
  <c r="N161" i="48"/>
  <c r="F161" i="48"/>
  <c r="I161" i="48"/>
  <c r="E161" i="48"/>
  <c r="M161" i="48"/>
  <c r="B161" i="48"/>
  <c r="D161" i="48"/>
  <c r="K161" i="48"/>
  <c r="C170" i="48"/>
  <c r="F170" i="48"/>
  <c r="N170" i="48"/>
  <c r="L170" i="48"/>
  <c r="G170" i="48"/>
  <c r="M170" i="48"/>
  <c r="D170" i="48"/>
  <c r="K170" i="48"/>
  <c r="B170" i="48"/>
  <c r="E170" i="48"/>
  <c r="C64" i="48"/>
  <c r="F64" i="48"/>
  <c r="D64" i="48"/>
  <c r="H64" i="48"/>
  <c r="I64" i="48"/>
  <c r="K64" i="48"/>
  <c r="B64" i="48"/>
  <c r="M64" i="48"/>
  <c r="C14" i="48"/>
  <c r="I14" i="48"/>
  <c r="K14" i="48"/>
  <c r="D14" i="48"/>
  <c r="F14" i="48"/>
  <c r="L14" i="48"/>
  <c r="N14" i="48"/>
  <c r="E14" i="48"/>
  <c r="B14" i="48"/>
  <c r="I7" i="48"/>
  <c r="E7" i="48"/>
  <c r="F7" i="48"/>
  <c r="H7" i="48"/>
  <c r="L7" i="48"/>
  <c r="C7" i="48"/>
  <c r="G7" i="48"/>
  <c r="N7" i="48"/>
  <c r="K7" i="48"/>
  <c r="M7" i="48"/>
  <c r="K67" i="48"/>
  <c r="L67" i="48"/>
  <c r="N67" i="48"/>
  <c r="F67" i="48"/>
  <c r="E67" i="48"/>
  <c r="D67" i="48"/>
  <c r="H67" i="48"/>
  <c r="C67" i="48"/>
  <c r="B67" i="48"/>
  <c r="M67" i="48"/>
  <c r="K19" i="49"/>
  <c r="J19" i="49"/>
  <c r="L87" i="52"/>
  <c r="F87" i="52"/>
  <c r="L42" i="52"/>
  <c r="G42" i="52"/>
  <c r="M25" i="53"/>
  <c r="E25" i="53"/>
  <c r="N25" i="53"/>
  <c r="I20" i="53"/>
  <c r="E20" i="53"/>
  <c r="F20" i="53"/>
  <c r="H28" i="53"/>
  <c r="I28" i="53"/>
  <c r="N22" i="53"/>
  <c r="D22" i="53"/>
  <c r="E22" i="53"/>
  <c r="L22" i="53"/>
  <c r="K37" i="51"/>
  <c r="L37" i="51"/>
  <c r="J37" i="51"/>
  <c r="D37" i="51"/>
  <c r="H37" i="51"/>
  <c r="F37" i="51"/>
  <c r="G37" i="51"/>
  <c r="I40" i="51"/>
  <c r="C40" i="51"/>
  <c r="K40" i="51"/>
  <c r="J40" i="51"/>
  <c r="B40" i="51"/>
  <c r="F40" i="51"/>
  <c r="G40" i="51"/>
  <c r="H40" i="51"/>
  <c r="C35" i="51"/>
  <c r="J35" i="51"/>
  <c r="B35" i="51"/>
  <c r="H35" i="51"/>
  <c r="I35" i="51"/>
  <c r="K35" i="51"/>
  <c r="D35" i="51"/>
  <c r="J53" i="51"/>
  <c r="E53" i="51"/>
  <c r="K53" i="51"/>
  <c r="H53" i="51"/>
  <c r="F53" i="51"/>
  <c r="I53" i="51"/>
  <c r="B53" i="51"/>
  <c r="F15" i="51"/>
  <c r="L15" i="51"/>
  <c r="H15" i="51"/>
  <c r="E15" i="51"/>
  <c r="I15" i="51"/>
  <c r="J15" i="51"/>
  <c r="G15" i="51"/>
  <c r="C15" i="51"/>
  <c r="G5" i="48"/>
  <c r="F5" i="40"/>
  <c r="K5" i="40"/>
  <c r="M13" i="53"/>
  <c r="H22" i="53"/>
  <c r="F31" i="53"/>
  <c r="G44" i="53"/>
  <c r="G7" i="51"/>
  <c r="D11" i="53"/>
  <c r="G13" i="53"/>
  <c r="F9" i="53"/>
  <c r="H12" i="52"/>
  <c r="E172" i="49"/>
  <c r="N26" i="41"/>
  <c r="N94" i="48"/>
  <c r="I190" i="48"/>
  <c r="D40" i="51"/>
  <c r="C37" i="51"/>
  <c r="I170" i="48"/>
  <c r="D151" i="48"/>
  <c r="G166" i="48"/>
  <c r="F136" i="48"/>
  <c r="H161" i="48"/>
  <c r="H135" i="48"/>
  <c r="D166" i="45"/>
  <c r="P25" i="27"/>
  <c r="G78" i="48"/>
  <c r="N78" i="48"/>
  <c r="M181" i="48"/>
  <c r="C181" i="48"/>
  <c r="I159" i="48"/>
  <c r="B159" i="48"/>
  <c r="F188" i="48"/>
  <c r="G188" i="48"/>
  <c r="B86" i="48"/>
  <c r="H86" i="48"/>
  <c r="K145" i="48"/>
  <c r="C145" i="48"/>
  <c r="C9" i="53"/>
  <c r="K26" i="40"/>
  <c r="D26" i="40"/>
  <c r="K42" i="40"/>
  <c r="E42" i="40"/>
  <c r="H42" i="40"/>
  <c r="I43" i="44"/>
  <c r="G43" i="44"/>
  <c r="E27" i="44"/>
  <c r="B27" i="44"/>
  <c r="I27" i="44"/>
  <c r="E39" i="47"/>
  <c r="L39" i="47"/>
  <c r="K39" i="47"/>
  <c r="J39" i="47"/>
  <c r="I96" i="41"/>
  <c r="D96" i="41"/>
  <c r="F28" i="41"/>
  <c r="E28" i="41"/>
  <c r="K28" i="41"/>
  <c r="K60" i="41"/>
  <c r="C60" i="41"/>
  <c r="F60" i="41"/>
  <c r="K150" i="45"/>
  <c r="J150" i="45"/>
  <c r="C150" i="45"/>
  <c r="B105" i="45"/>
  <c r="M105" i="45"/>
  <c r="E105" i="45"/>
  <c r="G16" i="45"/>
  <c r="I16" i="45"/>
  <c r="G168" i="45"/>
  <c r="M168" i="45"/>
  <c r="L168" i="45"/>
  <c r="E83" i="45"/>
  <c r="M83" i="45"/>
  <c r="F83" i="45"/>
  <c r="Q62" i="42"/>
  <c r="D62" i="42"/>
  <c r="C62" i="42"/>
  <c r="D73" i="42"/>
  <c r="M73" i="42"/>
  <c r="B73" i="42"/>
  <c r="P73" i="42"/>
  <c r="G73" i="42"/>
  <c r="I197" i="42"/>
  <c r="B197" i="42"/>
  <c r="Q197" i="42"/>
  <c r="J110" i="42"/>
  <c r="L110" i="42"/>
  <c r="P110" i="42"/>
  <c r="C137" i="49"/>
  <c r="R137" i="49"/>
  <c r="M137" i="49"/>
  <c r="I122" i="49"/>
  <c r="Q122" i="49"/>
  <c r="R122" i="49"/>
  <c r="B122" i="49"/>
  <c r="I126" i="49"/>
  <c r="G126" i="49"/>
  <c r="F126" i="49"/>
  <c r="L73" i="49"/>
  <c r="C73" i="49"/>
  <c r="F73" i="49"/>
  <c r="H73" i="49"/>
  <c r="E131" i="49"/>
  <c r="Q131" i="49"/>
  <c r="I131" i="49"/>
  <c r="R131" i="49"/>
  <c r="J170" i="49"/>
  <c r="D170" i="49"/>
  <c r="Q170" i="49"/>
  <c r="M170" i="49"/>
  <c r="Q143" i="49"/>
  <c r="M143" i="49"/>
  <c r="E143" i="49"/>
  <c r="F143" i="49"/>
  <c r="E134" i="52"/>
  <c r="H134" i="52"/>
  <c r="M134" i="52"/>
  <c r="B115" i="52"/>
  <c r="E115" i="52"/>
  <c r="F115" i="52"/>
  <c r="L115" i="52"/>
  <c r="K36" i="52"/>
  <c r="I36" i="52"/>
  <c r="E36" i="52"/>
  <c r="G36" i="52"/>
  <c r="L41" i="52"/>
  <c r="K41" i="52"/>
  <c r="G41" i="52"/>
  <c r="I41" i="52"/>
  <c r="J113" i="53"/>
  <c r="H113" i="53"/>
  <c r="Q113" i="53"/>
  <c r="L157" i="53"/>
  <c r="Q157" i="53"/>
  <c r="H157" i="53"/>
  <c r="L155" i="53"/>
  <c r="M155" i="53"/>
  <c r="O155" i="53"/>
  <c r="C34" i="53"/>
  <c r="M34" i="53"/>
  <c r="L196" i="53"/>
  <c r="I196" i="53"/>
  <c r="C40" i="53"/>
  <c r="D40" i="53"/>
  <c r="I11" i="53"/>
  <c r="L44" i="53"/>
  <c r="M33" i="53"/>
  <c r="D36" i="53"/>
  <c r="H11" i="53"/>
  <c r="N11" i="53"/>
  <c r="N27" i="53"/>
  <c r="F28" i="53"/>
  <c r="F22" i="53"/>
  <c r="F27" i="53"/>
  <c r="F60" i="53"/>
  <c r="G10" i="41"/>
  <c r="B94" i="48"/>
  <c r="B126" i="48"/>
  <c r="H41" i="48"/>
  <c r="M190" i="48"/>
  <c r="G163" i="48"/>
  <c r="L54" i="40"/>
  <c r="I165" i="49"/>
  <c r="D131" i="49"/>
  <c r="K73" i="49"/>
  <c r="C126" i="49"/>
  <c r="G165" i="49"/>
  <c r="E122" i="49"/>
  <c r="D22" i="44"/>
  <c r="M197" i="42"/>
  <c r="M113" i="53"/>
  <c r="H26" i="40"/>
  <c r="G14" i="48"/>
  <c r="K120" i="48"/>
  <c r="R99" i="49"/>
  <c r="K191" i="48"/>
  <c r="I88" i="48"/>
  <c r="I129" i="52"/>
  <c r="M62" i="42"/>
  <c r="F96" i="41"/>
  <c r="C184" i="48"/>
  <c r="D203" i="53"/>
  <c r="L53" i="51"/>
  <c r="F35" i="51"/>
  <c r="N97" i="48"/>
  <c r="K97" i="48"/>
  <c r="D152" i="48"/>
  <c r="L152" i="48"/>
  <c r="D141" i="48"/>
  <c r="G141" i="48"/>
  <c r="H77" i="48"/>
  <c r="G77" i="48"/>
  <c r="P7" i="12"/>
  <c r="H23" i="2" s="1"/>
  <c r="J23" i="2" s="1"/>
  <c r="F100" i="42"/>
  <c r="C100" i="42"/>
  <c r="C38" i="53"/>
  <c r="B38" i="53"/>
  <c r="L31" i="51"/>
  <c r="B31" i="51"/>
  <c r="C31" i="51"/>
  <c r="I52" i="44"/>
  <c r="E52" i="44"/>
  <c r="E48" i="47"/>
  <c r="L48" i="47"/>
  <c r="H48" i="47"/>
  <c r="C48" i="47"/>
  <c r="B31" i="47"/>
  <c r="J31" i="47"/>
  <c r="D31" i="47"/>
  <c r="L196" i="41"/>
  <c r="E196" i="41"/>
  <c r="L38" i="41"/>
  <c r="C38" i="41"/>
  <c r="H15" i="41"/>
  <c r="L15" i="41"/>
  <c r="M35" i="45"/>
  <c r="C35" i="45"/>
  <c r="F67" i="45"/>
  <c r="C67" i="45"/>
  <c r="B67" i="45"/>
  <c r="H67" i="45"/>
  <c r="L127" i="45"/>
  <c r="J127" i="45"/>
  <c r="F127" i="45"/>
  <c r="C93" i="45"/>
  <c r="G93" i="45"/>
  <c r="D93" i="45"/>
  <c r="G161" i="45"/>
  <c r="I161" i="45"/>
  <c r="F15" i="45"/>
  <c r="E15" i="45"/>
  <c r="D77" i="42"/>
  <c r="H77" i="42"/>
  <c r="F77" i="42"/>
  <c r="G201" i="42"/>
  <c r="J201" i="42"/>
  <c r="H201" i="42"/>
  <c r="C159" i="42"/>
  <c r="M159" i="42"/>
  <c r="K159" i="42"/>
  <c r="M72" i="42"/>
  <c r="B72" i="42"/>
  <c r="E69" i="49"/>
  <c r="D69" i="49"/>
  <c r="F69" i="49"/>
  <c r="J83" i="49"/>
  <c r="H83" i="49"/>
  <c r="M83" i="49"/>
  <c r="D83" i="49"/>
  <c r="O201" i="49"/>
  <c r="J201" i="49"/>
  <c r="F88" i="49"/>
  <c r="O88" i="49"/>
  <c r="Q88" i="49"/>
  <c r="P88" i="49"/>
  <c r="D88" i="49"/>
  <c r="J16" i="49"/>
  <c r="O16" i="49"/>
  <c r="P16" i="49"/>
  <c r="H16" i="49"/>
  <c r="R16" i="49"/>
  <c r="I185" i="49"/>
  <c r="L185" i="49"/>
  <c r="E185" i="49"/>
  <c r="M166" i="49"/>
  <c r="K166" i="49"/>
  <c r="B166" i="49"/>
  <c r="R166" i="49"/>
  <c r="C166" i="49"/>
  <c r="L151" i="49"/>
  <c r="I151" i="49"/>
  <c r="O151" i="49"/>
  <c r="K151" i="49"/>
  <c r="F195" i="52"/>
  <c r="J195" i="52"/>
  <c r="D195" i="52"/>
  <c r="L128" i="52"/>
  <c r="J128" i="52"/>
  <c r="F109" i="52"/>
  <c r="L109" i="52"/>
  <c r="N110" i="53"/>
  <c r="C110" i="53"/>
  <c r="H110" i="53"/>
  <c r="E31" i="53"/>
  <c r="I31" i="53"/>
  <c r="O93" i="53"/>
  <c r="N93" i="53"/>
  <c r="M93" i="53"/>
  <c r="J95" i="53"/>
  <c r="B95" i="53"/>
  <c r="E95" i="53"/>
  <c r="L122" i="53"/>
  <c r="E122" i="53"/>
  <c r="G122" i="53"/>
  <c r="I122" i="53"/>
  <c r="N122" i="53"/>
  <c r="M115" i="53"/>
  <c r="F115" i="53"/>
  <c r="G115" i="53"/>
  <c r="H81" i="53"/>
  <c r="Q81" i="53"/>
  <c r="E81" i="53"/>
  <c r="F100" i="53"/>
  <c r="I100" i="53"/>
  <c r="D116" i="53"/>
  <c r="C116" i="53"/>
  <c r="M116" i="53"/>
  <c r="O116" i="53"/>
  <c r="G68" i="53"/>
  <c r="M68" i="53"/>
  <c r="L11" i="53"/>
  <c r="L31" i="53"/>
  <c r="D7" i="51"/>
  <c r="I60" i="53"/>
  <c r="M40" i="53"/>
  <c r="D28" i="53"/>
  <c r="E12" i="52"/>
  <c r="I10" i="52"/>
  <c r="B7" i="51"/>
  <c r="L25" i="53"/>
  <c r="F34" i="53"/>
  <c r="C16" i="52"/>
  <c r="L28" i="53"/>
  <c r="G28" i="53"/>
  <c r="B22" i="53"/>
  <c r="B9" i="53"/>
  <c r="M20" i="53"/>
  <c r="L190" i="48"/>
  <c r="C94" i="48"/>
  <c r="N126" i="48"/>
  <c r="B41" i="48"/>
  <c r="G190" i="48"/>
  <c r="B163" i="48"/>
  <c r="C27" i="44"/>
  <c r="G131" i="49"/>
  <c r="B73" i="49"/>
  <c r="H126" i="49"/>
  <c r="C72" i="42"/>
  <c r="H197" i="42"/>
  <c r="E155" i="53"/>
  <c r="I67" i="48"/>
  <c r="G64" i="48"/>
  <c r="F99" i="49"/>
  <c r="M14" i="48"/>
  <c r="B7" i="48"/>
  <c r="N191" i="48"/>
  <c r="K23" i="48"/>
  <c r="K121" i="48"/>
  <c r="L121" i="48"/>
  <c r="L184" i="48"/>
  <c r="C53" i="51"/>
  <c r="G35" i="51"/>
  <c r="C133" i="48"/>
  <c r="B133" i="48"/>
  <c r="E133" i="48"/>
  <c r="C155" i="48"/>
  <c r="H155" i="48"/>
  <c r="D47" i="48"/>
  <c r="I47" i="48"/>
  <c r="L47" i="48"/>
  <c r="D73" i="48"/>
  <c r="K73" i="48"/>
  <c r="N42" i="48"/>
  <c r="H42" i="48"/>
  <c r="G76" i="48"/>
  <c r="L76" i="48"/>
  <c r="D190" i="52"/>
  <c r="B190" i="52"/>
  <c r="N49" i="53"/>
  <c r="I49" i="53"/>
  <c r="C32" i="51"/>
  <c r="J32" i="51"/>
  <c r="K32" i="51"/>
  <c r="G27" i="53"/>
  <c r="E9" i="53"/>
  <c r="G191" i="48"/>
  <c r="D184" i="48"/>
  <c r="J18" i="47"/>
  <c r="F18" i="47"/>
  <c r="G24" i="47"/>
  <c r="M24" i="47"/>
  <c r="B24" i="47"/>
  <c r="E24" i="47"/>
  <c r="G83" i="41"/>
  <c r="C83" i="41"/>
  <c r="B83" i="41"/>
  <c r="G186" i="41"/>
  <c r="I186" i="41"/>
  <c r="D186" i="41"/>
  <c r="N186" i="41"/>
  <c r="C10" i="41"/>
  <c r="H10" i="41"/>
  <c r="M55" i="41"/>
  <c r="I55" i="41"/>
  <c r="E26" i="41"/>
  <c r="D26" i="41"/>
  <c r="E173" i="41"/>
  <c r="H173" i="41"/>
  <c r="J192" i="45"/>
  <c r="G192" i="45"/>
  <c r="J52" i="45"/>
  <c r="C52" i="45"/>
  <c r="E56" i="45"/>
  <c r="H56" i="45"/>
  <c r="M102" i="42"/>
  <c r="P102" i="42"/>
  <c r="I102" i="42"/>
  <c r="B102" i="42"/>
  <c r="D102" i="42"/>
  <c r="L161" i="42"/>
  <c r="M161" i="42"/>
  <c r="D161" i="42"/>
  <c r="Q138" i="42"/>
  <c r="D138" i="42"/>
  <c r="B138" i="42"/>
  <c r="O138" i="42"/>
  <c r="C137" i="42"/>
  <c r="F137" i="42"/>
  <c r="H187" i="42"/>
  <c r="R187" i="42"/>
  <c r="C128" i="49"/>
  <c r="Q128" i="49"/>
  <c r="R165" i="49"/>
  <c r="P165" i="49"/>
  <c r="K165" i="49"/>
  <c r="J165" i="49"/>
  <c r="Q80" i="49"/>
  <c r="M80" i="49"/>
  <c r="G80" i="49"/>
  <c r="J80" i="49"/>
  <c r="J97" i="49"/>
  <c r="D97" i="49"/>
  <c r="I97" i="49"/>
  <c r="R97" i="49"/>
  <c r="L97" i="49"/>
  <c r="H97" i="49"/>
  <c r="G97" i="49"/>
  <c r="M99" i="49"/>
  <c r="B99" i="49"/>
  <c r="C99" i="49"/>
  <c r="L99" i="49"/>
  <c r="G10" i="49"/>
  <c r="E10" i="49"/>
  <c r="F10" i="49"/>
  <c r="I10" i="49"/>
  <c r="F176" i="49"/>
  <c r="D176" i="49"/>
  <c r="H176" i="49"/>
  <c r="Q20" i="49"/>
  <c r="P20" i="49"/>
  <c r="G18" i="49"/>
  <c r="K18" i="49"/>
  <c r="C18" i="49"/>
  <c r="E18" i="49"/>
  <c r="M18" i="49"/>
  <c r="D24" i="49"/>
  <c r="L24" i="49"/>
  <c r="F202" i="52"/>
  <c r="K202" i="52"/>
  <c r="C114" i="52"/>
  <c r="K114" i="52"/>
  <c r="I114" i="52"/>
  <c r="G141" i="52"/>
  <c r="C141" i="52"/>
  <c r="B141" i="52"/>
  <c r="H99" i="52"/>
  <c r="E99" i="52"/>
  <c r="B49" i="52"/>
  <c r="K49" i="52"/>
  <c r="P159" i="53"/>
  <c r="G159" i="53"/>
  <c r="O159" i="53"/>
  <c r="J159" i="53"/>
  <c r="I191" i="53"/>
  <c r="J191" i="53"/>
  <c r="N59" i="53"/>
  <c r="E59" i="53"/>
  <c r="E107" i="53"/>
  <c r="K107" i="53"/>
  <c r="C25" i="53"/>
  <c r="B10" i="52"/>
  <c r="N28" i="53"/>
  <c r="B16" i="52"/>
  <c r="E16" i="52"/>
  <c r="I25" i="53"/>
  <c r="C20" i="53"/>
  <c r="F38" i="53"/>
  <c r="D20" i="53"/>
  <c r="B20" i="53"/>
  <c r="D11" i="52"/>
  <c r="M59" i="53"/>
  <c r="B28" i="53"/>
  <c r="O136" i="49"/>
  <c r="C73" i="42"/>
  <c r="L10" i="41"/>
  <c r="K94" i="48"/>
  <c r="E126" i="48"/>
  <c r="F41" i="48"/>
  <c r="H163" i="48"/>
  <c r="H52" i="44"/>
  <c r="H22" i="44"/>
  <c r="K97" i="49"/>
  <c r="B97" i="49"/>
  <c r="G73" i="49"/>
  <c r="O80" i="49"/>
  <c r="B165" i="49"/>
  <c r="F187" i="42"/>
  <c r="H72" i="42"/>
  <c r="I155" i="53"/>
  <c r="E40" i="51"/>
  <c r="L64" i="48"/>
  <c r="B201" i="49"/>
  <c r="C185" i="49"/>
  <c r="M196" i="48"/>
  <c r="F107" i="48"/>
  <c r="E23" i="48"/>
  <c r="C31" i="48"/>
  <c r="N88" i="48"/>
  <c r="H121" i="48"/>
  <c r="F23" i="48"/>
  <c r="G202" i="52"/>
  <c r="I141" i="52"/>
  <c r="L192" i="45"/>
  <c r="G53" i="51"/>
  <c r="J31" i="27"/>
  <c r="R5" i="28"/>
  <c r="J25" i="27"/>
  <c r="F52" i="40"/>
  <c r="L52" i="40"/>
  <c r="C52" i="40"/>
  <c r="K52" i="40"/>
  <c r="E52" i="40"/>
  <c r="K48" i="40"/>
  <c r="B48" i="40"/>
  <c r="L48" i="40"/>
  <c r="D48" i="40"/>
  <c r="E48" i="40"/>
  <c r="M48" i="40"/>
  <c r="M43" i="40"/>
  <c r="E43" i="40"/>
  <c r="J43" i="40"/>
  <c r="F43" i="40"/>
  <c r="G43" i="40"/>
  <c r="C40" i="40"/>
  <c r="B40" i="40"/>
  <c r="D40" i="40"/>
  <c r="L40" i="40"/>
  <c r="J40" i="40"/>
  <c r="M8" i="40"/>
  <c r="F8" i="40"/>
  <c r="D8" i="40"/>
  <c r="B8" i="40"/>
  <c r="J8" i="40"/>
  <c r="G28" i="44"/>
  <c r="B28" i="44"/>
  <c r="D28" i="44"/>
  <c r="L28" i="44"/>
  <c r="E28" i="44"/>
  <c r="D13" i="44"/>
  <c r="L13" i="44"/>
  <c r="C13" i="44"/>
  <c r="J13" i="44"/>
  <c r="G13" i="44"/>
  <c r="E13" i="44"/>
  <c r="D37" i="44"/>
  <c r="I37" i="44"/>
  <c r="G37" i="44"/>
  <c r="H37" i="44"/>
  <c r="E37" i="44"/>
  <c r="F37" i="44"/>
  <c r="C15" i="44"/>
  <c r="H15" i="44"/>
  <c r="G15" i="44"/>
  <c r="D15" i="44"/>
  <c r="K15" i="44"/>
  <c r="I15" i="44"/>
  <c r="I39" i="44"/>
  <c r="D39" i="44"/>
  <c r="J15" i="47"/>
  <c r="M15" i="47"/>
  <c r="L15" i="47"/>
  <c r="F15" i="47"/>
  <c r="C15" i="47"/>
  <c r="H15" i="47"/>
  <c r="M14" i="47"/>
  <c r="L14" i="47"/>
  <c r="J14" i="47"/>
  <c r="D14" i="47"/>
  <c r="G14" i="47"/>
  <c r="J6" i="47"/>
  <c r="H6" i="47"/>
  <c r="M6" i="47"/>
  <c r="K6" i="47"/>
  <c r="B6" i="47"/>
  <c r="G6" i="47"/>
  <c r="G11" i="47"/>
  <c r="E11" i="47"/>
  <c r="H11" i="47"/>
  <c r="K11" i="47"/>
  <c r="C11" i="47"/>
  <c r="F44" i="47"/>
  <c r="M44" i="47"/>
  <c r="C44" i="47"/>
  <c r="H44" i="47"/>
  <c r="F10" i="47"/>
  <c r="J10" i="47"/>
  <c r="K10" i="47"/>
  <c r="B10" i="47"/>
  <c r="B22" i="41"/>
  <c r="H22" i="41"/>
  <c r="C22" i="41"/>
  <c r="D22" i="41"/>
  <c r="E22" i="41"/>
  <c r="K22" i="41"/>
  <c r="G122" i="41"/>
  <c r="D122" i="41"/>
  <c r="I122" i="41"/>
  <c r="N122" i="41"/>
  <c r="M122" i="41"/>
  <c r="E122" i="41"/>
  <c r="L86" i="41"/>
  <c r="D86" i="41"/>
  <c r="B86" i="41"/>
  <c r="D44" i="41"/>
  <c r="I44" i="41"/>
  <c r="E183" i="41"/>
  <c r="G183" i="41"/>
  <c r="F183" i="41"/>
  <c r="K183" i="41"/>
  <c r="H183" i="41"/>
  <c r="L183" i="41"/>
  <c r="C183" i="41"/>
  <c r="N32" i="41"/>
  <c r="I32" i="41"/>
  <c r="C32" i="41"/>
  <c r="M32" i="41"/>
  <c r="K32" i="41"/>
  <c r="F172" i="41"/>
  <c r="K172" i="41"/>
  <c r="L172" i="41"/>
  <c r="M172" i="41"/>
  <c r="N172" i="41"/>
  <c r="D172" i="41"/>
  <c r="G172" i="41"/>
  <c r="C172" i="41"/>
  <c r="B150" i="41"/>
  <c r="F150" i="41"/>
  <c r="N150" i="41"/>
  <c r="F13" i="41"/>
  <c r="I13" i="41"/>
  <c r="M13" i="41"/>
  <c r="E13" i="41"/>
  <c r="K13" i="41"/>
  <c r="L13" i="41"/>
  <c r="N13" i="41"/>
  <c r="H157" i="41"/>
  <c r="D157" i="41"/>
  <c r="K157" i="41"/>
  <c r="N157" i="41"/>
  <c r="M157" i="41"/>
  <c r="K62" i="41"/>
  <c r="G62" i="41"/>
  <c r="C88" i="41"/>
  <c r="D88" i="41"/>
  <c r="M88" i="41"/>
  <c r="N175" i="41"/>
  <c r="B175" i="41"/>
  <c r="C175" i="41"/>
  <c r="M135" i="45"/>
  <c r="I135" i="45"/>
  <c r="K135" i="45"/>
  <c r="L135" i="45"/>
  <c r="E135" i="45"/>
  <c r="B143" i="45"/>
  <c r="I143" i="45"/>
  <c r="K143" i="45"/>
  <c r="H143" i="45"/>
  <c r="E143" i="45"/>
  <c r="F143" i="45"/>
  <c r="J143" i="45"/>
  <c r="J90" i="45"/>
  <c r="I90" i="45"/>
  <c r="D90" i="45"/>
  <c r="C90" i="45"/>
  <c r="E90" i="45"/>
  <c r="F90" i="45"/>
  <c r="B90" i="45"/>
  <c r="G90" i="45"/>
  <c r="D197" i="45"/>
  <c r="F197" i="45"/>
  <c r="M197" i="45"/>
  <c r="B197" i="45"/>
  <c r="G197" i="45"/>
  <c r="F133" i="45"/>
  <c r="K133" i="45"/>
  <c r="I133" i="45"/>
  <c r="B133" i="45"/>
  <c r="H133" i="45"/>
  <c r="L133" i="45"/>
  <c r="D88" i="45"/>
  <c r="C88" i="45"/>
  <c r="J88" i="45"/>
  <c r="K88" i="45"/>
  <c r="M88" i="45"/>
  <c r="G88" i="45"/>
  <c r="B29" i="45"/>
  <c r="M29" i="45"/>
  <c r="G29" i="45"/>
  <c r="F29" i="45"/>
  <c r="K29" i="45"/>
  <c r="I29" i="45"/>
  <c r="B137" i="45"/>
  <c r="L137" i="45"/>
  <c r="H137" i="45"/>
  <c r="I137" i="45"/>
  <c r="D121" i="45"/>
  <c r="B121" i="45"/>
  <c r="J121" i="45"/>
  <c r="M121" i="45"/>
  <c r="I121" i="45"/>
  <c r="F121" i="45"/>
  <c r="F155" i="45"/>
  <c r="K155" i="45"/>
  <c r="L155" i="45"/>
  <c r="E155" i="45"/>
  <c r="H155" i="45"/>
  <c r="B155" i="45"/>
  <c r="D155" i="45"/>
  <c r="I38" i="45"/>
  <c r="H38" i="45"/>
  <c r="L38" i="45"/>
  <c r="C38" i="45"/>
  <c r="E38" i="45"/>
  <c r="M38" i="45"/>
  <c r="D38" i="45"/>
  <c r="D33" i="45"/>
  <c r="K33" i="45"/>
  <c r="I33" i="45"/>
  <c r="E33" i="45"/>
  <c r="F33" i="45"/>
  <c r="G33" i="45"/>
  <c r="M26" i="45"/>
  <c r="I26" i="45"/>
  <c r="J141" i="45"/>
  <c r="M141" i="45"/>
  <c r="L141" i="45"/>
  <c r="I141" i="45"/>
  <c r="K141" i="45"/>
  <c r="H164" i="42"/>
  <c r="D164" i="42"/>
  <c r="C164" i="42"/>
  <c r="D165" i="42"/>
  <c r="C165" i="42"/>
  <c r="G165" i="42"/>
  <c r="F165" i="42"/>
  <c r="J165" i="42"/>
  <c r="B165" i="42"/>
  <c r="I165" i="42"/>
  <c r="O165" i="42"/>
  <c r="G90" i="42"/>
  <c r="D90" i="42"/>
  <c r="H90" i="42"/>
  <c r="R90" i="42"/>
  <c r="J90" i="42"/>
  <c r="F90" i="42"/>
  <c r="K90" i="42"/>
  <c r="Q90" i="42"/>
  <c r="P90" i="42"/>
  <c r="F30" i="42"/>
  <c r="B30" i="42"/>
  <c r="E30" i="42"/>
  <c r="I30" i="42"/>
  <c r="C30" i="42"/>
  <c r="M30" i="42"/>
  <c r="K30" i="42"/>
  <c r="P30" i="42"/>
  <c r="O192" i="42"/>
  <c r="H192" i="42"/>
  <c r="B192" i="42"/>
  <c r="C192" i="42"/>
  <c r="P192" i="42"/>
  <c r="L192" i="42"/>
  <c r="R192" i="42"/>
  <c r="E192" i="42"/>
  <c r="R194" i="42"/>
  <c r="G194" i="42"/>
  <c r="L86" i="42"/>
  <c r="F86" i="42"/>
  <c r="G86" i="42"/>
  <c r="F195" i="42"/>
  <c r="R195" i="42"/>
  <c r="P195" i="42"/>
  <c r="G195" i="42"/>
  <c r="H195" i="42"/>
  <c r="C195" i="42"/>
  <c r="D195" i="42"/>
  <c r="I195" i="42"/>
  <c r="K195" i="42"/>
  <c r="O46" i="42"/>
  <c r="F46" i="42"/>
  <c r="R46" i="42"/>
  <c r="J46" i="42"/>
  <c r="C46" i="42"/>
  <c r="G46" i="42"/>
  <c r="E46" i="42"/>
  <c r="I46" i="42"/>
  <c r="Q97" i="42"/>
  <c r="F97" i="42"/>
  <c r="O97" i="42"/>
  <c r="C97" i="42"/>
  <c r="R97" i="42"/>
  <c r="P97" i="42"/>
  <c r="E97" i="42"/>
  <c r="L97" i="42"/>
  <c r="F33" i="42"/>
  <c r="Q33" i="42"/>
  <c r="H33" i="42"/>
  <c r="C33" i="42"/>
  <c r="O33" i="42"/>
  <c r="P33" i="42"/>
  <c r="B33" i="42"/>
  <c r="E33" i="42"/>
  <c r="I203" i="42"/>
  <c r="H203" i="42"/>
  <c r="J203" i="42"/>
  <c r="B203" i="42"/>
  <c r="C203" i="42"/>
  <c r="M203" i="42"/>
  <c r="P203" i="42"/>
  <c r="D203" i="42"/>
  <c r="O182" i="42"/>
  <c r="L182" i="42"/>
  <c r="Q182" i="42"/>
  <c r="P182" i="42"/>
  <c r="E182" i="42"/>
  <c r="R182" i="42"/>
  <c r="J182" i="42"/>
  <c r="I182" i="42"/>
  <c r="B38" i="42"/>
  <c r="H38" i="42"/>
  <c r="D38" i="42"/>
  <c r="O38" i="42"/>
  <c r="C38" i="42"/>
  <c r="E38" i="42"/>
  <c r="F38" i="42"/>
  <c r="R38" i="42"/>
  <c r="M154" i="42"/>
  <c r="F154" i="42"/>
  <c r="R154" i="42"/>
  <c r="G154" i="42"/>
  <c r="E119" i="42"/>
  <c r="R119" i="42"/>
  <c r="B119" i="42"/>
  <c r="I119" i="42"/>
  <c r="D119" i="42"/>
  <c r="C119" i="42"/>
  <c r="R111" i="42"/>
  <c r="F111" i="42"/>
  <c r="I111" i="42"/>
  <c r="J111" i="42"/>
  <c r="R162" i="49"/>
  <c r="D162" i="49"/>
  <c r="P162" i="49"/>
  <c r="E162" i="49"/>
  <c r="Q162" i="49"/>
  <c r="K162" i="49"/>
  <c r="F162" i="49"/>
  <c r="G162" i="49"/>
  <c r="M43" i="49"/>
  <c r="C43" i="49"/>
  <c r="K43" i="49"/>
  <c r="F43" i="49"/>
  <c r="J43" i="49"/>
  <c r="G43" i="49"/>
  <c r="H43" i="49"/>
  <c r="Q43" i="49"/>
  <c r="C21" i="49"/>
  <c r="E21" i="49"/>
  <c r="G21" i="49"/>
  <c r="I21" i="49"/>
  <c r="F21" i="49"/>
  <c r="B138" i="49"/>
  <c r="R138" i="49"/>
  <c r="D138" i="49"/>
  <c r="Q159" i="49"/>
  <c r="R159" i="49"/>
  <c r="G68" i="49"/>
  <c r="L68" i="49"/>
  <c r="Q68" i="49"/>
  <c r="E68" i="49"/>
  <c r="P68" i="49"/>
  <c r="E192" i="49"/>
  <c r="F192" i="49"/>
  <c r="Q192" i="49"/>
  <c r="I192" i="49"/>
  <c r="M192" i="49"/>
  <c r="P192" i="49"/>
  <c r="J192" i="49"/>
  <c r="L192" i="49"/>
  <c r="G192" i="49"/>
  <c r="Q26" i="49"/>
  <c r="G26" i="49"/>
  <c r="B26" i="49"/>
  <c r="H26" i="49"/>
  <c r="E26" i="49"/>
  <c r="L26" i="49"/>
  <c r="D26" i="49"/>
  <c r="O26" i="49"/>
  <c r="R26" i="49"/>
  <c r="E100" i="49"/>
  <c r="G100" i="49"/>
  <c r="K100" i="49"/>
  <c r="P100" i="49"/>
  <c r="D100" i="49"/>
  <c r="B100" i="49"/>
  <c r="R100" i="49"/>
  <c r="F36" i="49"/>
  <c r="L36" i="49"/>
  <c r="Q36" i="49"/>
  <c r="O36" i="49"/>
  <c r="R36" i="49"/>
  <c r="B36" i="49"/>
  <c r="I36" i="49"/>
  <c r="D36" i="49"/>
  <c r="Q46" i="49"/>
  <c r="K46" i="49"/>
  <c r="J46" i="49"/>
  <c r="D46" i="49"/>
  <c r="I46" i="49"/>
  <c r="E46" i="49"/>
  <c r="G46" i="49"/>
  <c r="H46" i="49"/>
  <c r="C46" i="49"/>
  <c r="P11" i="49"/>
  <c r="G11" i="49"/>
  <c r="F11" i="49"/>
  <c r="B11" i="49"/>
  <c r="O11" i="49"/>
  <c r="M11" i="49"/>
  <c r="E11" i="49"/>
  <c r="K11" i="49"/>
  <c r="J175" i="49"/>
  <c r="D175" i="49"/>
  <c r="Q175" i="49"/>
  <c r="K175" i="49"/>
  <c r="F175" i="49"/>
  <c r="B175" i="49"/>
  <c r="E175" i="49"/>
  <c r="M175" i="49"/>
  <c r="P175" i="49"/>
  <c r="I175" i="49"/>
  <c r="D51" i="49"/>
  <c r="M51" i="49"/>
  <c r="F51" i="49"/>
  <c r="C51" i="49"/>
  <c r="P51" i="49"/>
  <c r="J51" i="49"/>
  <c r="G51" i="49"/>
  <c r="L51" i="49"/>
  <c r="I51" i="49"/>
  <c r="C193" i="49"/>
  <c r="Q193" i="49"/>
  <c r="E193" i="49"/>
  <c r="D193" i="49"/>
  <c r="R193" i="49"/>
  <c r="K193" i="49"/>
  <c r="H193" i="49"/>
  <c r="B193" i="49"/>
  <c r="B102" i="49"/>
  <c r="G102" i="49"/>
  <c r="M102" i="49"/>
  <c r="J102" i="49"/>
  <c r="L102" i="49"/>
  <c r="I102" i="49"/>
  <c r="C102" i="49"/>
  <c r="F102" i="49"/>
  <c r="F155" i="49"/>
  <c r="E155" i="49"/>
  <c r="I155" i="49"/>
  <c r="O155" i="49"/>
  <c r="L155" i="49"/>
  <c r="C155" i="49"/>
  <c r="B155" i="49"/>
  <c r="G155" i="49"/>
  <c r="M155" i="49"/>
  <c r="P31" i="49"/>
  <c r="H31" i="49"/>
  <c r="F31" i="49"/>
  <c r="M31" i="49"/>
  <c r="O31" i="49"/>
  <c r="E31" i="49"/>
  <c r="J31" i="49"/>
  <c r="Q31" i="49"/>
  <c r="L31" i="49"/>
  <c r="J191" i="52"/>
  <c r="H191" i="52"/>
  <c r="I191" i="52"/>
  <c r="E191" i="52"/>
  <c r="L191" i="52"/>
  <c r="D191" i="52"/>
  <c r="G191" i="52"/>
  <c r="D167" i="52"/>
  <c r="I167" i="52"/>
  <c r="F167" i="52"/>
  <c r="G167" i="52"/>
  <c r="K167" i="52"/>
  <c r="C167" i="52"/>
  <c r="J167" i="52"/>
  <c r="H78" i="52"/>
  <c r="C78" i="52"/>
  <c r="F78" i="52"/>
  <c r="D78" i="52"/>
  <c r="J78" i="52"/>
  <c r="E78" i="52"/>
  <c r="K78" i="52"/>
  <c r="D58" i="52"/>
  <c r="I58" i="52"/>
  <c r="J58" i="52"/>
  <c r="G58" i="52"/>
  <c r="B58" i="52"/>
  <c r="L186" i="52"/>
  <c r="M186" i="52"/>
  <c r="B186" i="52"/>
  <c r="I186" i="52"/>
  <c r="C186" i="52"/>
  <c r="L176" i="52"/>
  <c r="J176" i="52"/>
  <c r="I176" i="52"/>
  <c r="M176" i="52"/>
  <c r="H176" i="52"/>
  <c r="E176" i="52"/>
  <c r="G176" i="52"/>
  <c r="F176" i="52"/>
  <c r="H140" i="52"/>
  <c r="L140" i="52"/>
  <c r="M140" i="52"/>
  <c r="F140" i="52"/>
  <c r="C140" i="52"/>
  <c r="I140" i="52"/>
  <c r="F83" i="52"/>
  <c r="G83" i="52"/>
  <c r="B83" i="52"/>
  <c r="M83" i="52"/>
  <c r="J83" i="52"/>
  <c r="E83" i="52"/>
  <c r="K83" i="52"/>
  <c r="C83" i="52"/>
  <c r="I153" i="52"/>
  <c r="G153" i="52"/>
  <c r="H153" i="52"/>
  <c r="F153" i="52"/>
  <c r="C153" i="52"/>
  <c r="L153" i="52"/>
  <c r="M153" i="52"/>
  <c r="B153" i="52"/>
  <c r="D153" i="52"/>
  <c r="E153" i="52"/>
  <c r="K89" i="52"/>
  <c r="C89" i="52"/>
  <c r="E89" i="52"/>
  <c r="G89" i="52"/>
  <c r="I89" i="52"/>
  <c r="J89" i="52"/>
  <c r="F89" i="52"/>
  <c r="E92" i="52"/>
  <c r="B92" i="52"/>
  <c r="L92" i="52"/>
  <c r="J92" i="52"/>
  <c r="M92" i="52"/>
  <c r="C92" i="52"/>
  <c r="I84" i="52"/>
  <c r="D84" i="52"/>
  <c r="F84" i="52"/>
  <c r="L84" i="52"/>
  <c r="G84" i="52"/>
  <c r="K84" i="52"/>
  <c r="C84" i="52"/>
  <c r="B183" i="52"/>
  <c r="G183" i="52"/>
  <c r="H183" i="52"/>
  <c r="M183" i="52"/>
  <c r="E183" i="52"/>
  <c r="I183" i="52"/>
  <c r="K183" i="52"/>
  <c r="J183" i="52"/>
  <c r="I150" i="52"/>
  <c r="L150" i="52"/>
  <c r="E150" i="52"/>
  <c r="G150" i="52"/>
  <c r="J150" i="52"/>
  <c r="M150" i="52"/>
  <c r="I133" i="52"/>
  <c r="M133" i="52"/>
  <c r="C133" i="52"/>
  <c r="K133" i="52"/>
  <c r="J133" i="52"/>
  <c r="E133" i="52"/>
  <c r="B148" i="52"/>
  <c r="G148" i="52"/>
  <c r="I148" i="52"/>
  <c r="H148" i="52"/>
  <c r="E148" i="52"/>
  <c r="F148" i="52"/>
  <c r="L158" i="52"/>
  <c r="E158" i="52"/>
  <c r="I158" i="52"/>
  <c r="C158" i="52"/>
  <c r="M158" i="52"/>
  <c r="D158" i="52"/>
  <c r="D44" i="52"/>
  <c r="L44" i="52"/>
  <c r="H44" i="52"/>
  <c r="B44" i="52"/>
  <c r="K44" i="52"/>
  <c r="M44" i="52"/>
  <c r="I44" i="52"/>
  <c r="K131" i="52"/>
  <c r="D131" i="52"/>
  <c r="C131" i="52"/>
  <c r="L131" i="52"/>
  <c r="I131" i="52"/>
  <c r="D24" i="52"/>
  <c r="J24" i="52"/>
  <c r="L24" i="52"/>
  <c r="H24" i="52"/>
  <c r="E17" i="52"/>
  <c r="M17" i="52"/>
  <c r="D17" i="52"/>
  <c r="H183" i="53"/>
  <c r="B183" i="53"/>
  <c r="K183" i="53"/>
  <c r="I183" i="53"/>
  <c r="D183" i="53"/>
  <c r="Q183" i="53"/>
  <c r="L183" i="53"/>
  <c r="F183" i="53"/>
  <c r="G183" i="53"/>
  <c r="K188" i="53"/>
  <c r="H188" i="53"/>
  <c r="F188" i="53"/>
  <c r="D188" i="53"/>
  <c r="I188" i="53"/>
  <c r="E188" i="53"/>
  <c r="C152" i="53"/>
  <c r="B152" i="53"/>
  <c r="I152" i="53"/>
  <c r="J152" i="53"/>
  <c r="P152" i="53"/>
  <c r="G152" i="53"/>
  <c r="O152" i="53"/>
  <c r="E152" i="53"/>
  <c r="I144" i="53"/>
  <c r="C144" i="53"/>
  <c r="N144" i="53"/>
  <c r="K144" i="53"/>
  <c r="L144" i="53"/>
  <c r="H144" i="53"/>
  <c r="O144" i="53"/>
  <c r="E144" i="53"/>
  <c r="J144" i="53"/>
  <c r="I158" i="53"/>
  <c r="N158" i="53"/>
  <c r="E158" i="53"/>
  <c r="B158" i="53"/>
  <c r="P158" i="53"/>
  <c r="G158" i="53"/>
  <c r="P124" i="53"/>
  <c r="E124" i="53"/>
  <c r="G124" i="53"/>
  <c r="C124" i="53"/>
  <c r="F124" i="53"/>
  <c r="K90" i="53"/>
  <c r="E90" i="53"/>
  <c r="H90" i="53"/>
  <c r="G90" i="53"/>
  <c r="P90" i="53"/>
  <c r="O90" i="53"/>
  <c r="L71" i="53"/>
  <c r="O71" i="53"/>
  <c r="I71" i="53"/>
  <c r="F71" i="53"/>
  <c r="J71" i="53"/>
  <c r="K71" i="53"/>
  <c r="Q71" i="53"/>
  <c r="B71" i="53"/>
  <c r="G160" i="53"/>
  <c r="M160" i="53"/>
  <c r="B160" i="53"/>
  <c r="D160" i="53"/>
  <c r="L160" i="53"/>
  <c r="F160" i="53"/>
  <c r="H160" i="53"/>
  <c r="I160" i="53"/>
  <c r="N160" i="53"/>
  <c r="K160" i="53"/>
  <c r="E66" i="53"/>
  <c r="F66" i="53"/>
  <c r="C66" i="53"/>
  <c r="Q66" i="53"/>
  <c r="B66" i="53"/>
  <c r="D66" i="53"/>
  <c r="O66" i="53"/>
  <c r="L66" i="53"/>
  <c r="K66" i="53"/>
  <c r="I66" i="53"/>
  <c r="M66" i="53"/>
  <c r="N66" i="53"/>
  <c r="I125" i="53"/>
  <c r="E125" i="53"/>
  <c r="B125" i="53"/>
  <c r="Q125" i="53"/>
  <c r="H125" i="53"/>
  <c r="M125" i="53"/>
  <c r="F125" i="53"/>
  <c r="D125" i="53"/>
  <c r="G125" i="53"/>
  <c r="K125" i="53"/>
  <c r="L125" i="53"/>
  <c r="J125" i="53"/>
  <c r="C125" i="53"/>
  <c r="F96" i="53"/>
  <c r="L96" i="53"/>
  <c r="M96" i="53"/>
  <c r="E96" i="53"/>
  <c r="O96" i="53"/>
  <c r="G96" i="53"/>
  <c r="K96" i="53"/>
  <c r="H96" i="53"/>
  <c r="B96" i="53"/>
  <c r="P96" i="53"/>
  <c r="C96" i="53"/>
  <c r="N137" i="53"/>
  <c r="K137" i="53"/>
  <c r="Q137" i="53"/>
  <c r="H137" i="53"/>
  <c r="B137" i="53"/>
  <c r="L137" i="53"/>
  <c r="G137" i="53"/>
  <c r="D137" i="53"/>
  <c r="M137" i="53"/>
  <c r="E137" i="53"/>
  <c r="F137" i="53"/>
  <c r="P137" i="53"/>
  <c r="I146" i="53"/>
  <c r="L146" i="53"/>
  <c r="J146" i="53"/>
  <c r="K146" i="53"/>
  <c r="P146" i="53"/>
  <c r="E146" i="53"/>
  <c r="D146" i="53"/>
  <c r="Q146" i="53"/>
  <c r="O146" i="53"/>
  <c r="N146" i="53"/>
  <c r="B146" i="53"/>
  <c r="O193" i="53"/>
  <c r="Q193" i="53"/>
  <c r="P193" i="53"/>
  <c r="N193" i="53"/>
  <c r="H193" i="53"/>
  <c r="E193" i="53"/>
  <c r="C193" i="53"/>
  <c r="D193" i="53"/>
  <c r="M193" i="53"/>
  <c r="K193" i="53"/>
  <c r="P87" i="53"/>
  <c r="Q87" i="53"/>
  <c r="H87" i="53"/>
  <c r="F87" i="53"/>
  <c r="K87" i="53"/>
  <c r="I87" i="53"/>
  <c r="O87" i="53"/>
  <c r="D87" i="53"/>
  <c r="L87" i="53"/>
  <c r="B87" i="53"/>
  <c r="M87" i="53"/>
  <c r="C87" i="53"/>
  <c r="L161" i="53"/>
  <c r="M161" i="53"/>
  <c r="B161" i="53"/>
  <c r="J161" i="53"/>
  <c r="O161" i="53"/>
  <c r="I161" i="53"/>
  <c r="D161" i="53"/>
  <c r="F161" i="53"/>
  <c r="E161" i="53"/>
  <c r="G161" i="53"/>
  <c r="O121" i="53"/>
  <c r="Q121" i="53"/>
  <c r="J121" i="53"/>
  <c r="C121" i="53"/>
  <c r="D121" i="53"/>
  <c r="L121" i="53"/>
  <c r="B121" i="53"/>
  <c r="P121" i="53"/>
  <c r="K121" i="53"/>
  <c r="H121" i="53"/>
  <c r="F121" i="53"/>
  <c r="I121" i="53"/>
  <c r="F49" i="53"/>
  <c r="D54" i="53"/>
  <c r="E44" i="53"/>
  <c r="N36" i="53"/>
  <c r="H33" i="53"/>
  <c r="N10" i="53"/>
  <c r="G9" i="53"/>
  <c r="B24" i="53"/>
  <c r="I27" i="53"/>
  <c r="L26" i="53"/>
  <c r="H54" i="53"/>
  <c r="I9" i="53"/>
  <c r="G9" i="51"/>
  <c r="N26" i="53"/>
  <c r="L18" i="53"/>
  <c r="D9" i="53"/>
  <c r="I44" i="53"/>
  <c r="E26" i="53"/>
  <c r="I10" i="53"/>
  <c r="M6" i="53"/>
  <c r="H8" i="52"/>
  <c r="L49" i="53"/>
  <c r="D49" i="53"/>
  <c r="B33" i="53"/>
  <c r="I26" i="53"/>
  <c r="G38" i="53"/>
  <c r="C26" i="53"/>
  <c r="I164" i="42"/>
  <c r="E159" i="41"/>
  <c r="D140" i="41"/>
  <c r="M140" i="41"/>
  <c r="L117" i="41"/>
  <c r="L44" i="41"/>
  <c r="N86" i="41"/>
  <c r="L159" i="49"/>
  <c r="K68" i="49"/>
  <c r="P21" i="49"/>
  <c r="B46" i="42"/>
  <c r="O30" i="49"/>
  <c r="Q30" i="49"/>
  <c r="F152" i="49"/>
  <c r="K152" i="49"/>
  <c r="H181" i="49"/>
  <c r="F181" i="49"/>
  <c r="B86" i="49"/>
  <c r="K86" i="49"/>
  <c r="P182" i="49"/>
  <c r="O182" i="49"/>
  <c r="D159" i="49"/>
  <c r="F159" i="49"/>
  <c r="K167" i="49"/>
  <c r="E138" i="49"/>
  <c r="J138" i="49"/>
  <c r="M177" i="49"/>
  <c r="J177" i="49"/>
  <c r="Q21" i="49"/>
  <c r="I43" i="49"/>
  <c r="B162" i="49"/>
  <c r="C37" i="44"/>
  <c r="I13" i="44"/>
  <c r="G38" i="42"/>
  <c r="K203" i="42"/>
  <c r="L33" i="42"/>
  <c r="M97" i="42"/>
  <c r="H46" i="42"/>
  <c r="L195" i="42"/>
  <c r="N71" i="53"/>
  <c r="M158" i="53"/>
  <c r="Q144" i="53"/>
  <c r="B188" i="53"/>
  <c r="N183" i="53"/>
  <c r="H48" i="40"/>
  <c r="G155" i="48"/>
  <c r="D133" i="48"/>
  <c r="G15" i="47"/>
  <c r="I152" i="48"/>
  <c r="K14" i="47"/>
  <c r="D97" i="48"/>
  <c r="K141" i="48"/>
  <c r="K181" i="48"/>
  <c r="M47" i="48"/>
  <c r="C89" i="48"/>
  <c r="F14" i="47"/>
  <c r="D159" i="41"/>
  <c r="I26" i="49"/>
  <c r="K155" i="49"/>
  <c r="H155" i="49"/>
  <c r="O46" i="49"/>
  <c r="J100" i="49"/>
  <c r="O192" i="49"/>
  <c r="Q192" i="42"/>
  <c r="L124" i="53"/>
  <c r="E51" i="49"/>
  <c r="G36" i="49"/>
  <c r="N90" i="53"/>
  <c r="R31" i="49"/>
  <c r="K31" i="49"/>
  <c r="J193" i="49"/>
  <c r="J11" i="49"/>
  <c r="C26" i="49"/>
  <c r="H161" i="53"/>
  <c r="M165" i="42"/>
  <c r="B172" i="41"/>
  <c r="B183" i="41"/>
  <c r="M44" i="41"/>
  <c r="H196" i="41"/>
  <c r="H36" i="49"/>
  <c r="H119" i="42"/>
  <c r="L175" i="41"/>
  <c r="G157" i="41"/>
  <c r="F122" i="41"/>
  <c r="J30" i="42"/>
  <c r="M28" i="41"/>
  <c r="G22" i="41"/>
  <c r="M90" i="42"/>
  <c r="I150" i="41"/>
  <c r="K38" i="41"/>
  <c r="M83" i="41"/>
  <c r="G121" i="45"/>
  <c r="F58" i="52"/>
  <c r="L119" i="42"/>
  <c r="I76" i="48"/>
  <c r="L145" i="48"/>
  <c r="F73" i="48"/>
  <c r="M40" i="40"/>
  <c r="H39" i="47"/>
  <c r="B11" i="47"/>
  <c r="K150" i="52"/>
  <c r="K148" i="52"/>
  <c r="C33" i="45"/>
  <c r="H161" i="45"/>
  <c r="E52" i="45"/>
  <c r="L16" i="45"/>
  <c r="L93" i="45"/>
  <c r="E192" i="45"/>
  <c r="E88" i="45"/>
  <c r="E133" i="45"/>
  <c r="I197" i="45"/>
  <c r="M90" i="45"/>
  <c r="D143" i="45"/>
  <c r="B135" i="45"/>
  <c r="M109" i="52"/>
  <c r="F150" i="52"/>
  <c r="D92" i="52"/>
  <c r="M89" i="52"/>
  <c r="K128" i="52"/>
  <c r="G134" i="52"/>
  <c r="E167" i="52"/>
  <c r="B191" i="52"/>
  <c r="B150" i="52"/>
  <c r="B176" i="52"/>
  <c r="B44" i="47"/>
  <c r="Q96" i="53"/>
  <c r="J153" i="52"/>
  <c r="H68" i="53"/>
  <c r="G100" i="53"/>
  <c r="H146" i="53"/>
  <c r="I137" i="53"/>
  <c r="I96" i="53"/>
  <c r="P125" i="53"/>
  <c r="B196" i="53"/>
  <c r="J100" i="53"/>
  <c r="I24" i="52"/>
  <c r="D140" i="52"/>
  <c r="I16" i="52"/>
  <c r="G6" i="53"/>
  <c r="C10" i="53"/>
  <c r="B27" i="53"/>
  <c r="I13" i="53"/>
  <c r="I11" i="52"/>
  <c r="M18" i="53"/>
  <c r="G60" i="53"/>
  <c r="N54" i="53"/>
  <c r="B49" i="53"/>
  <c r="H50" i="53"/>
  <c r="B44" i="53"/>
  <c r="E11" i="52"/>
  <c r="F10" i="53"/>
  <c r="N24" i="53"/>
  <c r="C49" i="53"/>
  <c r="L40" i="53"/>
  <c r="F18" i="53"/>
  <c r="B26" i="53"/>
  <c r="H60" i="53"/>
  <c r="F54" i="53"/>
  <c r="E36" i="53"/>
  <c r="C31" i="53"/>
  <c r="E49" i="53"/>
  <c r="L77" i="42"/>
  <c r="E77" i="42"/>
  <c r="F164" i="42"/>
  <c r="D59" i="52"/>
  <c r="G26" i="41"/>
  <c r="I159" i="41"/>
  <c r="I140" i="41"/>
  <c r="N140" i="41"/>
  <c r="M60" i="41"/>
  <c r="F10" i="41"/>
  <c r="G117" i="41"/>
  <c r="B44" i="41"/>
  <c r="I86" i="41"/>
  <c r="L122" i="49"/>
  <c r="B80" i="49"/>
  <c r="Q191" i="53"/>
  <c r="I128" i="49"/>
  <c r="N188" i="53"/>
  <c r="N157" i="53"/>
  <c r="M182" i="42"/>
  <c r="I68" i="49"/>
  <c r="D54" i="40"/>
  <c r="F182" i="42"/>
  <c r="H191" i="53"/>
  <c r="O126" i="49"/>
  <c r="D144" i="53"/>
  <c r="J90" i="53"/>
  <c r="L131" i="49"/>
  <c r="H131" i="49"/>
  <c r="F30" i="49"/>
  <c r="L30" i="49"/>
  <c r="C201" i="49"/>
  <c r="B152" i="49"/>
  <c r="O152" i="49"/>
  <c r="E97" i="49"/>
  <c r="D181" i="49"/>
  <c r="I181" i="49"/>
  <c r="J73" i="49"/>
  <c r="E73" i="49"/>
  <c r="C86" i="49"/>
  <c r="J86" i="49"/>
  <c r="K83" i="49"/>
  <c r="C182" i="49"/>
  <c r="I182" i="49"/>
  <c r="H80" i="49"/>
  <c r="K159" i="49"/>
  <c r="L126" i="49"/>
  <c r="P167" i="49"/>
  <c r="F167" i="49"/>
  <c r="H69" i="49"/>
  <c r="O138" i="49"/>
  <c r="M138" i="49"/>
  <c r="L165" i="49"/>
  <c r="O177" i="49"/>
  <c r="G177" i="49"/>
  <c r="O122" i="49"/>
  <c r="K122" i="49"/>
  <c r="J21" i="49"/>
  <c r="O43" i="49"/>
  <c r="D137" i="49"/>
  <c r="O162" i="49"/>
  <c r="J37" i="44"/>
  <c r="K13" i="44"/>
  <c r="P187" i="42"/>
  <c r="K38" i="42"/>
  <c r="M110" i="42"/>
  <c r="P72" i="42"/>
  <c r="E203" i="42"/>
  <c r="I33" i="42"/>
  <c r="K197" i="42"/>
  <c r="I97" i="42"/>
  <c r="R159" i="42"/>
  <c r="D46" i="42"/>
  <c r="I138" i="42"/>
  <c r="P71" i="53"/>
  <c r="K93" i="53"/>
  <c r="J158" i="53"/>
  <c r="G144" i="53"/>
  <c r="D191" i="53"/>
  <c r="N113" i="53"/>
  <c r="J188" i="53"/>
  <c r="F159" i="53"/>
  <c r="J183" i="53"/>
  <c r="L110" i="53"/>
  <c r="F48" i="40"/>
  <c r="M52" i="40"/>
  <c r="D15" i="47"/>
  <c r="B152" i="48"/>
  <c r="H78" i="48"/>
  <c r="C159" i="48"/>
  <c r="F141" i="48"/>
  <c r="F181" i="48"/>
  <c r="B47" i="48"/>
  <c r="H14" i="47"/>
  <c r="B159" i="41"/>
  <c r="C24" i="49"/>
  <c r="P38" i="42"/>
  <c r="R175" i="49"/>
  <c r="P46" i="49"/>
  <c r="F100" i="49"/>
  <c r="B192" i="49"/>
  <c r="K192" i="42"/>
  <c r="C68" i="49"/>
  <c r="O124" i="53"/>
  <c r="E99" i="49"/>
  <c r="R102" i="49"/>
  <c r="L166" i="49"/>
  <c r="R51" i="49"/>
  <c r="K185" i="49"/>
  <c r="E36" i="49"/>
  <c r="K88" i="49"/>
  <c r="D157" i="53"/>
  <c r="D90" i="53"/>
  <c r="R46" i="49"/>
  <c r="H24" i="49"/>
  <c r="F18" i="49"/>
  <c r="P193" i="49"/>
  <c r="E20" i="49"/>
  <c r="I11" i="49"/>
  <c r="I176" i="49"/>
  <c r="P170" i="49"/>
  <c r="K26" i="49"/>
  <c r="H99" i="49"/>
  <c r="R80" i="49"/>
  <c r="J193" i="53"/>
  <c r="K44" i="41"/>
  <c r="D32" i="41"/>
  <c r="M183" i="41"/>
  <c r="M86" i="41"/>
  <c r="F22" i="41"/>
  <c r="F141" i="45"/>
  <c r="M119" i="42"/>
  <c r="D141" i="45"/>
  <c r="H126" i="45"/>
  <c r="N88" i="41"/>
  <c r="C150" i="41"/>
  <c r="E201" i="42"/>
  <c r="E165" i="42"/>
  <c r="N183" i="41"/>
  <c r="D30" i="42"/>
  <c r="H30" i="42"/>
  <c r="L28" i="41"/>
  <c r="L7" i="27"/>
  <c r="I90" i="42"/>
  <c r="H102" i="42"/>
  <c r="H150" i="41"/>
  <c r="E96" i="41"/>
  <c r="J33" i="45"/>
  <c r="M16" i="45"/>
  <c r="H58" i="52"/>
  <c r="E154" i="42"/>
  <c r="D11" i="47"/>
  <c r="D76" i="48"/>
  <c r="B145" i="48"/>
  <c r="K8" i="40"/>
  <c r="K127" i="45"/>
  <c r="B109" i="52"/>
  <c r="J158" i="52"/>
  <c r="E109" i="52"/>
  <c r="M33" i="45"/>
  <c r="K121" i="45"/>
  <c r="E93" i="45"/>
  <c r="L105" i="45"/>
  <c r="B166" i="45"/>
  <c r="G67" i="45"/>
  <c r="G35" i="45"/>
  <c r="K158" i="52"/>
  <c r="D148" i="52"/>
  <c r="F133" i="52"/>
  <c r="C150" i="52"/>
  <c r="E84" i="52"/>
  <c r="L89" i="52"/>
  <c r="K58" i="52"/>
  <c r="L134" i="52"/>
  <c r="H167" i="52"/>
  <c r="G105" i="45"/>
  <c r="I88" i="45"/>
  <c r="N121" i="53"/>
  <c r="F193" i="53"/>
  <c r="C146" i="53"/>
  <c r="N96" i="53"/>
  <c r="O125" i="53"/>
  <c r="P154" i="42"/>
  <c r="E111" i="42"/>
  <c r="M131" i="52"/>
  <c r="J48" i="40"/>
  <c r="M97" i="48"/>
  <c r="B97" i="48"/>
  <c r="F97" i="48"/>
  <c r="G97" i="48"/>
  <c r="I97" i="48"/>
  <c r="L97" i="48"/>
  <c r="H133" i="48"/>
  <c r="L133" i="48"/>
  <c r="K133" i="48"/>
  <c r="M133" i="48"/>
  <c r="I133" i="48"/>
  <c r="F133" i="48"/>
  <c r="F155" i="48"/>
  <c r="B155" i="48"/>
  <c r="N155" i="48"/>
  <c r="L155" i="48"/>
  <c r="M155" i="48"/>
  <c r="I155" i="48"/>
  <c r="L188" i="48"/>
  <c r="C188" i="48"/>
  <c r="N188" i="48"/>
  <c r="B188" i="48"/>
  <c r="M188" i="48"/>
  <c r="H188" i="48"/>
  <c r="E188" i="48"/>
  <c r="K188" i="48"/>
  <c r="K138" i="48"/>
  <c r="E138" i="48"/>
  <c r="I138" i="48"/>
  <c r="F138" i="48"/>
  <c r="N138" i="48"/>
  <c r="B138" i="48"/>
  <c r="I130" i="48"/>
  <c r="C130" i="48"/>
  <c r="H130" i="48"/>
  <c r="G130" i="48"/>
  <c r="K130" i="48"/>
  <c r="L130" i="48"/>
  <c r="I96" i="48"/>
  <c r="G96" i="48"/>
  <c r="I81" i="48"/>
  <c r="D81" i="48"/>
  <c r="K81" i="48"/>
  <c r="G81" i="48"/>
  <c r="H81" i="48"/>
  <c r="L184" i="52"/>
  <c r="G184" i="52"/>
  <c r="J5" i="43"/>
  <c r="O5" i="43"/>
  <c r="E8" i="53"/>
  <c r="L50" i="53"/>
  <c r="B50" i="53"/>
  <c r="B54" i="53"/>
  <c r="F50" i="53"/>
  <c r="H38" i="53"/>
  <c r="C8" i="52"/>
  <c r="M24" i="53"/>
  <c r="H9" i="51"/>
  <c r="G26" i="53"/>
  <c r="H10" i="53"/>
  <c r="G44" i="41"/>
  <c r="R68" i="49"/>
  <c r="I30" i="49"/>
  <c r="P152" i="49"/>
  <c r="D86" i="49"/>
  <c r="J167" i="49"/>
  <c r="J28" i="44"/>
  <c r="L46" i="42"/>
  <c r="H97" i="48"/>
  <c r="F77" i="48"/>
  <c r="N152" i="48"/>
  <c r="G159" i="48"/>
  <c r="N181" i="48"/>
  <c r="C14" i="47"/>
  <c r="D192" i="42"/>
  <c r="P102" i="49"/>
  <c r="C31" i="49"/>
  <c r="D11" i="49"/>
  <c r="I22" i="41"/>
  <c r="E141" i="45"/>
  <c r="N62" i="41"/>
  <c r="K165" i="42"/>
  <c r="B32" i="41"/>
  <c r="B78" i="52"/>
  <c r="F11" i="47"/>
  <c r="J186" i="52"/>
  <c r="E76" i="48"/>
  <c r="M143" i="45"/>
  <c r="E121" i="45"/>
  <c r="L29" i="45"/>
  <c r="D133" i="52"/>
  <c r="J160" i="53"/>
  <c r="D154" i="42"/>
  <c r="F17" i="52"/>
  <c r="B26" i="40"/>
  <c r="L26" i="40"/>
  <c r="F26" i="40"/>
  <c r="E26" i="40"/>
  <c r="G26" i="40"/>
  <c r="M42" i="40"/>
  <c r="C42" i="40"/>
  <c r="F42" i="40"/>
  <c r="D42" i="40"/>
  <c r="L42" i="40"/>
  <c r="C52" i="44"/>
  <c r="K52" i="44"/>
  <c r="F52" i="44"/>
  <c r="B52" i="44"/>
  <c r="P7" i="28"/>
  <c r="C18" i="47"/>
  <c r="D18" i="47"/>
  <c r="M18" i="47"/>
  <c r="L18" i="47"/>
  <c r="B18" i="47"/>
  <c r="H18" i="47"/>
  <c r="B39" i="47"/>
  <c r="D39" i="47"/>
  <c r="M39" i="47"/>
  <c r="G39" i="47"/>
  <c r="F39" i="47"/>
  <c r="G8" i="47"/>
  <c r="C8" i="47"/>
  <c r="E8" i="47"/>
  <c r="H31" i="47"/>
  <c r="M31" i="47"/>
  <c r="K31" i="47"/>
  <c r="G31" i="47"/>
  <c r="G196" i="41"/>
  <c r="D196" i="41"/>
  <c r="K196" i="41"/>
  <c r="F196" i="41"/>
  <c r="N196" i="41"/>
  <c r="C196" i="41"/>
  <c r="E186" i="41"/>
  <c r="M186" i="41"/>
  <c r="L100" i="41"/>
  <c r="N100" i="41"/>
  <c r="G100" i="41"/>
  <c r="M100" i="41"/>
  <c r="H100" i="41"/>
  <c r="B100" i="41"/>
  <c r="I15" i="41"/>
  <c r="B15" i="41"/>
  <c r="D15" i="41"/>
  <c r="K15" i="41"/>
  <c r="G15" i="41"/>
  <c r="N15" i="41"/>
  <c r="K55" i="41"/>
  <c r="F55" i="41"/>
  <c r="H55" i="41"/>
  <c r="N55" i="41"/>
  <c r="E55" i="41"/>
  <c r="L55" i="41"/>
  <c r="F150" i="45"/>
  <c r="G150" i="45"/>
  <c r="D150" i="45"/>
  <c r="L150" i="45"/>
  <c r="B150" i="45"/>
  <c r="E150" i="45"/>
  <c r="I150" i="45"/>
  <c r="H150" i="45"/>
  <c r="C192" i="45"/>
  <c r="M192" i="45"/>
  <c r="D192" i="45"/>
  <c r="B192" i="45"/>
  <c r="F192" i="45"/>
  <c r="I192" i="45"/>
  <c r="H192" i="45"/>
  <c r="L161" i="45"/>
  <c r="M161" i="45"/>
  <c r="E161" i="45"/>
  <c r="B161" i="45"/>
  <c r="K161" i="45"/>
  <c r="F161" i="45"/>
  <c r="G62" i="42"/>
  <c r="E62" i="42"/>
  <c r="J62" i="42"/>
  <c r="R62" i="42"/>
  <c r="H62" i="42"/>
  <c r="B62" i="42"/>
  <c r="Q73" i="42"/>
  <c r="K73" i="42"/>
  <c r="F73" i="42"/>
  <c r="J73" i="42"/>
  <c r="F161" i="42"/>
  <c r="J161" i="42"/>
  <c r="I161" i="42"/>
  <c r="O161" i="42"/>
  <c r="H161" i="42"/>
  <c r="Q161" i="42"/>
  <c r="R161" i="42"/>
  <c r="K161" i="42"/>
  <c r="L22" i="42"/>
  <c r="O22" i="42"/>
  <c r="Q22" i="42"/>
  <c r="E112" i="42"/>
  <c r="C112" i="42"/>
  <c r="K138" i="42"/>
  <c r="F138" i="42"/>
  <c r="E138" i="42"/>
  <c r="G138" i="42"/>
  <c r="L138" i="42"/>
  <c r="G137" i="42"/>
  <c r="R137" i="42"/>
  <c r="E137" i="42"/>
  <c r="O137" i="42"/>
  <c r="M137" i="42"/>
  <c r="I137" i="42"/>
  <c r="L137" i="42"/>
  <c r="J137" i="42"/>
  <c r="M172" i="42"/>
  <c r="D172" i="42"/>
  <c r="L5" i="48"/>
  <c r="M69" i="49"/>
  <c r="B69" i="49"/>
  <c r="L10" i="49"/>
  <c r="K10" i="49"/>
  <c r="R10" i="49"/>
  <c r="P10" i="49"/>
  <c r="O10" i="49"/>
  <c r="D10" i="49"/>
  <c r="H10" i="49"/>
  <c r="B10" i="49"/>
  <c r="B16" i="49"/>
  <c r="L16" i="49"/>
  <c r="D16" i="49"/>
  <c r="M16" i="49"/>
  <c r="E16" i="49"/>
  <c r="K16" i="49"/>
  <c r="Q16" i="49"/>
  <c r="G16" i="49"/>
  <c r="K143" i="49"/>
  <c r="B143" i="49"/>
  <c r="G143" i="49"/>
  <c r="I143" i="49"/>
  <c r="O143" i="49"/>
  <c r="J143" i="49"/>
  <c r="L143" i="49"/>
  <c r="D143" i="49"/>
  <c r="C151" i="49"/>
  <c r="P151" i="49"/>
  <c r="H151" i="49"/>
  <c r="G151" i="49"/>
  <c r="B151" i="49"/>
  <c r="E151" i="49"/>
  <c r="F151" i="49"/>
  <c r="D151" i="49"/>
  <c r="E195" i="52"/>
  <c r="C195" i="52"/>
  <c r="L195" i="52"/>
  <c r="G195" i="52"/>
  <c r="B202" i="52"/>
  <c r="E202" i="52"/>
  <c r="C202" i="52"/>
  <c r="H202" i="52"/>
  <c r="I202" i="52"/>
  <c r="L202" i="52"/>
  <c r="L36" i="52"/>
  <c r="C36" i="52"/>
  <c r="D36" i="52"/>
  <c r="H36" i="52"/>
  <c r="M36" i="52"/>
  <c r="B36" i="52"/>
  <c r="J36" i="52"/>
  <c r="M41" i="52"/>
  <c r="F41" i="52"/>
  <c r="C41" i="52"/>
  <c r="E41" i="52"/>
  <c r="B41" i="52"/>
  <c r="D41" i="52"/>
  <c r="D99" i="52"/>
  <c r="G99" i="52"/>
  <c r="B99" i="52"/>
  <c r="I99" i="52"/>
  <c r="F99" i="52"/>
  <c r="L99" i="52"/>
  <c r="K99" i="52"/>
  <c r="H129" i="52"/>
  <c r="E129" i="52"/>
  <c r="H155" i="53"/>
  <c r="P155" i="53"/>
  <c r="G155" i="53"/>
  <c r="F155" i="53"/>
  <c r="J155" i="53"/>
  <c r="B155" i="53"/>
  <c r="N155" i="53"/>
  <c r="D155" i="53"/>
  <c r="P95" i="53"/>
  <c r="L95" i="53"/>
  <c r="H95" i="53"/>
  <c r="N95" i="53"/>
  <c r="I95" i="53"/>
  <c r="O95" i="53"/>
  <c r="Q95" i="53"/>
  <c r="Q114" i="53"/>
  <c r="B114" i="53"/>
  <c r="H114" i="53"/>
  <c r="P114" i="53"/>
  <c r="D114" i="53"/>
  <c r="E114" i="53"/>
  <c r="O114" i="53"/>
  <c r="J114" i="53"/>
  <c r="F114" i="53"/>
  <c r="M114" i="53"/>
  <c r="L114" i="53"/>
  <c r="I114" i="53"/>
  <c r="L202" i="53"/>
  <c r="H202" i="53"/>
  <c r="F202" i="53"/>
  <c r="N202" i="53"/>
  <c r="J202" i="53"/>
  <c r="M202" i="53"/>
  <c r="Q202" i="53"/>
  <c r="G202" i="53"/>
  <c r="D202" i="53"/>
  <c r="K202" i="53"/>
  <c r="I202" i="53"/>
  <c r="P202" i="53"/>
  <c r="C202" i="53"/>
  <c r="H116" i="53"/>
  <c r="N116" i="53"/>
  <c r="F116" i="53"/>
  <c r="Q116" i="53"/>
  <c r="J116" i="53"/>
  <c r="E116" i="53"/>
  <c r="G116" i="53"/>
  <c r="L116" i="53"/>
  <c r="C27" i="53"/>
  <c r="H59" i="53"/>
  <c r="D59" i="53"/>
  <c r="I54" i="53"/>
  <c r="C59" i="53"/>
  <c r="M27" i="53"/>
  <c r="N40" i="53"/>
  <c r="L36" i="53"/>
  <c r="N44" i="53"/>
  <c r="N34" i="53"/>
  <c r="G50" i="53"/>
  <c r="G18" i="53"/>
  <c r="C60" i="53"/>
  <c r="L13" i="53"/>
  <c r="D9" i="51"/>
  <c r="D10" i="53"/>
  <c r="M49" i="53"/>
  <c r="E13" i="53"/>
  <c r="E24" i="53"/>
  <c r="M54" i="53"/>
  <c r="E8" i="52"/>
  <c r="H6" i="53"/>
  <c r="D50" i="53"/>
  <c r="B36" i="53"/>
  <c r="L10" i="53"/>
  <c r="B8" i="52"/>
  <c r="C6" i="53"/>
  <c r="N18" i="53"/>
  <c r="D16" i="52"/>
  <c r="F8" i="53"/>
  <c r="L54" i="53"/>
  <c r="I24" i="53"/>
  <c r="C44" i="53"/>
  <c r="B18" i="53"/>
  <c r="G24" i="53"/>
  <c r="M60" i="53"/>
  <c r="D18" i="53"/>
  <c r="R73" i="42"/>
  <c r="G77" i="42"/>
  <c r="E164" i="42"/>
  <c r="L26" i="41"/>
  <c r="B26" i="41"/>
  <c r="C159" i="41"/>
  <c r="K140" i="41"/>
  <c r="H60" i="41"/>
  <c r="N10" i="41"/>
  <c r="H117" i="41"/>
  <c r="H186" i="41"/>
  <c r="H86" i="41"/>
  <c r="M159" i="53"/>
  <c r="B43" i="40"/>
  <c r="M157" i="53"/>
  <c r="J124" i="53"/>
  <c r="M26" i="40"/>
  <c r="P126" i="49"/>
  <c r="L69" i="49"/>
  <c r="Q201" i="49"/>
  <c r="P159" i="42"/>
  <c r="H158" i="53"/>
  <c r="F157" i="53"/>
  <c r="F201" i="49"/>
  <c r="R128" i="49"/>
  <c r="M21" i="49"/>
  <c r="M124" i="53"/>
  <c r="B68" i="49"/>
  <c r="K131" i="49"/>
  <c r="B131" i="49"/>
  <c r="K30" i="49"/>
  <c r="R30" i="49"/>
  <c r="G201" i="49"/>
  <c r="H152" i="49"/>
  <c r="C152" i="49"/>
  <c r="K181" i="49"/>
  <c r="R181" i="49"/>
  <c r="P73" i="49"/>
  <c r="O73" i="49"/>
  <c r="I86" i="49"/>
  <c r="Q86" i="49"/>
  <c r="E83" i="49"/>
  <c r="D182" i="49"/>
  <c r="E80" i="49"/>
  <c r="O159" i="49"/>
  <c r="M159" i="49"/>
  <c r="J126" i="49"/>
  <c r="E167" i="49"/>
  <c r="O167" i="49"/>
  <c r="O69" i="49"/>
  <c r="G138" i="49"/>
  <c r="F165" i="49"/>
  <c r="H165" i="49"/>
  <c r="K177" i="49"/>
  <c r="C122" i="49"/>
  <c r="M122" i="49"/>
  <c r="K21" i="49"/>
  <c r="K137" i="49"/>
  <c r="J162" i="49"/>
  <c r="K27" i="44"/>
  <c r="B13" i="44"/>
  <c r="H28" i="44"/>
  <c r="J187" i="42"/>
  <c r="I38" i="42"/>
  <c r="C182" i="42"/>
  <c r="D72" i="42"/>
  <c r="R203" i="42"/>
  <c r="P137" i="42"/>
  <c r="R33" i="42"/>
  <c r="H97" i="42"/>
  <c r="L159" i="42"/>
  <c r="Q46" i="42"/>
  <c r="M195" i="42"/>
  <c r="M95" i="53"/>
  <c r="H71" i="53"/>
  <c r="L93" i="53"/>
  <c r="K124" i="53"/>
  <c r="L158" i="53"/>
  <c r="P191" i="53"/>
  <c r="F152" i="53"/>
  <c r="L188" i="53"/>
  <c r="E159" i="53"/>
  <c r="G42" i="40"/>
  <c r="K43" i="40"/>
  <c r="C48" i="40"/>
  <c r="J52" i="40"/>
  <c r="K77" i="48"/>
  <c r="E155" i="48"/>
  <c r="E15" i="47"/>
  <c r="C138" i="48"/>
  <c r="I78" i="48"/>
  <c r="I181" i="48"/>
  <c r="F6" i="47"/>
  <c r="E159" i="48"/>
  <c r="D48" i="51"/>
  <c r="L181" i="48"/>
  <c r="L6" i="47"/>
  <c r="D24" i="47"/>
  <c r="B14" i="47"/>
  <c r="L186" i="41"/>
  <c r="P80" i="49"/>
  <c r="D192" i="49"/>
  <c r="O68" i="49"/>
  <c r="H143" i="49"/>
  <c r="O175" i="49"/>
  <c r="B46" i="49"/>
  <c r="L100" i="49"/>
  <c r="M192" i="42"/>
  <c r="H201" i="49"/>
  <c r="F24" i="49"/>
  <c r="Q151" i="49"/>
  <c r="E102" i="49"/>
  <c r="J166" i="49"/>
  <c r="H51" i="49"/>
  <c r="C16" i="49"/>
  <c r="Q10" i="49"/>
  <c r="E88" i="49"/>
  <c r="B83" i="49"/>
  <c r="I31" i="49"/>
  <c r="O18" i="49"/>
  <c r="F193" i="49"/>
  <c r="H11" i="49"/>
  <c r="J176" i="49"/>
  <c r="F26" i="49"/>
  <c r="C161" i="42"/>
  <c r="Q158" i="53"/>
  <c r="I116" i="53"/>
  <c r="E15" i="44"/>
  <c r="P116" i="53"/>
  <c r="P81" i="53"/>
  <c r="E160" i="53"/>
  <c r="I100" i="41"/>
  <c r="M22" i="41"/>
  <c r="N173" i="41"/>
  <c r="B154" i="42"/>
  <c r="F26" i="45"/>
  <c r="G44" i="52"/>
  <c r="Q100" i="49"/>
  <c r="R155" i="49"/>
  <c r="B55" i="41"/>
  <c r="Q165" i="42"/>
  <c r="M15" i="41"/>
  <c r="B122" i="41"/>
  <c r="Q30" i="42"/>
  <c r="C90" i="42"/>
  <c r="G102" i="42"/>
  <c r="D55" i="41"/>
  <c r="H32" i="41"/>
  <c r="J161" i="45"/>
  <c r="F92" i="52"/>
  <c r="L78" i="52"/>
  <c r="E150" i="41"/>
  <c r="E44" i="52"/>
  <c r="F81" i="48"/>
  <c r="F186" i="52"/>
  <c r="H83" i="52"/>
  <c r="K176" i="52"/>
  <c r="K76" i="48"/>
  <c r="L81" i="48"/>
  <c r="D130" i="48"/>
  <c r="H8" i="40"/>
  <c r="E31" i="47"/>
  <c r="C39" i="47"/>
  <c r="H195" i="52"/>
  <c r="F183" i="52"/>
  <c r="B195" i="52"/>
  <c r="F168" i="45"/>
  <c r="J155" i="45"/>
  <c r="H121" i="45"/>
  <c r="G137" i="45"/>
  <c r="H29" i="45"/>
  <c r="K192" i="45"/>
  <c r="J133" i="45"/>
  <c r="J197" i="45"/>
  <c r="M150" i="45"/>
  <c r="H158" i="52"/>
  <c r="C99" i="52"/>
  <c r="G133" i="52"/>
  <c r="B84" i="52"/>
  <c r="F36" i="52"/>
  <c r="C58" i="52"/>
  <c r="I195" i="52"/>
  <c r="D186" i="52"/>
  <c r="H41" i="52"/>
  <c r="L44" i="47"/>
  <c r="J21" i="44"/>
  <c r="E121" i="53"/>
  <c r="J87" i="53"/>
  <c r="O202" i="53"/>
  <c r="K114" i="53"/>
  <c r="J66" i="53"/>
  <c r="P160" i="53"/>
  <c r="C163" i="42"/>
  <c r="G129" i="52"/>
  <c r="D52" i="40"/>
  <c r="G89" i="48"/>
  <c r="D89" i="48"/>
  <c r="E89" i="48"/>
  <c r="M89" i="48"/>
  <c r="L89" i="48"/>
  <c r="H89" i="48"/>
  <c r="B89" i="48"/>
  <c r="C152" i="48"/>
  <c r="K152" i="48"/>
  <c r="E152" i="48"/>
  <c r="F152" i="48"/>
  <c r="H152" i="48"/>
  <c r="G152" i="48"/>
  <c r="C141" i="48"/>
  <c r="H141" i="48"/>
  <c r="B141" i="48"/>
  <c r="M141" i="48"/>
  <c r="N141" i="48"/>
  <c r="I141" i="48"/>
  <c r="K132" i="48"/>
  <c r="C132" i="48"/>
  <c r="I73" i="48"/>
  <c r="G73" i="48"/>
  <c r="H73" i="48"/>
  <c r="M73" i="48"/>
  <c r="N73" i="48"/>
  <c r="F42" i="48"/>
  <c r="G42" i="48"/>
  <c r="E42" i="48"/>
  <c r="B42" i="48"/>
  <c r="M42" i="48"/>
  <c r="I42" i="48"/>
  <c r="K42" i="48"/>
  <c r="N166" i="41"/>
  <c r="L166" i="41"/>
  <c r="K20" i="41"/>
  <c r="B20" i="41"/>
  <c r="F65" i="42"/>
  <c r="P65" i="42"/>
  <c r="E21" i="51"/>
  <c r="K21" i="51"/>
  <c r="J21" i="51"/>
  <c r="B21" i="51"/>
  <c r="F21" i="51"/>
  <c r="L21" i="51"/>
  <c r="G21" i="51"/>
  <c r="H21" i="51"/>
  <c r="D21" i="51"/>
  <c r="C18" i="53"/>
  <c r="N9" i="53"/>
  <c r="B6" i="53"/>
  <c r="D38" i="53"/>
  <c r="I9" i="51"/>
  <c r="G10" i="53"/>
  <c r="I117" i="41"/>
  <c r="D117" i="41"/>
  <c r="M90" i="53"/>
  <c r="R43" i="49"/>
  <c r="C28" i="44"/>
  <c r="H30" i="49"/>
  <c r="J152" i="49"/>
  <c r="F182" i="49"/>
  <c r="I159" i="49"/>
  <c r="E177" i="49"/>
  <c r="L21" i="49"/>
  <c r="P43" i="49"/>
  <c r="H162" i="49"/>
  <c r="H13" i="44"/>
  <c r="K97" i="42"/>
  <c r="B144" i="53"/>
  <c r="C43" i="40"/>
  <c r="G52" i="40"/>
  <c r="D138" i="48"/>
  <c r="K78" i="48"/>
  <c r="E97" i="48"/>
  <c r="C6" i="47"/>
  <c r="F46" i="49"/>
  <c r="C36" i="49"/>
  <c r="I193" i="49"/>
  <c r="J26" i="49"/>
  <c r="J15" i="44"/>
  <c r="I193" i="53"/>
  <c r="Q154" i="42"/>
  <c r="B164" i="42"/>
  <c r="F158" i="52"/>
  <c r="L42" i="48"/>
  <c r="C137" i="45"/>
  <c r="G158" i="52"/>
  <c r="J84" i="52"/>
  <c r="E58" i="52"/>
  <c r="M121" i="53"/>
  <c r="C54" i="40"/>
  <c r="J54" i="40"/>
  <c r="K54" i="40"/>
  <c r="B54" i="40"/>
  <c r="E54" i="40"/>
  <c r="G10" i="40"/>
  <c r="E10" i="40"/>
  <c r="C10" i="40"/>
  <c r="L43" i="44"/>
  <c r="D43" i="44"/>
  <c r="F43" i="44"/>
  <c r="C43" i="44"/>
  <c r="J43" i="44"/>
  <c r="G22" i="44"/>
  <c r="C22" i="44"/>
  <c r="B22" i="44"/>
  <c r="C16" i="44"/>
  <c r="L16" i="44"/>
  <c r="K24" i="44"/>
  <c r="B24" i="44"/>
  <c r="L24" i="44"/>
  <c r="D48" i="47"/>
  <c r="J48" i="47"/>
  <c r="K48" i="47"/>
  <c r="B48" i="47"/>
  <c r="M48" i="47"/>
  <c r="G48" i="47"/>
  <c r="I83" i="41"/>
  <c r="E83" i="41"/>
  <c r="D83" i="41"/>
  <c r="K83" i="41"/>
  <c r="L83" i="41"/>
  <c r="H83" i="41"/>
  <c r="F38" i="41"/>
  <c r="H38" i="41"/>
  <c r="M38" i="41"/>
  <c r="I38" i="41"/>
  <c r="D38" i="41"/>
  <c r="B38" i="41"/>
  <c r="N38" i="41"/>
  <c r="G28" i="41"/>
  <c r="C28" i="41"/>
  <c r="D28" i="41"/>
  <c r="I28" i="41"/>
  <c r="B28" i="41"/>
  <c r="H28" i="41"/>
  <c r="N28" i="41"/>
  <c r="B60" i="41"/>
  <c r="D60" i="41"/>
  <c r="B173" i="41"/>
  <c r="C173" i="41"/>
  <c r="M173" i="41"/>
  <c r="I173" i="41"/>
  <c r="K173" i="41"/>
  <c r="J35" i="45"/>
  <c r="H35" i="45"/>
  <c r="L35" i="45"/>
  <c r="K35" i="45"/>
  <c r="E35" i="45"/>
  <c r="B35" i="45"/>
  <c r="D35" i="45"/>
  <c r="F35" i="45"/>
  <c r="J166" i="45"/>
  <c r="H166" i="45"/>
  <c r="F166" i="45"/>
  <c r="E166" i="45"/>
  <c r="M166" i="45"/>
  <c r="I166" i="45"/>
  <c r="I105" i="45"/>
  <c r="F105" i="45"/>
  <c r="J105" i="45"/>
  <c r="C105" i="45"/>
  <c r="K105" i="45"/>
  <c r="H105" i="45"/>
  <c r="B16" i="45"/>
  <c r="C16" i="45"/>
  <c r="D16" i="45"/>
  <c r="E16" i="45"/>
  <c r="H16" i="45"/>
  <c r="F16" i="45"/>
  <c r="D56" i="45"/>
  <c r="K56" i="45"/>
  <c r="J56" i="45"/>
  <c r="L56" i="45"/>
  <c r="G56" i="45"/>
  <c r="I56" i="45"/>
  <c r="L125" i="45"/>
  <c r="M125" i="45"/>
  <c r="K125" i="45"/>
  <c r="L86" i="45"/>
  <c r="E86" i="45"/>
  <c r="D86" i="45"/>
  <c r="C86" i="45"/>
  <c r="H15" i="45"/>
  <c r="M15" i="45"/>
  <c r="I15" i="45"/>
  <c r="G15" i="45"/>
  <c r="K15" i="45"/>
  <c r="D15" i="45"/>
  <c r="B15" i="45"/>
  <c r="K77" i="42"/>
  <c r="R77" i="42"/>
  <c r="I77" i="42"/>
  <c r="B77" i="42"/>
  <c r="K108" i="42"/>
  <c r="G108" i="42"/>
  <c r="C197" i="42"/>
  <c r="P197" i="42"/>
  <c r="L197" i="42"/>
  <c r="D197" i="42"/>
  <c r="R197" i="42"/>
  <c r="F197" i="42"/>
  <c r="J197" i="42"/>
  <c r="O197" i="42"/>
  <c r="H110" i="42"/>
  <c r="C110" i="42"/>
  <c r="F110" i="42"/>
  <c r="B110" i="42"/>
  <c r="O110" i="42"/>
  <c r="K110" i="42"/>
  <c r="G110" i="42"/>
  <c r="Q110" i="42"/>
  <c r="F128" i="49"/>
  <c r="D128" i="49"/>
  <c r="M128" i="49"/>
  <c r="E128" i="49"/>
  <c r="O128" i="49"/>
  <c r="K128" i="49"/>
  <c r="P128" i="49"/>
  <c r="F97" i="49"/>
  <c r="P97" i="49"/>
  <c r="O99" i="49"/>
  <c r="J99" i="49"/>
  <c r="K99" i="49"/>
  <c r="Q99" i="49"/>
  <c r="P99" i="49"/>
  <c r="K170" i="49"/>
  <c r="E170" i="49"/>
  <c r="O170" i="49"/>
  <c r="B170" i="49"/>
  <c r="R170" i="49"/>
  <c r="F170" i="49"/>
  <c r="C170" i="49"/>
  <c r="L20" i="49"/>
  <c r="O20" i="49"/>
  <c r="H20" i="49"/>
  <c r="B20" i="49"/>
  <c r="K20" i="49"/>
  <c r="C20" i="49"/>
  <c r="D20" i="49"/>
  <c r="G20" i="49"/>
  <c r="I20" i="49"/>
  <c r="M115" i="52"/>
  <c r="H115" i="52"/>
  <c r="J115" i="52"/>
  <c r="D115" i="52"/>
  <c r="K115" i="52"/>
  <c r="I115" i="52"/>
  <c r="C115" i="52"/>
  <c r="J25" i="52"/>
  <c r="B25" i="52"/>
  <c r="H25" i="52"/>
  <c r="E141" i="52"/>
  <c r="K141" i="52"/>
  <c r="L141" i="52"/>
  <c r="J141" i="52"/>
  <c r="M141" i="52"/>
  <c r="D141" i="52"/>
  <c r="E49" i="52"/>
  <c r="I49" i="52"/>
  <c r="H49" i="52"/>
  <c r="L49" i="52"/>
  <c r="J49" i="52"/>
  <c r="F49" i="52"/>
  <c r="C49" i="52"/>
  <c r="G109" i="52"/>
  <c r="H109" i="52"/>
  <c r="K109" i="52"/>
  <c r="L180" i="52"/>
  <c r="M180" i="52"/>
  <c r="K180" i="52"/>
  <c r="J22" i="52"/>
  <c r="I22" i="52"/>
  <c r="D22" i="52"/>
  <c r="F22" i="52"/>
  <c r="K22" i="52"/>
  <c r="B22" i="52"/>
  <c r="G22" i="52"/>
  <c r="Q110" i="53"/>
  <c r="K110" i="53"/>
  <c r="F110" i="53"/>
  <c r="G110" i="53"/>
  <c r="E110" i="53"/>
  <c r="D110" i="53"/>
  <c r="D113" i="53"/>
  <c r="P113" i="53"/>
  <c r="K113" i="53"/>
  <c r="B113" i="53"/>
  <c r="E113" i="53"/>
  <c r="O113" i="53"/>
  <c r="L113" i="53"/>
  <c r="C113" i="53"/>
  <c r="J157" i="53"/>
  <c r="O157" i="53"/>
  <c r="B157" i="53"/>
  <c r="E157" i="53"/>
  <c r="K157" i="53"/>
  <c r="G157" i="53"/>
  <c r="M196" i="53"/>
  <c r="D196" i="53"/>
  <c r="H196" i="53"/>
  <c r="J196" i="53"/>
  <c r="F196" i="53"/>
  <c r="K196" i="53"/>
  <c r="E196" i="53"/>
  <c r="N196" i="53"/>
  <c r="O196" i="53"/>
  <c r="Q196" i="53"/>
  <c r="G196" i="53"/>
  <c r="C196" i="53"/>
  <c r="P196" i="53"/>
  <c r="Q107" i="53"/>
  <c r="B107" i="53"/>
  <c r="J107" i="53"/>
  <c r="N107" i="53"/>
  <c r="P107" i="53"/>
  <c r="D107" i="53"/>
  <c r="H107" i="53"/>
  <c r="F107" i="53"/>
  <c r="M107" i="53"/>
  <c r="L107" i="53"/>
  <c r="I107" i="53"/>
  <c r="C107" i="53"/>
  <c r="J81" i="53"/>
  <c r="L81" i="53"/>
  <c r="B81" i="53"/>
  <c r="F81" i="53"/>
  <c r="M81" i="53"/>
  <c r="K81" i="53"/>
  <c r="N81" i="53"/>
  <c r="D81" i="53"/>
  <c r="G81" i="53"/>
  <c r="O81" i="53"/>
  <c r="Q203" i="53"/>
  <c r="J203" i="53"/>
  <c r="M203" i="53"/>
  <c r="C203" i="53"/>
  <c r="E203" i="53"/>
  <c r="F203" i="53"/>
  <c r="I203" i="53"/>
  <c r="K203" i="53"/>
  <c r="H203" i="53"/>
  <c r="N203" i="53"/>
  <c r="B203" i="53"/>
  <c r="L203" i="53"/>
  <c r="D44" i="53"/>
  <c r="M10" i="53"/>
  <c r="N6" i="53"/>
  <c r="C13" i="53"/>
  <c r="E34" i="53"/>
  <c r="B60" i="53"/>
  <c r="I59" i="53"/>
  <c r="E54" i="53"/>
  <c r="N50" i="53"/>
  <c r="H9" i="53"/>
  <c r="G49" i="53"/>
  <c r="H36" i="53"/>
  <c r="L33" i="53"/>
  <c r="H49" i="53"/>
  <c r="G33" i="53"/>
  <c r="L27" i="53"/>
  <c r="L60" i="53"/>
  <c r="H18" i="53"/>
  <c r="B13" i="53"/>
  <c r="F36" i="53"/>
  <c r="J16" i="52"/>
  <c r="M36" i="53"/>
  <c r="D6" i="53"/>
  <c r="M38" i="53"/>
  <c r="C54" i="53"/>
  <c r="D24" i="53"/>
  <c r="D34" i="53"/>
  <c r="L6" i="53"/>
  <c r="H11" i="52"/>
  <c r="E73" i="42"/>
  <c r="O77" i="42"/>
  <c r="G164" i="42"/>
  <c r="H92" i="45"/>
  <c r="I26" i="41"/>
  <c r="M26" i="41"/>
  <c r="N159" i="41"/>
  <c r="B140" i="41"/>
  <c r="L60" i="41"/>
  <c r="D10" i="41"/>
  <c r="I10" i="41"/>
  <c r="N117" i="41"/>
  <c r="C186" i="41"/>
  <c r="E86" i="41"/>
  <c r="L5" i="41"/>
  <c r="J138" i="42"/>
  <c r="E92" i="48"/>
  <c r="I28" i="44"/>
  <c r="P201" i="49"/>
  <c r="K158" i="53"/>
  <c r="F80" i="49"/>
  <c r="L191" i="53"/>
  <c r="M138" i="42"/>
  <c r="K28" i="44"/>
  <c r="H68" i="49"/>
  <c r="F83" i="49"/>
  <c r="C177" i="49"/>
  <c r="R69" i="49"/>
  <c r="M131" i="49"/>
  <c r="J131" i="49"/>
  <c r="B30" i="49"/>
  <c r="M30" i="49"/>
  <c r="Q152" i="49"/>
  <c r="I152" i="49"/>
  <c r="M97" i="49"/>
  <c r="L181" i="49"/>
  <c r="P181" i="49"/>
  <c r="D73" i="49"/>
  <c r="R73" i="49"/>
  <c r="G86" i="49"/>
  <c r="L182" i="49"/>
  <c r="E182" i="49"/>
  <c r="D80" i="49"/>
  <c r="E159" i="49"/>
  <c r="C159" i="49"/>
  <c r="B126" i="49"/>
  <c r="L167" i="49"/>
  <c r="H167" i="49"/>
  <c r="K69" i="49"/>
  <c r="I138" i="49"/>
  <c r="O165" i="49"/>
  <c r="M165" i="49"/>
  <c r="B177" i="49"/>
  <c r="F122" i="49"/>
  <c r="H122" i="49"/>
  <c r="B21" i="49"/>
  <c r="B128" i="49"/>
  <c r="I162" i="49"/>
  <c r="K22" i="44"/>
  <c r="K43" i="44"/>
  <c r="D52" i="44"/>
  <c r="M38" i="42"/>
  <c r="E110" i="42"/>
  <c r="G182" i="42"/>
  <c r="F203" i="42"/>
  <c r="Q137" i="42"/>
  <c r="M33" i="42"/>
  <c r="E197" i="42"/>
  <c r="B97" i="42"/>
  <c r="P46" i="42"/>
  <c r="J195" i="42"/>
  <c r="D95" i="53"/>
  <c r="M71" i="53"/>
  <c r="B124" i="53"/>
  <c r="O158" i="53"/>
  <c r="C157" i="53"/>
  <c r="D152" i="53"/>
  <c r="F113" i="53"/>
  <c r="C188" i="53"/>
  <c r="I110" i="53"/>
  <c r="J42" i="40"/>
  <c r="F54" i="40"/>
  <c r="J26" i="40"/>
  <c r="B52" i="40"/>
  <c r="K155" i="48"/>
  <c r="M5" i="48"/>
  <c r="E6" i="47"/>
  <c r="D188" i="48"/>
  <c r="N89" i="48"/>
  <c r="K18" i="47"/>
  <c r="C77" i="42"/>
  <c r="F186" i="41"/>
  <c r="M24" i="49"/>
  <c r="D155" i="49"/>
  <c r="R143" i="49"/>
  <c r="H175" i="49"/>
  <c r="I100" i="49"/>
  <c r="R192" i="49"/>
  <c r="F192" i="42"/>
  <c r="O86" i="49"/>
  <c r="J10" i="49"/>
  <c r="H170" i="49"/>
  <c r="M151" i="49"/>
  <c r="K102" i="49"/>
  <c r="K51" i="49"/>
  <c r="I16" i="49"/>
  <c r="K36" i="49"/>
  <c r="C10" i="49"/>
  <c r="P155" i="49"/>
  <c r="D31" i="49"/>
  <c r="M193" i="49"/>
  <c r="J20" i="49"/>
  <c r="C11" i="49"/>
  <c r="I170" i="49"/>
  <c r="G99" i="49"/>
  <c r="B161" i="42"/>
  <c r="D158" i="53"/>
  <c r="Q161" i="53"/>
  <c r="I81" i="53"/>
  <c r="Q160" i="53"/>
  <c r="G138" i="48"/>
  <c r="L165" i="42"/>
  <c r="I172" i="41"/>
  <c r="C100" i="41"/>
  <c r="B117" i="41"/>
  <c r="M196" i="41"/>
  <c r="G141" i="45"/>
  <c r="G172" i="42"/>
  <c r="F86" i="45"/>
  <c r="C44" i="52"/>
  <c r="L173" i="41"/>
  <c r="P62" i="42"/>
  <c r="E15" i="41"/>
  <c r="L122" i="41"/>
  <c r="O30" i="42"/>
  <c r="K100" i="41"/>
  <c r="L90" i="42"/>
  <c r="D13" i="41"/>
  <c r="E32" i="41"/>
  <c r="F83" i="41"/>
  <c r="F62" i="42"/>
  <c r="C161" i="45"/>
  <c r="I92" i="52"/>
  <c r="C81" i="41"/>
  <c r="E40" i="40"/>
  <c r="J202" i="52"/>
  <c r="D83" i="52"/>
  <c r="D176" i="52"/>
  <c r="D42" i="48"/>
  <c r="B81" i="48"/>
  <c r="B130" i="48"/>
  <c r="H40" i="40"/>
  <c r="J44" i="47"/>
  <c r="M11" i="47"/>
  <c r="B33" i="45"/>
  <c r="H141" i="52"/>
  <c r="L33" i="45"/>
  <c r="M155" i="45"/>
  <c r="J16" i="45"/>
  <c r="J29" i="45"/>
  <c r="F88" i="45"/>
  <c r="D133" i="45"/>
  <c r="L197" i="45"/>
  <c r="K90" i="45"/>
  <c r="C143" i="45"/>
  <c r="F135" i="45"/>
  <c r="D109" i="52"/>
  <c r="G49" i="52"/>
  <c r="J99" i="52"/>
  <c r="H133" i="52"/>
  <c r="F141" i="52"/>
  <c r="H84" i="52"/>
  <c r="H89" i="52"/>
  <c r="G78" i="52"/>
  <c r="L167" i="52"/>
  <c r="M191" i="52"/>
  <c r="I21" i="51"/>
  <c r="E186" i="52"/>
  <c r="E137" i="45"/>
  <c r="L36" i="44"/>
  <c r="B116" i="53"/>
  <c r="E87" i="53"/>
  <c r="B202" i="53"/>
  <c r="J137" i="53"/>
  <c r="G107" i="53"/>
  <c r="C114" i="53"/>
  <c r="G66" i="53"/>
  <c r="K86" i="42"/>
  <c r="F131" i="52"/>
  <c r="H43" i="40"/>
  <c r="G8" i="40"/>
  <c r="H88" i="45"/>
  <c r="P9" i="10"/>
  <c r="J9" i="10"/>
  <c r="D78" i="48"/>
  <c r="E78" i="48"/>
  <c r="M78" i="48"/>
  <c r="C78" i="48"/>
  <c r="L78" i="48"/>
  <c r="B78" i="48"/>
  <c r="F78" i="48"/>
  <c r="H181" i="48"/>
  <c r="D181" i="48"/>
  <c r="E181" i="48"/>
  <c r="B181" i="48"/>
  <c r="G181" i="48"/>
  <c r="N159" i="48"/>
  <c r="L159" i="48"/>
  <c r="H159" i="48"/>
  <c r="F159" i="48"/>
  <c r="D159" i="48"/>
  <c r="K159" i="48"/>
  <c r="M77" i="48"/>
  <c r="N77" i="48"/>
  <c r="E77" i="48"/>
  <c r="C77" i="48"/>
  <c r="L77" i="48"/>
  <c r="B77" i="48"/>
  <c r="N47" i="48"/>
  <c r="E47" i="48"/>
  <c r="C47" i="48"/>
  <c r="G47" i="48"/>
  <c r="F47" i="48"/>
  <c r="K47" i="48"/>
  <c r="I145" i="48"/>
  <c r="N145" i="48"/>
  <c r="E145" i="48"/>
  <c r="M145" i="48"/>
  <c r="H145" i="48"/>
  <c r="G145" i="48"/>
  <c r="C76" i="48"/>
  <c r="F76" i="48"/>
  <c r="B76" i="48"/>
  <c r="M76" i="48"/>
  <c r="H76" i="48"/>
  <c r="F126" i="41"/>
  <c r="H126" i="41"/>
  <c r="K31" i="51"/>
  <c r="J31" i="51"/>
  <c r="I31" i="51"/>
  <c r="H31" i="51"/>
  <c r="F31" i="51"/>
  <c r="E31" i="51"/>
  <c r="G31" i="51"/>
  <c r="L32" i="51"/>
  <c r="F32" i="51"/>
  <c r="D32" i="51"/>
  <c r="E32" i="51"/>
  <c r="B32" i="51"/>
  <c r="H32" i="51"/>
  <c r="G32" i="51"/>
  <c r="J33" i="51"/>
  <c r="C33" i="51"/>
  <c r="B33" i="51"/>
  <c r="D33" i="51"/>
  <c r="H33" i="51"/>
  <c r="K33" i="51"/>
  <c r="E33" i="51"/>
  <c r="I38" i="53"/>
  <c r="L38" i="53"/>
  <c r="M164" i="42"/>
  <c r="L164" i="42"/>
  <c r="L159" i="41"/>
  <c r="H140" i="41"/>
  <c r="N124" i="53"/>
  <c r="K46" i="42"/>
  <c r="I124" i="53"/>
  <c r="R167" i="49"/>
  <c r="Q181" i="49"/>
  <c r="M181" i="49"/>
  <c r="M86" i="49"/>
  <c r="J182" i="49"/>
  <c r="I167" i="49"/>
  <c r="Q138" i="49"/>
  <c r="Q177" i="49"/>
  <c r="B182" i="42"/>
  <c r="O203" i="42"/>
  <c r="D33" i="42"/>
  <c r="Q195" i="42"/>
  <c r="L200" i="41"/>
  <c r="D71" i="53"/>
  <c r="K152" i="53"/>
  <c r="M188" i="53"/>
  <c r="C183" i="53"/>
  <c r="G48" i="40"/>
  <c r="D155" i="48"/>
  <c r="N133" i="48"/>
  <c r="K15" i="47"/>
  <c r="H138" i="48"/>
  <c r="E141" i="48"/>
  <c r="H47" i="48"/>
  <c r="C175" i="49"/>
  <c r="O100" i="49"/>
  <c r="O51" i="49"/>
  <c r="N161" i="53"/>
  <c r="L32" i="41"/>
  <c r="H122" i="41"/>
  <c r="I157" i="41"/>
  <c r="J44" i="52"/>
  <c r="G150" i="41"/>
  <c r="I83" i="52"/>
  <c r="C8" i="40"/>
  <c r="G155" i="45"/>
  <c r="K197" i="45"/>
  <c r="L148" i="52"/>
  <c r="E132" i="48"/>
  <c r="G87" i="53"/>
  <c r="L193" i="53"/>
  <c r="E15" i="40"/>
  <c r="F15" i="40"/>
  <c r="B15" i="40"/>
  <c r="L15" i="40"/>
  <c r="G27" i="44"/>
  <c r="D27" i="44"/>
  <c r="H27" i="44"/>
  <c r="L27" i="44"/>
  <c r="J27" i="44"/>
  <c r="J7" i="22"/>
  <c r="R21" i="2" s="1"/>
  <c r="T21" i="2" s="1"/>
  <c r="AB10" i="10"/>
  <c r="F24" i="47"/>
  <c r="H24" i="47"/>
  <c r="J24" i="47"/>
  <c r="L24" i="47"/>
  <c r="K24" i="47"/>
  <c r="B96" i="41"/>
  <c r="M96" i="41"/>
  <c r="L96" i="41"/>
  <c r="H96" i="41"/>
  <c r="N96" i="41"/>
  <c r="C96" i="41"/>
  <c r="G96" i="41"/>
  <c r="K67" i="45"/>
  <c r="M67" i="45"/>
  <c r="E67" i="45"/>
  <c r="I67" i="45"/>
  <c r="J67" i="45"/>
  <c r="D127" i="45"/>
  <c r="C127" i="45"/>
  <c r="E127" i="45"/>
  <c r="M127" i="45"/>
  <c r="H127" i="45"/>
  <c r="I127" i="45"/>
  <c r="B127" i="45"/>
  <c r="G127" i="45"/>
  <c r="J93" i="45"/>
  <c r="H93" i="45"/>
  <c r="I93" i="45"/>
  <c r="M93" i="45"/>
  <c r="K93" i="45"/>
  <c r="B93" i="45"/>
  <c r="D52" i="45"/>
  <c r="F52" i="45"/>
  <c r="L52" i="45"/>
  <c r="I52" i="45"/>
  <c r="K168" i="45"/>
  <c r="H168" i="45"/>
  <c r="D168" i="45"/>
  <c r="I168" i="45"/>
  <c r="B168" i="45"/>
  <c r="C168" i="45"/>
  <c r="E102" i="42"/>
  <c r="Q102" i="42"/>
  <c r="F102" i="42"/>
  <c r="C102" i="42"/>
  <c r="O102" i="42"/>
  <c r="J102" i="42"/>
  <c r="C201" i="42"/>
  <c r="M201" i="42"/>
  <c r="Q201" i="42"/>
  <c r="O201" i="42"/>
  <c r="K201" i="42"/>
  <c r="L201" i="42"/>
  <c r="D201" i="42"/>
  <c r="F201" i="42"/>
  <c r="I201" i="42"/>
  <c r="F159" i="42"/>
  <c r="E159" i="42"/>
  <c r="O159" i="42"/>
  <c r="H159" i="42"/>
  <c r="B159" i="42"/>
  <c r="D159" i="42"/>
  <c r="Q159" i="42"/>
  <c r="G72" i="42"/>
  <c r="L72" i="42"/>
  <c r="J72" i="42"/>
  <c r="E72" i="42"/>
  <c r="I72" i="42"/>
  <c r="K72" i="42"/>
  <c r="F72" i="42"/>
  <c r="R72" i="42"/>
  <c r="C187" i="42"/>
  <c r="L187" i="42"/>
  <c r="Q187" i="42"/>
  <c r="K187" i="42"/>
  <c r="O187" i="42"/>
  <c r="E187" i="42"/>
  <c r="I187" i="42"/>
  <c r="D187" i="42"/>
  <c r="J137" i="49"/>
  <c r="L137" i="49"/>
  <c r="G137" i="49"/>
  <c r="I137" i="49"/>
  <c r="B137" i="49"/>
  <c r="F137" i="49"/>
  <c r="H137" i="49"/>
  <c r="O137" i="49"/>
  <c r="K126" i="49"/>
  <c r="Q126" i="49"/>
  <c r="I83" i="49"/>
  <c r="G83" i="49"/>
  <c r="E201" i="49"/>
  <c r="I201" i="49"/>
  <c r="J88" i="49"/>
  <c r="M88" i="49"/>
  <c r="R88" i="49"/>
  <c r="I88" i="49"/>
  <c r="H88" i="49"/>
  <c r="C88" i="49"/>
  <c r="G88" i="49"/>
  <c r="B88" i="49"/>
  <c r="Q176" i="49"/>
  <c r="O176" i="49"/>
  <c r="K176" i="49"/>
  <c r="L176" i="49"/>
  <c r="B176" i="49"/>
  <c r="E176" i="49"/>
  <c r="C176" i="49"/>
  <c r="R176" i="49"/>
  <c r="G176" i="49"/>
  <c r="J185" i="49"/>
  <c r="D185" i="49"/>
  <c r="Q185" i="49"/>
  <c r="M185" i="49"/>
  <c r="B185" i="49"/>
  <c r="R185" i="49"/>
  <c r="G185" i="49"/>
  <c r="H185" i="49"/>
  <c r="O185" i="49"/>
  <c r="Q166" i="49"/>
  <c r="I166" i="49"/>
  <c r="P166" i="49"/>
  <c r="H166" i="49"/>
  <c r="G166" i="49"/>
  <c r="O166" i="49"/>
  <c r="D166" i="49"/>
  <c r="E166" i="49"/>
  <c r="L18" i="49"/>
  <c r="P18" i="49"/>
  <c r="J18" i="49"/>
  <c r="D18" i="49"/>
  <c r="Q18" i="49"/>
  <c r="B18" i="49"/>
  <c r="I18" i="49"/>
  <c r="H18" i="49"/>
  <c r="B24" i="49"/>
  <c r="J24" i="49"/>
  <c r="R24" i="49"/>
  <c r="G24" i="49"/>
  <c r="E24" i="49"/>
  <c r="K24" i="49"/>
  <c r="O24" i="49"/>
  <c r="P24" i="49"/>
  <c r="J134" i="52"/>
  <c r="F134" i="52"/>
  <c r="I134" i="52"/>
  <c r="C134" i="52"/>
  <c r="K134" i="52"/>
  <c r="D134" i="52"/>
  <c r="E128" i="52"/>
  <c r="G128" i="52"/>
  <c r="I128" i="52"/>
  <c r="H128" i="52"/>
  <c r="F128" i="52"/>
  <c r="B128" i="52"/>
  <c r="M128" i="52"/>
  <c r="C128" i="52"/>
  <c r="J203" i="52"/>
  <c r="C203" i="52"/>
  <c r="J114" i="52"/>
  <c r="G114" i="52"/>
  <c r="L114" i="52"/>
  <c r="E114" i="52"/>
  <c r="F114" i="52"/>
  <c r="B114" i="52"/>
  <c r="K159" i="53"/>
  <c r="I159" i="53"/>
  <c r="H159" i="53"/>
  <c r="Q159" i="53"/>
  <c r="C159" i="53"/>
  <c r="N159" i="53"/>
  <c r="B159" i="53"/>
  <c r="L159" i="53"/>
  <c r="M191" i="53"/>
  <c r="E191" i="53"/>
  <c r="G191" i="53"/>
  <c r="B191" i="53"/>
  <c r="K191" i="53"/>
  <c r="N191" i="53"/>
  <c r="B93" i="53"/>
  <c r="D93" i="53"/>
  <c r="P93" i="53"/>
  <c r="G93" i="53"/>
  <c r="C93" i="53"/>
  <c r="F93" i="53"/>
  <c r="H93" i="53"/>
  <c r="E93" i="53"/>
  <c r="C122" i="53"/>
  <c r="H122" i="53"/>
  <c r="B122" i="53"/>
  <c r="K122" i="53"/>
  <c r="M122" i="53"/>
  <c r="D122" i="53"/>
  <c r="Q122" i="53"/>
  <c r="P122" i="53"/>
  <c r="J122" i="53"/>
  <c r="P115" i="53"/>
  <c r="Q115" i="53"/>
  <c r="L115" i="53"/>
  <c r="O115" i="53"/>
  <c r="K115" i="53"/>
  <c r="I115" i="53"/>
  <c r="C115" i="53"/>
  <c r="N115" i="53"/>
  <c r="E115" i="53"/>
  <c r="B115" i="53"/>
  <c r="D115" i="53"/>
  <c r="J115" i="53"/>
  <c r="H115" i="53"/>
  <c r="Q100" i="53"/>
  <c r="O100" i="53"/>
  <c r="P100" i="53"/>
  <c r="B100" i="53"/>
  <c r="K100" i="53"/>
  <c r="H100" i="53"/>
  <c r="C100" i="53"/>
  <c r="E100" i="53"/>
  <c r="M100" i="53"/>
  <c r="D100" i="53"/>
  <c r="L100" i="53"/>
  <c r="N100" i="53"/>
  <c r="P68" i="53"/>
  <c r="C68" i="53"/>
  <c r="J68" i="53"/>
  <c r="D68" i="53"/>
  <c r="N68" i="53"/>
  <c r="I68" i="53"/>
  <c r="L68" i="53"/>
  <c r="K68" i="53"/>
  <c r="E68" i="53"/>
  <c r="O68" i="53"/>
  <c r="Q68" i="53"/>
  <c r="F68" i="53"/>
  <c r="B59" i="53"/>
  <c r="N38" i="53"/>
  <c r="D60" i="53"/>
  <c r="F13" i="53"/>
  <c r="I40" i="53"/>
  <c r="D27" i="53"/>
  <c r="F59" i="53"/>
  <c r="N60" i="53"/>
  <c r="G8" i="53"/>
  <c r="F40" i="53"/>
  <c r="G36" i="53"/>
  <c r="C8" i="53"/>
  <c r="F44" i="53"/>
  <c r="H8" i="53"/>
  <c r="K26" i="41"/>
  <c r="O73" i="42"/>
  <c r="H73" i="42"/>
  <c r="J77" i="42"/>
  <c r="O164" i="42"/>
  <c r="M159" i="41"/>
  <c r="F140" i="41"/>
  <c r="E60" i="41"/>
  <c r="E10" i="41"/>
  <c r="M10" i="41"/>
  <c r="M117" i="41"/>
  <c r="C44" i="41"/>
  <c r="C86" i="41"/>
  <c r="H152" i="53"/>
  <c r="Q188" i="53"/>
  <c r="Q69" i="49"/>
  <c r="B90" i="53"/>
  <c r="C90" i="53"/>
  <c r="F90" i="53"/>
  <c r="R177" i="49"/>
  <c r="L128" i="49"/>
  <c r="D43" i="40"/>
  <c r="E137" i="49"/>
  <c r="J22" i="44"/>
  <c r="K201" i="49"/>
  <c r="F131" i="49"/>
  <c r="G30" i="49"/>
  <c r="D201" i="49"/>
  <c r="M152" i="49"/>
  <c r="C97" i="49"/>
  <c r="B181" i="49"/>
  <c r="C181" i="49"/>
  <c r="I73" i="49"/>
  <c r="F86" i="49"/>
  <c r="Q83" i="49"/>
  <c r="R182" i="49"/>
  <c r="K182" i="49"/>
  <c r="L80" i="49"/>
  <c r="B159" i="49"/>
  <c r="P159" i="49"/>
  <c r="E126" i="49"/>
  <c r="G167" i="49"/>
  <c r="G69" i="49"/>
  <c r="K138" i="49"/>
  <c r="L138" i="49"/>
  <c r="D165" i="49"/>
  <c r="C165" i="49"/>
  <c r="J122" i="49"/>
  <c r="G122" i="49"/>
  <c r="R21" i="49"/>
  <c r="H128" i="49"/>
  <c r="P137" i="49"/>
  <c r="C162" i="49"/>
  <c r="L22" i="44"/>
  <c r="F27" i="44"/>
  <c r="E43" i="44"/>
  <c r="J52" i="44"/>
  <c r="B187" i="42"/>
  <c r="Q38" i="42"/>
  <c r="I110" i="42"/>
  <c r="D182" i="42"/>
  <c r="Q72" i="42"/>
  <c r="G203" i="42"/>
  <c r="B137" i="42"/>
  <c r="J33" i="42"/>
  <c r="G197" i="42"/>
  <c r="G97" i="42"/>
  <c r="J159" i="42"/>
  <c r="R138" i="42"/>
  <c r="E195" i="42"/>
  <c r="K95" i="53"/>
  <c r="G71" i="53"/>
  <c r="J93" i="53"/>
  <c r="D124" i="53"/>
  <c r="F158" i="53"/>
  <c r="M144" i="53"/>
  <c r="C191" i="53"/>
  <c r="M152" i="53"/>
  <c r="I113" i="53"/>
  <c r="O188" i="53"/>
  <c r="O183" i="53"/>
  <c r="P110" i="53"/>
  <c r="B42" i="40"/>
  <c r="H54" i="40"/>
  <c r="C26" i="40"/>
  <c r="H52" i="40"/>
  <c r="D77" i="48"/>
  <c r="G133" i="48"/>
  <c r="F48" i="47"/>
  <c r="M159" i="48"/>
  <c r="I188" i="48"/>
  <c r="K89" i="48"/>
  <c r="C24" i="47"/>
  <c r="G18" i="47"/>
  <c r="R164" i="42"/>
  <c r="Q102" i="49"/>
  <c r="Q155" i="49"/>
  <c r="C143" i="49"/>
  <c r="L175" i="49"/>
  <c r="C100" i="49"/>
  <c r="C192" i="49"/>
  <c r="I192" i="42"/>
  <c r="Q152" i="53"/>
  <c r="Q24" i="49"/>
  <c r="J151" i="49"/>
  <c r="O102" i="49"/>
  <c r="F166" i="49"/>
  <c r="P185" i="49"/>
  <c r="F16" i="49"/>
  <c r="J36" i="49"/>
  <c r="M10" i="49"/>
  <c r="L88" i="49"/>
  <c r="D126" i="49"/>
  <c r="M68" i="49"/>
  <c r="G31" i="49"/>
  <c r="R18" i="49"/>
  <c r="O193" i="49"/>
  <c r="R20" i="49"/>
  <c r="Q11" i="49"/>
  <c r="P176" i="49"/>
  <c r="G170" i="49"/>
  <c r="D99" i="49"/>
  <c r="E161" i="42"/>
  <c r="J110" i="53"/>
  <c r="P161" i="53"/>
  <c r="C81" i="53"/>
  <c r="C160" i="53"/>
  <c r="R201" i="42"/>
  <c r="P165" i="42"/>
  <c r="H172" i="41"/>
  <c r="F100" i="41"/>
  <c r="C117" i="41"/>
  <c r="B196" i="41"/>
  <c r="J15" i="45"/>
  <c r="J86" i="45"/>
  <c r="F44" i="52"/>
  <c r="D100" i="41"/>
  <c r="O62" i="42"/>
  <c r="C15" i="41"/>
  <c r="C122" i="41"/>
  <c r="R30" i="42"/>
  <c r="E100" i="41"/>
  <c r="B90" i="42"/>
  <c r="L102" i="42"/>
  <c r="H13" i="41"/>
  <c r="G32" i="41"/>
  <c r="N83" i="41"/>
  <c r="I5" i="43"/>
  <c r="I155" i="45"/>
  <c r="H92" i="52"/>
  <c r="I32" i="51"/>
  <c r="M81" i="41"/>
  <c r="K44" i="47"/>
  <c r="M202" i="52"/>
  <c r="L83" i="52"/>
  <c r="C176" i="52"/>
  <c r="N76" i="48"/>
  <c r="D145" i="48"/>
  <c r="C42" i="48"/>
  <c r="E81" i="48"/>
  <c r="M130" i="48"/>
  <c r="K40" i="40"/>
  <c r="D44" i="47"/>
  <c r="J11" i="47"/>
  <c r="C197" i="45"/>
  <c r="H114" i="52"/>
  <c r="B52" i="45"/>
  <c r="F56" i="45"/>
  <c r="M148" i="52"/>
  <c r="D105" i="45"/>
  <c r="K137" i="45"/>
  <c r="B56" i="45"/>
  <c r="E168" i="45"/>
  <c r="C155" i="45"/>
  <c r="K16" i="45"/>
  <c r="F93" i="45"/>
  <c r="D29" i="45"/>
  <c r="L88" i="45"/>
  <c r="C133" i="45"/>
  <c r="H197" i="45"/>
  <c r="H90" i="45"/>
  <c r="L143" i="45"/>
  <c r="H135" i="45"/>
  <c r="I109" i="52"/>
  <c r="D49" i="52"/>
  <c r="M99" i="52"/>
  <c r="B133" i="52"/>
  <c r="J41" i="52"/>
  <c r="G92" i="52"/>
  <c r="B89" i="52"/>
  <c r="D128" i="52"/>
  <c r="M78" i="52"/>
  <c r="B167" i="52"/>
  <c r="K191" i="52"/>
  <c r="D31" i="51"/>
  <c r="G186" i="52"/>
  <c r="F15" i="44"/>
  <c r="B68" i="53"/>
  <c r="K116" i="53"/>
  <c r="P203" i="53"/>
  <c r="E202" i="53"/>
  <c r="C137" i="53"/>
  <c r="O107" i="53"/>
  <c r="N114" i="53"/>
  <c r="P66" i="53"/>
  <c r="O203" i="53"/>
  <c r="F146" i="53"/>
  <c r="F194" i="42"/>
  <c r="G131" i="52"/>
  <c r="H186" i="52"/>
  <c r="K46" i="40"/>
  <c r="J46" i="40"/>
  <c r="F145" i="41"/>
  <c r="N145" i="41"/>
  <c r="K193" i="41"/>
  <c r="M193" i="41"/>
  <c r="E115" i="41"/>
  <c r="B115" i="41"/>
  <c r="K169" i="41"/>
  <c r="E169" i="41"/>
  <c r="I25" i="41"/>
  <c r="E25" i="41"/>
  <c r="C77" i="41"/>
  <c r="N77" i="41"/>
  <c r="G41" i="41"/>
  <c r="C41" i="41"/>
  <c r="C146" i="45"/>
  <c r="G146" i="45"/>
  <c r="J146" i="45"/>
  <c r="D146" i="45"/>
  <c r="E146" i="45"/>
  <c r="D45" i="45"/>
  <c r="M45" i="45"/>
  <c r="F45" i="45"/>
  <c r="G45" i="45"/>
  <c r="C45" i="45"/>
  <c r="M95" i="45"/>
  <c r="I95" i="45"/>
  <c r="G95" i="45"/>
  <c r="L95" i="45"/>
  <c r="H95" i="45"/>
  <c r="C95" i="45"/>
  <c r="K132" i="45"/>
  <c r="I132" i="45"/>
  <c r="G132" i="45"/>
  <c r="F132" i="45"/>
  <c r="H132" i="45"/>
  <c r="C132" i="45"/>
  <c r="M132" i="45"/>
  <c r="D132" i="45"/>
  <c r="J181" i="45"/>
  <c r="L181" i="45"/>
  <c r="H181" i="45"/>
  <c r="D181" i="45"/>
  <c r="I181" i="45"/>
  <c r="K181" i="45"/>
  <c r="C181" i="45"/>
  <c r="H148" i="45"/>
  <c r="C148" i="45"/>
  <c r="B148" i="45"/>
  <c r="G148" i="45"/>
  <c r="E148" i="45"/>
  <c r="L148" i="45"/>
  <c r="I148" i="45"/>
  <c r="J27" i="45"/>
  <c r="B27" i="45"/>
  <c r="M27" i="45"/>
  <c r="L27" i="45"/>
  <c r="G27" i="45"/>
  <c r="H142" i="45"/>
  <c r="C142" i="45"/>
  <c r="F142" i="45"/>
  <c r="J142" i="45"/>
  <c r="B142" i="45"/>
  <c r="I50" i="45"/>
  <c r="B50" i="45"/>
  <c r="K50" i="45"/>
  <c r="E50" i="45"/>
  <c r="J50" i="45"/>
  <c r="F50" i="45"/>
  <c r="H50" i="45"/>
  <c r="I153" i="45"/>
  <c r="K153" i="45"/>
  <c r="L153" i="45"/>
  <c r="C153" i="45"/>
  <c r="M188" i="45"/>
  <c r="G188" i="45"/>
  <c r="C188" i="45"/>
  <c r="F188" i="45"/>
  <c r="K188" i="45"/>
  <c r="L188" i="45"/>
  <c r="L158" i="45"/>
  <c r="E158" i="45"/>
  <c r="G158" i="45"/>
  <c r="B158" i="45"/>
  <c r="K158" i="45"/>
  <c r="P125" i="42"/>
  <c r="B125" i="42"/>
  <c r="J125" i="42"/>
  <c r="L125" i="42"/>
  <c r="F125" i="42"/>
  <c r="M125" i="42"/>
  <c r="D125" i="42"/>
  <c r="O125" i="42"/>
  <c r="K125" i="42"/>
  <c r="Q125" i="42"/>
  <c r="M196" i="42"/>
  <c r="G196" i="42"/>
  <c r="I196" i="42"/>
  <c r="D196" i="42"/>
  <c r="C196" i="42"/>
  <c r="K196" i="42"/>
  <c r="O196" i="42"/>
  <c r="B196" i="42"/>
  <c r="M171" i="42"/>
  <c r="Q171" i="42"/>
  <c r="L171" i="42"/>
  <c r="R171" i="42"/>
  <c r="O171" i="42"/>
  <c r="K171" i="42"/>
  <c r="H171" i="42"/>
  <c r="C171" i="42"/>
  <c r="P171" i="42"/>
  <c r="B180" i="42"/>
  <c r="C180" i="42"/>
  <c r="D180" i="42"/>
  <c r="Q180" i="42"/>
  <c r="P180" i="42"/>
  <c r="G180" i="42"/>
  <c r="O180" i="42"/>
  <c r="M180" i="42"/>
  <c r="K81" i="42"/>
  <c r="B81" i="42"/>
  <c r="H81" i="42"/>
  <c r="L81" i="42"/>
  <c r="R81" i="42"/>
  <c r="M81" i="42"/>
  <c r="F81" i="42"/>
  <c r="O81" i="42"/>
  <c r="O198" i="42"/>
  <c r="F198" i="42"/>
  <c r="L198" i="42"/>
  <c r="Q198" i="42"/>
  <c r="J198" i="42"/>
  <c r="E198" i="42"/>
  <c r="M198" i="42"/>
  <c r="P198" i="42"/>
  <c r="K198" i="42"/>
  <c r="Q202" i="42"/>
  <c r="K202" i="42"/>
  <c r="M57" i="42"/>
  <c r="G57" i="42"/>
  <c r="L127" i="42"/>
  <c r="M127" i="42"/>
  <c r="G127" i="42"/>
  <c r="B127" i="42"/>
  <c r="H127" i="42"/>
  <c r="J127" i="42"/>
  <c r="O127" i="42"/>
  <c r="F127" i="42"/>
  <c r="Q127" i="42"/>
  <c r="K20" i="42"/>
  <c r="L20" i="42"/>
  <c r="P20" i="42"/>
  <c r="F20" i="42"/>
  <c r="M20" i="42"/>
  <c r="B103" i="42"/>
  <c r="K103" i="42"/>
  <c r="M103" i="42"/>
  <c r="C162" i="42"/>
  <c r="L5" i="71"/>
  <c r="Q162" i="42"/>
  <c r="K162" i="42"/>
  <c r="G162" i="42"/>
  <c r="O5" i="50"/>
  <c r="M162" i="42"/>
  <c r="J162" i="42"/>
  <c r="R162" i="42"/>
  <c r="H128" i="48"/>
  <c r="G178" i="48"/>
  <c r="E86" i="48"/>
  <c r="F132" i="48"/>
  <c r="F96" i="48"/>
  <c r="E72" i="48"/>
  <c r="E130" i="48"/>
  <c r="C81" i="48"/>
  <c r="J5" i="44"/>
  <c r="H10" i="10"/>
  <c r="J19" i="40"/>
  <c r="F19" i="40"/>
  <c r="M50" i="40"/>
  <c r="E30" i="40"/>
  <c r="F46" i="40"/>
  <c r="F10" i="40"/>
  <c r="C24" i="44"/>
  <c r="C21" i="44"/>
  <c r="K16" i="44"/>
  <c r="B39" i="44"/>
  <c r="I36" i="44"/>
  <c r="K36" i="44"/>
  <c r="F67" i="41"/>
  <c r="N193" i="41"/>
  <c r="D145" i="41"/>
  <c r="F151" i="41"/>
  <c r="H11" i="44"/>
  <c r="N81" i="41"/>
  <c r="J5" i="49"/>
  <c r="D19" i="40"/>
  <c r="E19" i="40"/>
  <c r="K19" i="40"/>
  <c r="J50" i="40"/>
  <c r="D50" i="40"/>
  <c r="M30" i="40"/>
  <c r="B46" i="40"/>
  <c r="D46" i="40"/>
  <c r="F53" i="40"/>
  <c r="H156" i="48"/>
  <c r="K128" i="48"/>
  <c r="I178" i="48"/>
  <c r="I86" i="48"/>
  <c r="C86" i="48"/>
  <c r="F86" i="48"/>
  <c r="D132" i="48"/>
  <c r="M96" i="48"/>
  <c r="C96" i="48"/>
  <c r="C199" i="48"/>
  <c r="C72" i="48"/>
  <c r="I72" i="48"/>
  <c r="G58" i="48"/>
  <c r="N130" i="48"/>
  <c r="E8" i="40"/>
  <c r="H10" i="40"/>
  <c r="F40" i="40"/>
  <c r="N81" i="48"/>
  <c r="E24" i="44"/>
  <c r="F24" i="44"/>
  <c r="K21" i="44"/>
  <c r="D21" i="44"/>
  <c r="I21" i="44"/>
  <c r="I16" i="44"/>
  <c r="H39" i="44"/>
  <c r="C39" i="44"/>
  <c r="K39" i="44"/>
  <c r="J36" i="44"/>
  <c r="E36" i="44"/>
  <c r="L15" i="44"/>
  <c r="K171" i="41"/>
  <c r="M53" i="41"/>
  <c r="N203" i="41"/>
  <c r="L165" i="41"/>
  <c r="H77" i="41"/>
  <c r="B77" i="41"/>
  <c r="L74" i="41"/>
  <c r="H74" i="41"/>
  <c r="M25" i="41"/>
  <c r="I78" i="41"/>
  <c r="D184" i="41"/>
  <c r="M184" i="41"/>
  <c r="D176" i="41"/>
  <c r="F169" i="41"/>
  <c r="N169" i="41"/>
  <c r="K91" i="41"/>
  <c r="H115" i="41"/>
  <c r="M115" i="41"/>
  <c r="D40" i="41"/>
  <c r="I52" i="41"/>
  <c r="E52" i="41"/>
  <c r="D67" i="41"/>
  <c r="B193" i="41"/>
  <c r="K163" i="41"/>
  <c r="E163" i="41"/>
  <c r="H145" i="41"/>
  <c r="H151" i="41"/>
  <c r="D151" i="41"/>
  <c r="F15" i="41"/>
  <c r="B157" i="41"/>
  <c r="K96" i="41"/>
  <c r="L36" i="47"/>
  <c r="E88" i="41"/>
  <c r="C92" i="41"/>
  <c r="C73" i="41"/>
  <c r="G5" i="71"/>
  <c r="G5" i="72"/>
  <c r="M5" i="72"/>
  <c r="H5" i="72"/>
  <c r="H5" i="71"/>
  <c r="M5" i="71"/>
  <c r="R12" i="10"/>
  <c r="AB15" i="10"/>
  <c r="F7" i="10"/>
  <c r="D19" i="2" s="1"/>
  <c r="F19" i="2" s="1"/>
  <c r="AC15" i="10"/>
  <c r="N185" i="53"/>
  <c r="Q185" i="53"/>
  <c r="P136" i="49"/>
  <c r="G19" i="49"/>
  <c r="F28" i="49"/>
  <c r="J191" i="49"/>
  <c r="R172" i="49"/>
  <c r="L63" i="49"/>
  <c r="R175" i="42"/>
  <c r="E61" i="42"/>
  <c r="B178" i="42"/>
  <c r="H53" i="45"/>
  <c r="H151" i="45"/>
  <c r="F154" i="45"/>
  <c r="K110" i="45"/>
  <c r="B11" i="45"/>
  <c r="E119" i="52"/>
  <c r="I180" i="53"/>
  <c r="F105" i="53"/>
  <c r="K51" i="51"/>
  <c r="L185" i="42"/>
  <c r="G144" i="42"/>
  <c r="R105" i="42"/>
  <c r="D68" i="42"/>
  <c r="K155" i="41"/>
  <c r="C154" i="41"/>
  <c r="M21" i="48"/>
  <c r="K37" i="47"/>
  <c r="G173" i="45"/>
  <c r="O112" i="49"/>
  <c r="M185" i="53"/>
  <c r="I158" i="41"/>
  <c r="G76" i="52"/>
  <c r="F12" i="44"/>
  <c r="I12" i="44"/>
  <c r="L12" i="44"/>
  <c r="J6" i="44"/>
  <c r="H6" i="44"/>
  <c r="I8" i="44"/>
  <c r="J8" i="44"/>
  <c r="E8" i="44"/>
  <c r="F33" i="44"/>
  <c r="K33" i="44"/>
  <c r="G33" i="44"/>
  <c r="J33" i="44"/>
  <c r="I33" i="44"/>
  <c r="B45" i="44"/>
  <c r="F45" i="44"/>
  <c r="C45" i="44"/>
  <c r="D45" i="44"/>
  <c r="I45" i="44"/>
  <c r="L14" i="44"/>
  <c r="E14" i="44"/>
  <c r="B14" i="44"/>
  <c r="D14" i="44"/>
  <c r="D53" i="40"/>
  <c r="J30" i="40"/>
  <c r="G30" i="40"/>
  <c r="C19" i="40"/>
  <c r="H19" i="40"/>
  <c r="L19" i="40"/>
  <c r="M19" i="40"/>
  <c r="F50" i="40"/>
  <c r="H50" i="40"/>
  <c r="G50" i="40"/>
  <c r="B50" i="40"/>
  <c r="K50" i="40"/>
  <c r="B30" i="40"/>
  <c r="D30" i="40"/>
  <c r="C46" i="40"/>
  <c r="G46" i="40"/>
  <c r="H46" i="40"/>
  <c r="E53" i="40"/>
  <c r="L53" i="40"/>
  <c r="B53" i="40"/>
  <c r="K156" i="48"/>
  <c r="C128" i="48"/>
  <c r="E73" i="48"/>
  <c r="K178" i="48"/>
  <c r="G86" i="48"/>
  <c r="N86" i="48"/>
  <c r="L86" i="48"/>
  <c r="K86" i="48"/>
  <c r="G132" i="48"/>
  <c r="B132" i="48"/>
  <c r="M132" i="48"/>
  <c r="D96" i="48"/>
  <c r="B96" i="48"/>
  <c r="E96" i="48"/>
  <c r="B199" i="48"/>
  <c r="D199" i="48"/>
  <c r="E199" i="48"/>
  <c r="F72" i="48"/>
  <c r="H72" i="48"/>
  <c r="B58" i="48"/>
  <c r="F58" i="48"/>
  <c r="F130" i="48"/>
  <c r="L8" i="40"/>
  <c r="M15" i="40"/>
  <c r="D15" i="40"/>
  <c r="M10" i="47"/>
  <c r="H8" i="47"/>
  <c r="M8" i="47"/>
  <c r="I24" i="44"/>
  <c r="G24" i="44"/>
  <c r="H24" i="44"/>
  <c r="J24" i="44"/>
  <c r="D24" i="44"/>
  <c r="L21" i="44"/>
  <c r="B21" i="44"/>
  <c r="F21" i="44"/>
  <c r="H21" i="44"/>
  <c r="G21" i="44"/>
  <c r="H16" i="44"/>
  <c r="D16" i="44"/>
  <c r="F39" i="44"/>
  <c r="L39" i="44"/>
  <c r="G39" i="44"/>
  <c r="E39" i="44"/>
  <c r="J39" i="44"/>
  <c r="B36" i="44"/>
  <c r="H36" i="44"/>
  <c r="D36" i="44"/>
  <c r="C36" i="44"/>
  <c r="B15" i="44"/>
  <c r="H188" i="41"/>
  <c r="M188" i="41"/>
  <c r="N188" i="41"/>
  <c r="B41" i="41"/>
  <c r="D41" i="41"/>
  <c r="L171" i="41"/>
  <c r="B53" i="41"/>
  <c r="F203" i="41"/>
  <c r="I77" i="41"/>
  <c r="L77" i="41"/>
  <c r="F77" i="41"/>
  <c r="D77" i="41"/>
  <c r="M77" i="41"/>
  <c r="I74" i="41"/>
  <c r="C74" i="41"/>
  <c r="G25" i="41"/>
  <c r="N25" i="41"/>
  <c r="E78" i="41"/>
  <c r="H78" i="41"/>
  <c r="H184" i="41"/>
  <c r="N184" i="41"/>
  <c r="H176" i="41"/>
  <c r="B176" i="41"/>
  <c r="I169" i="41"/>
  <c r="D169" i="41"/>
  <c r="C91" i="41"/>
  <c r="D91" i="41"/>
  <c r="I115" i="41"/>
  <c r="L115" i="41"/>
  <c r="C40" i="41"/>
  <c r="G40" i="41"/>
  <c r="C52" i="41"/>
  <c r="K67" i="41"/>
  <c r="C67" i="41"/>
  <c r="F193" i="41"/>
  <c r="G193" i="41"/>
  <c r="D163" i="41"/>
  <c r="M163" i="41"/>
  <c r="E145" i="41"/>
  <c r="G145" i="41"/>
  <c r="M151" i="41"/>
  <c r="N151" i="41"/>
  <c r="F205" i="45"/>
  <c r="C188" i="41"/>
  <c r="H205" i="45"/>
  <c r="I205" i="45"/>
  <c r="B81" i="41"/>
  <c r="D33" i="41"/>
  <c r="H96" i="48"/>
  <c r="B16" i="44"/>
  <c r="G16" i="44"/>
  <c r="I184" i="48"/>
  <c r="M184" i="48"/>
  <c r="I187" i="48"/>
  <c r="K187" i="48"/>
  <c r="D187" i="48"/>
  <c r="D117" i="48"/>
  <c r="N117" i="48"/>
  <c r="D176" i="48"/>
  <c r="F176" i="48"/>
  <c r="K58" i="48"/>
  <c r="H58" i="48"/>
  <c r="H30" i="48"/>
  <c r="D30" i="48"/>
  <c r="D86" i="48"/>
  <c r="M86" i="48"/>
  <c r="L44" i="48"/>
  <c r="F44" i="48"/>
  <c r="M172" i="48"/>
  <c r="E172" i="48"/>
  <c r="F25" i="47"/>
  <c r="E25" i="47"/>
  <c r="M25" i="47"/>
  <c r="K150" i="41"/>
  <c r="L150" i="41"/>
  <c r="G55" i="41"/>
  <c r="C55" i="41"/>
  <c r="F157" i="41"/>
  <c r="L157" i="41"/>
  <c r="C157" i="41"/>
  <c r="N59" i="41"/>
  <c r="F59" i="41"/>
  <c r="K151" i="41"/>
  <c r="G151" i="41"/>
  <c r="I151" i="41"/>
  <c r="L151" i="41"/>
  <c r="B151" i="41"/>
  <c r="C151" i="41"/>
  <c r="F37" i="41"/>
  <c r="D37" i="41"/>
  <c r="C37" i="41"/>
  <c r="K145" i="41"/>
  <c r="C145" i="41"/>
  <c r="M145" i="41"/>
  <c r="L145" i="41"/>
  <c r="B145" i="41"/>
  <c r="I145" i="41"/>
  <c r="K33" i="41"/>
  <c r="F33" i="41"/>
  <c r="H33" i="41"/>
  <c r="L33" i="41"/>
  <c r="I163" i="41"/>
  <c r="C163" i="41"/>
  <c r="G163" i="41"/>
  <c r="L163" i="41"/>
  <c r="F163" i="41"/>
  <c r="B163" i="41"/>
  <c r="E193" i="41"/>
  <c r="D193" i="41"/>
  <c r="I193" i="41"/>
  <c r="L193" i="41"/>
  <c r="H193" i="41"/>
  <c r="C193" i="41"/>
  <c r="I12" i="41"/>
  <c r="B12" i="41"/>
  <c r="E67" i="41"/>
  <c r="M67" i="41"/>
  <c r="N67" i="41"/>
  <c r="I67" i="41"/>
  <c r="L67" i="41"/>
  <c r="B67" i="41"/>
  <c r="F92" i="41"/>
  <c r="B92" i="41"/>
  <c r="M92" i="41"/>
  <c r="I92" i="41"/>
  <c r="K92" i="41"/>
  <c r="G92" i="41"/>
  <c r="D92" i="41"/>
  <c r="N92" i="41"/>
  <c r="H52" i="41"/>
  <c r="D52" i="41"/>
  <c r="F52" i="41"/>
  <c r="N52" i="41"/>
  <c r="K52" i="41"/>
  <c r="G52" i="41"/>
  <c r="B52" i="41"/>
  <c r="H40" i="41"/>
  <c r="E40" i="41"/>
  <c r="L40" i="41"/>
  <c r="M40" i="41"/>
  <c r="K40" i="41"/>
  <c r="F40" i="41"/>
  <c r="E179" i="41"/>
  <c r="N179" i="41"/>
  <c r="G115" i="41"/>
  <c r="K115" i="41"/>
  <c r="N115" i="41"/>
  <c r="F115" i="41"/>
  <c r="D115" i="41"/>
  <c r="C115" i="41"/>
  <c r="I19" i="41"/>
  <c r="F19" i="41"/>
  <c r="G91" i="41"/>
  <c r="M91" i="41"/>
  <c r="I91" i="41"/>
  <c r="H91" i="41"/>
  <c r="B91" i="41"/>
  <c r="E91" i="41"/>
  <c r="L50" i="41"/>
  <c r="F50" i="41"/>
  <c r="H169" i="41"/>
  <c r="C169" i="41"/>
  <c r="M169" i="41"/>
  <c r="G169" i="41"/>
  <c r="L169" i="41"/>
  <c r="B169" i="41"/>
  <c r="E176" i="41"/>
  <c r="I176" i="41"/>
  <c r="M176" i="41"/>
  <c r="K176" i="41"/>
  <c r="C176" i="41"/>
  <c r="G176" i="41"/>
  <c r="I184" i="41"/>
  <c r="K184" i="41"/>
  <c r="F184" i="41"/>
  <c r="B184" i="41"/>
  <c r="L184" i="41"/>
  <c r="E184" i="41"/>
  <c r="D78" i="41"/>
  <c r="C78" i="41"/>
  <c r="M78" i="41"/>
  <c r="F78" i="41"/>
  <c r="N78" i="41"/>
  <c r="K78" i="41"/>
  <c r="G78" i="41"/>
  <c r="B199" i="41"/>
  <c r="K199" i="41"/>
  <c r="M199" i="41"/>
  <c r="K25" i="41"/>
  <c r="H25" i="41"/>
  <c r="L25" i="41"/>
  <c r="C25" i="41"/>
  <c r="D25" i="41"/>
  <c r="F25" i="41"/>
  <c r="B73" i="41"/>
  <c r="E73" i="41"/>
  <c r="M74" i="41"/>
  <c r="B74" i="41"/>
  <c r="G74" i="41"/>
  <c r="E74" i="41"/>
  <c r="D74" i="41"/>
  <c r="G173" i="41"/>
  <c r="D173" i="41"/>
  <c r="F173" i="41"/>
  <c r="I62" i="41"/>
  <c r="C62" i="41"/>
  <c r="H62" i="41"/>
  <c r="E62" i="41"/>
  <c r="D62" i="41"/>
  <c r="F62" i="41"/>
  <c r="B62" i="41"/>
  <c r="K88" i="41"/>
  <c r="I88" i="41"/>
  <c r="B88" i="41"/>
  <c r="K81" i="41"/>
  <c r="I81" i="41"/>
  <c r="G81" i="41"/>
  <c r="D81" i="41"/>
  <c r="F41" i="41"/>
  <c r="H41" i="41"/>
  <c r="I175" i="41"/>
  <c r="M175" i="41"/>
  <c r="D175" i="41"/>
  <c r="B188" i="41"/>
  <c r="E188" i="41"/>
  <c r="K188" i="41"/>
  <c r="F188" i="41"/>
  <c r="K38" i="45"/>
  <c r="B38" i="45"/>
  <c r="F38" i="45"/>
  <c r="G13" i="45"/>
  <c r="F13" i="45"/>
  <c r="C17" i="45"/>
  <c r="G17" i="45"/>
  <c r="B125" i="45"/>
  <c r="C125" i="45"/>
  <c r="K6" i="45"/>
  <c r="I6" i="45"/>
  <c r="L126" i="45"/>
  <c r="F126" i="45"/>
  <c r="C126" i="45"/>
  <c r="D126" i="45"/>
  <c r="G126" i="45"/>
  <c r="J83" i="45"/>
  <c r="D83" i="45"/>
  <c r="L83" i="45"/>
  <c r="J178" i="45"/>
  <c r="D178" i="45"/>
  <c r="K86" i="45"/>
  <c r="I86" i="45"/>
  <c r="H86" i="45"/>
  <c r="B86" i="45"/>
  <c r="G86" i="45"/>
  <c r="M86" i="45"/>
  <c r="E26" i="45"/>
  <c r="B26" i="45"/>
  <c r="C26" i="45"/>
  <c r="K26" i="45"/>
  <c r="G153" i="45"/>
  <c r="H153" i="45"/>
  <c r="H141" i="45"/>
  <c r="B141" i="45"/>
  <c r="L15" i="45"/>
  <c r="C15" i="45"/>
  <c r="D158" i="45"/>
  <c r="M158" i="45"/>
  <c r="L62" i="42"/>
  <c r="K62" i="42"/>
  <c r="F22" i="42"/>
  <c r="R22" i="42"/>
  <c r="P22" i="42"/>
  <c r="B22" i="42"/>
  <c r="H22" i="42"/>
  <c r="E22" i="42"/>
  <c r="K22" i="42"/>
  <c r="M22" i="42"/>
  <c r="E194" i="42"/>
  <c r="I194" i="42"/>
  <c r="K194" i="42"/>
  <c r="O194" i="42"/>
  <c r="M194" i="42"/>
  <c r="H194" i="42"/>
  <c r="B194" i="42"/>
  <c r="R83" i="42"/>
  <c r="F83" i="42"/>
  <c r="C83" i="42"/>
  <c r="J118" i="42"/>
  <c r="H118" i="42"/>
  <c r="Q86" i="42"/>
  <c r="I86" i="42"/>
  <c r="E86" i="42"/>
  <c r="J86" i="42"/>
  <c r="M86" i="42"/>
  <c r="C86" i="42"/>
  <c r="M108" i="42"/>
  <c r="Q108" i="42"/>
  <c r="R108" i="42"/>
  <c r="H108" i="42"/>
  <c r="Q163" i="42"/>
  <c r="G163" i="42"/>
  <c r="B163" i="42"/>
  <c r="H163" i="42"/>
  <c r="K172" i="42"/>
  <c r="O172" i="42"/>
  <c r="I154" i="42"/>
  <c r="C154" i="42"/>
  <c r="J154" i="42"/>
  <c r="O154" i="42"/>
  <c r="K154" i="42"/>
  <c r="P119" i="42"/>
  <c r="O119" i="42"/>
  <c r="J119" i="42"/>
  <c r="Q119" i="42"/>
  <c r="B111" i="42"/>
  <c r="G111" i="42"/>
  <c r="M111" i="42"/>
  <c r="O111" i="42"/>
  <c r="B162" i="42"/>
  <c r="O162" i="42"/>
  <c r="D162" i="42"/>
  <c r="H5" i="28"/>
  <c r="P7" i="21"/>
  <c r="O23" i="2" s="1"/>
  <c r="Q23" i="2" s="1"/>
  <c r="H6" i="27"/>
  <c r="P7" i="20"/>
  <c r="K23" i="2" s="1"/>
  <c r="M23" i="2" s="1"/>
  <c r="D7" i="27"/>
  <c r="E5" i="40"/>
  <c r="F5" i="41"/>
  <c r="F5" i="48"/>
  <c r="H6" i="28"/>
  <c r="AB14" i="10"/>
  <c r="N7" i="27"/>
  <c r="X14" i="10"/>
  <c r="P7" i="22"/>
  <c r="R23" i="2" s="1"/>
  <c r="T23" i="2" s="1"/>
  <c r="H25" i="27"/>
  <c r="H7" i="28"/>
  <c r="M53" i="40"/>
  <c r="H53" i="40"/>
  <c r="K53" i="40"/>
  <c r="C50" i="40"/>
  <c r="G36" i="44"/>
  <c r="F16" i="44"/>
  <c r="J16" i="44"/>
  <c r="N187" i="48"/>
  <c r="D7" i="48"/>
  <c r="G67" i="48"/>
  <c r="H117" i="48"/>
  <c r="G25" i="47"/>
  <c r="E16" i="44"/>
  <c r="G184" i="48"/>
  <c r="F117" i="48"/>
  <c r="I19" i="44"/>
  <c r="E190" i="48"/>
  <c r="D19" i="44"/>
  <c r="C93" i="48"/>
  <c r="D172" i="48"/>
  <c r="B44" i="48"/>
  <c r="F156" i="48"/>
  <c r="K96" i="48"/>
  <c r="B176" i="48"/>
  <c r="D53" i="44"/>
  <c r="C53" i="44"/>
  <c r="C62" i="45"/>
  <c r="J62" i="45"/>
  <c r="C201" i="45"/>
  <c r="B201" i="45"/>
  <c r="D47" i="45"/>
  <c r="E47" i="45"/>
  <c r="F87" i="49"/>
  <c r="G87" i="49"/>
  <c r="K87" i="49"/>
  <c r="G47" i="52"/>
  <c r="L47" i="52"/>
  <c r="F157" i="52"/>
  <c r="J157" i="52"/>
  <c r="J102" i="52"/>
  <c r="M102" i="52"/>
  <c r="G105" i="52"/>
  <c r="I105" i="52"/>
  <c r="B108" i="52"/>
  <c r="D108" i="52"/>
  <c r="B170" i="52"/>
  <c r="C170" i="52"/>
  <c r="K69" i="52"/>
  <c r="J69" i="52"/>
  <c r="E88" i="53"/>
  <c r="M88" i="53"/>
  <c r="AC11" i="10"/>
  <c r="Y11" i="10"/>
  <c r="F48" i="44"/>
  <c r="H48" i="44"/>
  <c r="F129" i="41"/>
  <c r="I129" i="41"/>
  <c r="K71" i="41"/>
  <c r="E71" i="41"/>
  <c r="L99" i="45"/>
  <c r="J99" i="45"/>
  <c r="H66" i="45"/>
  <c r="G66" i="45"/>
  <c r="B30" i="45"/>
  <c r="E30" i="45"/>
  <c r="L145" i="45"/>
  <c r="K145" i="45"/>
  <c r="K136" i="45"/>
  <c r="M136" i="45"/>
  <c r="H160" i="42"/>
  <c r="Q160" i="42"/>
  <c r="K123" i="42"/>
  <c r="C123" i="42"/>
  <c r="L147" i="42"/>
  <c r="Q147" i="42"/>
  <c r="K109" i="42"/>
  <c r="D109" i="42"/>
  <c r="H187" i="49"/>
  <c r="D187" i="49"/>
  <c r="G146" i="49"/>
  <c r="M146" i="49"/>
  <c r="C38" i="52"/>
  <c r="I38" i="52"/>
  <c r="D123" i="52"/>
  <c r="M123" i="52"/>
  <c r="E112" i="52"/>
  <c r="F112" i="52"/>
  <c r="B111" i="53"/>
  <c r="N111" i="53"/>
  <c r="L117" i="53"/>
  <c r="B117" i="53"/>
  <c r="I105" i="53"/>
  <c r="K13" i="51"/>
  <c r="P5" i="50"/>
  <c r="G136" i="49"/>
  <c r="D19" i="49"/>
  <c r="C19" i="49"/>
  <c r="Q76" i="49"/>
  <c r="P76" i="49"/>
  <c r="E112" i="49"/>
  <c r="B112" i="49"/>
  <c r="F191" i="49"/>
  <c r="M172" i="49"/>
  <c r="M40" i="49"/>
  <c r="C10" i="44"/>
  <c r="L26" i="44"/>
  <c r="O175" i="42"/>
  <c r="H175" i="42"/>
  <c r="F61" i="42"/>
  <c r="M178" i="42"/>
  <c r="H178" i="42"/>
  <c r="D53" i="45"/>
  <c r="B92" i="45"/>
  <c r="M92" i="45"/>
  <c r="I151" i="45"/>
  <c r="J154" i="45"/>
  <c r="F100" i="45"/>
  <c r="E194" i="45"/>
  <c r="E108" i="45"/>
  <c r="E140" i="45"/>
  <c r="B59" i="52"/>
  <c r="F119" i="52"/>
  <c r="M190" i="52"/>
  <c r="M151" i="52"/>
  <c r="H185" i="53"/>
  <c r="Q180" i="53"/>
  <c r="F167" i="53"/>
  <c r="Q105" i="53"/>
  <c r="J24" i="51"/>
  <c r="D71" i="48"/>
  <c r="H23" i="47"/>
  <c r="D61" i="41"/>
  <c r="M185" i="42"/>
  <c r="Q170" i="42"/>
  <c r="D65" i="42"/>
  <c r="M100" i="42"/>
  <c r="H79" i="42"/>
  <c r="I105" i="42"/>
  <c r="P68" i="42"/>
  <c r="J19" i="42"/>
  <c r="D23" i="41"/>
  <c r="E200" i="41"/>
  <c r="M126" i="41"/>
  <c r="F56" i="41"/>
  <c r="C103" i="41"/>
  <c r="N11" i="48"/>
  <c r="C54" i="45"/>
  <c r="M170" i="52"/>
  <c r="K77" i="45"/>
  <c r="F76" i="53"/>
  <c r="H205" i="49"/>
  <c r="I35" i="44"/>
  <c r="F19" i="45"/>
  <c r="K79" i="52"/>
  <c r="G185" i="45"/>
  <c r="G91" i="42"/>
  <c r="K18" i="52"/>
  <c r="P162" i="53"/>
  <c r="M191" i="49"/>
  <c r="M160" i="52"/>
  <c r="D21" i="40"/>
  <c r="H21" i="40"/>
  <c r="B144" i="48"/>
  <c r="K144" i="48"/>
  <c r="G137" i="41"/>
  <c r="C137" i="41"/>
  <c r="C110" i="41"/>
  <c r="B110" i="41"/>
  <c r="K106" i="45"/>
  <c r="M106" i="45"/>
  <c r="C118" i="45"/>
  <c r="E118" i="45"/>
  <c r="E96" i="45"/>
  <c r="C96" i="45"/>
  <c r="I115" i="45"/>
  <c r="G115" i="45"/>
  <c r="G191" i="45"/>
  <c r="E191" i="45"/>
  <c r="C8" i="45"/>
  <c r="L8" i="45"/>
  <c r="F43" i="45"/>
  <c r="H43" i="45"/>
  <c r="M202" i="45"/>
  <c r="H202" i="45"/>
  <c r="J182" i="45"/>
  <c r="F182" i="45"/>
  <c r="F131" i="45"/>
  <c r="D131" i="45"/>
  <c r="F59" i="42"/>
  <c r="P59" i="42"/>
  <c r="F157" i="42"/>
  <c r="I157" i="42"/>
  <c r="O122" i="42"/>
  <c r="P122" i="42"/>
  <c r="K153" i="42"/>
  <c r="I153" i="42"/>
  <c r="G130" i="42"/>
  <c r="K130" i="42"/>
  <c r="L116" i="42"/>
  <c r="K116" i="42"/>
  <c r="O58" i="42"/>
  <c r="K58" i="42"/>
  <c r="G74" i="42"/>
  <c r="E74" i="42"/>
  <c r="Q74" i="42"/>
  <c r="F150" i="42"/>
  <c r="J150" i="42"/>
  <c r="P189" i="42"/>
  <c r="I189" i="42"/>
  <c r="H189" i="42"/>
  <c r="D85" i="42"/>
  <c r="G85" i="42"/>
  <c r="M135" i="42"/>
  <c r="R135" i="42"/>
  <c r="E193" i="42"/>
  <c r="B193" i="42"/>
  <c r="P176" i="42"/>
  <c r="E176" i="42"/>
  <c r="P69" i="42"/>
  <c r="G69" i="42"/>
  <c r="R158" i="42"/>
  <c r="G158" i="42"/>
  <c r="J121" i="42"/>
  <c r="O121" i="42"/>
  <c r="K113" i="42"/>
  <c r="R113" i="42"/>
  <c r="G186" i="42"/>
  <c r="J186" i="42"/>
  <c r="I104" i="42"/>
  <c r="R104" i="42"/>
  <c r="P104" i="42"/>
  <c r="P136" i="42"/>
  <c r="O136" i="42"/>
  <c r="O106" i="42"/>
  <c r="I106" i="42"/>
  <c r="M36" i="42"/>
  <c r="O36" i="42"/>
  <c r="G140" i="42"/>
  <c r="P140" i="42"/>
  <c r="D140" i="42"/>
  <c r="K141" i="42"/>
  <c r="Q141" i="42"/>
  <c r="E156" i="42"/>
  <c r="Q156" i="42"/>
  <c r="B156" i="42"/>
  <c r="F26" i="42"/>
  <c r="I26" i="42"/>
  <c r="H151" i="42"/>
  <c r="M151" i="42"/>
  <c r="H38" i="49"/>
  <c r="R38" i="49"/>
  <c r="H190" i="49"/>
  <c r="B190" i="49"/>
  <c r="D27" i="49"/>
  <c r="I27" i="49"/>
  <c r="H110" i="49"/>
  <c r="C110" i="49"/>
  <c r="E23" i="49"/>
  <c r="H23" i="49"/>
  <c r="G63" i="49"/>
  <c r="D63" i="49"/>
  <c r="L49" i="49"/>
  <c r="B49" i="49"/>
  <c r="H65" i="49"/>
  <c r="E65" i="49"/>
  <c r="Q89" i="49"/>
  <c r="O89" i="49"/>
  <c r="O197" i="49"/>
  <c r="D197" i="49"/>
  <c r="J195" i="49"/>
  <c r="R195" i="49"/>
  <c r="E178" i="49"/>
  <c r="J178" i="49"/>
  <c r="G141" i="49"/>
  <c r="D141" i="49"/>
  <c r="I61" i="49"/>
  <c r="O61" i="49"/>
  <c r="C57" i="49"/>
  <c r="D57" i="49"/>
  <c r="B8" i="49"/>
  <c r="J8" i="49"/>
  <c r="R35" i="49"/>
  <c r="L35" i="49"/>
  <c r="I79" i="49"/>
  <c r="G79" i="49"/>
  <c r="P204" i="49"/>
  <c r="C204" i="49"/>
  <c r="L48" i="49"/>
  <c r="Q48" i="49"/>
  <c r="J121" i="49"/>
  <c r="M121" i="49"/>
  <c r="J92" i="49"/>
  <c r="B92" i="49"/>
  <c r="J95" i="49"/>
  <c r="C95" i="49"/>
  <c r="E95" i="49"/>
  <c r="D198" i="49"/>
  <c r="R198" i="49"/>
  <c r="Q12" i="49"/>
  <c r="O12" i="49"/>
  <c r="G120" i="49"/>
  <c r="J120" i="49"/>
  <c r="F98" i="49"/>
  <c r="M98" i="49"/>
  <c r="F147" i="49"/>
  <c r="M147" i="49"/>
  <c r="J101" i="49"/>
  <c r="E101" i="49"/>
  <c r="Q134" i="49"/>
  <c r="O134" i="49"/>
  <c r="C168" i="49"/>
  <c r="H168" i="49"/>
  <c r="Q15" i="49"/>
  <c r="K15" i="49"/>
  <c r="J15" i="49"/>
  <c r="P66" i="49"/>
  <c r="K66" i="49"/>
  <c r="P132" i="49"/>
  <c r="K132" i="49"/>
  <c r="H135" i="49"/>
  <c r="M135" i="49"/>
  <c r="G145" i="52"/>
  <c r="K145" i="52"/>
  <c r="D61" i="52"/>
  <c r="B61" i="52"/>
  <c r="M132" i="52"/>
  <c r="B132" i="52"/>
  <c r="H71" i="52"/>
  <c r="G71" i="52"/>
  <c r="I48" i="52"/>
  <c r="M48" i="52"/>
  <c r="C165" i="52"/>
  <c r="H165" i="52"/>
  <c r="D125" i="52"/>
  <c r="G125" i="52"/>
  <c r="C67" i="52"/>
  <c r="K67" i="52"/>
  <c r="C182" i="52"/>
  <c r="F182" i="52"/>
  <c r="F68" i="52"/>
  <c r="C68" i="52"/>
  <c r="E136" i="52"/>
  <c r="G136" i="52"/>
  <c r="M136" i="52"/>
  <c r="J136" i="52"/>
  <c r="L43" i="52"/>
  <c r="H43" i="52"/>
  <c r="C54" i="52"/>
  <c r="H54" i="52"/>
  <c r="M40" i="52"/>
  <c r="K40" i="52"/>
  <c r="K52" i="52"/>
  <c r="B52" i="52"/>
  <c r="K193" i="52"/>
  <c r="J193" i="52"/>
  <c r="K39" i="52"/>
  <c r="L39" i="52"/>
  <c r="K110" i="52"/>
  <c r="B110" i="52"/>
  <c r="L30" i="52"/>
  <c r="E30" i="52"/>
  <c r="J164" i="52"/>
  <c r="G164" i="52"/>
  <c r="K56" i="52"/>
  <c r="B56" i="52"/>
  <c r="F163" i="52"/>
  <c r="E163" i="52"/>
  <c r="M124" i="52"/>
  <c r="D124" i="52"/>
  <c r="I124" i="52"/>
  <c r="K66" i="52"/>
  <c r="B66" i="52"/>
  <c r="B32" i="52"/>
  <c r="E32" i="52"/>
  <c r="L135" i="52"/>
  <c r="E135" i="52"/>
  <c r="C135" i="52"/>
  <c r="D33" i="52"/>
  <c r="F33" i="52"/>
  <c r="M55" i="52"/>
  <c r="K55" i="52"/>
  <c r="H74" i="52"/>
  <c r="F74" i="52"/>
  <c r="M84" i="53"/>
  <c r="F84" i="53"/>
  <c r="O142" i="53"/>
  <c r="K142" i="53"/>
  <c r="K194" i="53"/>
  <c r="F194" i="53"/>
  <c r="H83" i="53"/>
  <c r="G83" i="53"/>
  <c r="F118" i="53"/>
  <c r="B118" i="53"/>
  <c r="Q189" i="53"/>
  <c r="O189" i="53"/>
  <c r="J85" i="53"/>
  <c r="B85" i="53"/>
  <c r="G131" i="53"/>
  <c r="E131" i="53"/>
  <c r="F139" i="53"/>
  <c r="G139" i="53"/>
  <c r="F154" i="53"/>
  <c r="M154" i="53"/>
  <c r="E62" i="53"/>
  <c r="D62" i="53"/>
  <c r="D101" i="53"/>
  <c r="N101" i="53"/>
  <c r="C119" i="53"/>
  <c r="G119" i="53"/>
  <c r="G195" i="53"/>
  <c r="M195" i="53"/>
  <c r="N205" i="53"/>
  <c r="Q205" i="53"/>
  <c r="N86" i="53"/>
  <c r="E86" i="53"/>
  <c r="J138" i="53"/>
  <c r="F138" i="53"/>
  <c r="N61" i="53"/>
  <c r="L61" i="53"/>
  <c r="H104" i="53"/>
  <c r="Q104" i="53"/>
  <c r="J143" i="53"/>
  <c r="D143" i="53"/>
  <c r="G94" i="53"/>
  <c r="O94" i="53"/>
  <c r="E94" i="53"/>
  <c r="F165" i="53"/>
  <c r="G165" i="53"/>
  <c r="K199" i="53"/>
  <c r="C199" i="53"/>
  <c r="Q97" i="53"/>
  <c r="P97" i="53"/>
  <c r="D97" i="53"/>
  <c r="H69" i="53"/>
  <c r="P69" i="53"/>
  <c r="F150" i="53"/>
  <c r="K150" i="53"/>
  <c r="B166" i="53"/>
  <c r="G166" i="53"/>
  <c r="Q166" i="53"/>
  <c r="H197" i="53"/>
  <c r="O197" i="53"/>
  <c r="N197" i="53"/>
  <c r="P197" i="53"/>
  <c r="B197" i="53"/>
  <c r="P145" i="53"/>
  <c r="Q145" i="53"/>
  <c r="D145" i="53"/>
  <c r="J108" i="53"/>
  <c r="I108" i="53"/>
  <c r="D72" i="53"/>
  <c r="M72" i="53"/>
  <c r="E175" i="53"/>
  <c r="K175" i="53"/>
  <c r="K201" i="53"/>
  <c r="Q201" i="53"/>
  <c r="N201" i="53"/>
  <c r="G163" i="53"/>
  <c r="P163" i="53"/>
  <c r="Q163" i="53"/>
  <c r="M133" i="53"/>
  <c r="I133" i="53"/>
  <c r="H133" i="53"/>
  <c r="D77" i="53"/>
  <c r="E77" i="53"/>
  <c r="M77" i="53"/>
  <c r="D50" i="51"/>
  <c r="J50" i="51"/>
  <c r="B30" i="51"/>
  <c r="K30" i="51"/>
  <c r="E52" i="51"/>
  <c r="K52" i="51"/>
  <c r="I34" i="51"/>
  <c r="D34" i="51"/>
  <c r="J22" i="51"/>
  <c r="I22" i="51"/>
  <c r="F22" i="51"/>
  <c r="H17" i="51"/>
  <c r="L17" i="51"/>
  <c r="H44" i="51"/>
  <c r="K44" i="51"/>
  <c r="B115" i="48"/>
  <c r="H115" i="48"/>
  <c r="H205" i="41"/>
  <c r="F205" i="41"/>
  <c r="K54" i="41"/>
  <c r="B54" i="41"/>
  <c r="K161" i="41"/>
  <c r="C161" i="41"/>
  <c r="C148" i="41"/>
  <c r="I148" i="41"/>
  <c r="K142" i="52"/>
  <c r="G142" i="52"/>
  <c r="P175" i="42"/>
  <c r="I100" i="52"/>
  <c r="K53" i="45"/>
  <c r="J136" i="49"/>
  <c r="B136" i="49"/>
  <c r="F19" i="49"/>
  <c r="Q19" i="49"/>
  <c r="E19" i="49"/>
  <c r="R19" i="49"/>
  <c r="J76" i="49"/>
  <c r="C76" i="49"/>
  <c r="D76" i="49"/>
  <c r="F76" i="49"/>
  <c r="B28" i="49"/>
  <c r="R112" i="49"/>
  <c r="O59" i="49"/>
  <c r="R191" i="49"/>
  <c r="I191" i="49"/>
  <c r="J172" i="49"/>
  <c r="C172" i="49"/>
  <c r="I40" i="49"/>
  <c r="K63" i="49"/>
  <c r="M63" i="49"/>
  <c r="Q63" i="49"/>
  <c r="I63" i="49"/>
  <c r="K175" i="42"/>
  <c r="J175" i="42"/>
  <c r="E175" i="42"/>
  <c r="C61" i="42"/>
  <c r="L61" i="42"/>
  <c r="K61" i="42"/>
  <c r="P178" i="42"/>
  <c r="F178" i="42"/>
  <c r="O178" i="42"/>
  <c r="J53" i="45"/>
  <c r="C53" i="45"/>
  <c r="J92" i="45"/>
  <c r="D92" i="45"/>
  <c r="J151" i="45"/>
  <c r="K154" i="45"/>
  <c r="M154" i="45"/>
  <c r="H100" i="45"/>
  <c r="G194" i="45"/>
  <c r="D140" i="45"/>
  <c r="E100" i="52"/>
  <c r="D151" i="52"/>
  <c r="J5" i="28"/>
  <c r="C78" i="53"/>
  <c r="N132" i="53"/>
  <c r="B105" i="53"/>
  <c r="I144" i="42"/>
  <c r="D116" i="41"/>
  <c r="L102" i="41"/>
  <c r="B170" i="42"/>
  <c r="R144" i="42"/>
  <c r="C144" i="42"/>
  <c r="Q100" i="42"/>
  <c r="P79" i="42"/>
  <c r="O68" i="42"/>
  <c r="L23" i="41"/>
  <c r="G155" i="41"/>
  <c r="G197" i="41"/>
  <c r="I61" i="41"/>
  <c r="G123" i="41"/>
  <c r="K68" i="48"/>
  <c r="B16" i="48"/>
  <c r="G154" i="48"/>
  <c r="D115" i="48"/>
  <c r="K41" i="47"/>
  <c r="H47" i="47"/>
  <c r="L76" i="53"/>
  <c r="G187" i="49"/>
  <c r="B98" i="49"/>
  <c r="O79" i="49"/>
  <c r="M61" i="49"/>
  <c r="R23" i="49"/>
  <c r="B74" i="42"/>
  <c r="G54" i="45"/>
  <c r="B8" i="45"/>
  <c r="I201" i="45"/>
  <c r="M190" i="45"/>
  <c r="M99" i="45"/>
  <c r="E52" i="52"/>
  <c r="F48" i="52"/>
  <c r="J111" i="53"/>
  <c r="J139" i="53"/>
  <c r="P134" i="49"/>
  <c r="R168" i="49"/>
  <c r="F198" i="49"/>
  <c r="D8" i="49"/>
  <c r="H89" i="49"/>
  <c r="E38" i="49"/>
  <c r="D176" i="42"/>
  <c r="L189" i="42"/>
  <c r="C116" i="42"/>
  <c r="F103" i="45"/>
  <c r="J173" i="45"/>
  <c r="G77" i="45"/>
  <c r="H118" i="45"/>
  <c r="F42" i="52"/>
  <c r="B40" i="52"/>
  <c r="D102" i="52"/>
  <c r="L104" i="53"/>
  <c r="O154" i="53"/>
  <c r="O194" i="53"/>
  <c r="J34" i="40"/>
  <c r="G61" i="49"/>
  <c r="F79" i="52"/>
  <c r="P147" i="49"/>
  <c r="F48" i="49"/>
  <c r="J197" i="49"/>
  <c r="Q110" i="49"/>
  <c r="F58" i="42"/>
  <c r="B43" i="45"/>
  <c r="C157" i="52"/>
  <c r="G61" i="52"/>
  <c r="D76" i="53"/>
  <c r="O131" i="53"/>
  <c r="M111" i="53"/>
  <c r="O205" i="49"/>
  <c r="O15" i="49"/>
  <c r="B12" i="40"/>
  <c r="H44" i="40"/>
  <c r="Q95" i="49"/>
  <c r="J87" i="49"/>
  <c r="I65" i="49"/>
  <c r="L150" i="42"/>
  <c r="E130" i="42"/>
  <c r="M167" i="45"/>
  <c r="J108" i="52"/>
  <c r="H182" i="52"/>
  <c r="H47" i="52"/>
  <c r="O195" i="53"/>
  <c r="D83" i="53"/>
  <c r="J12" i="51"/>
  <c r="B205" i="49"/>
  <c r="P111" i="53"/>
  <c r="H120" i="49"/>
  <c r="I121" i="49"/>
  <c r="I205" i="49"/>
  <c r="L57" i="49"/>
  <c r="H178" i="49"/>
  <c r="D49" i="49"/>
  <c r="R187" i="49"/>
  <c r="G20" i="44"/>
  <c r="M158" i="42"/>
  <c r="F193" i="42"/>
  <c r="E153" i="42"/>
  <c r="D76" i="45"/>
  <c r="I112" i="52"/>
  <c r="E26" i="52"/>
  <c r="J105" i="52"/>
  <c r="E71" i="52"/>
  <c r="G38" i="52"/>
  <c r="M205" i="53"/>
  <c r="I101" i="53"/>
  <c r="P189" i="53"/>
  <c r="E84" i="53"/>
  <c r="L14" i="51"/>
  <c r="J162" i="53"/>
  <c r="G17" i="51"/>
  <c r="B38" i="44"/>
  <c r="L167" i="42"/>
  <c r="G46" i="45"/>
  <c r="I184" i="52"/>
  <c r="G56" i="52"/>
  <c r="F123" i="52"/>
  <c r="M45" i="41"/>
  <c r="Q175" i="53"/>
  <c r="G108" i="53"/>
  <c r="O117" i="53"/>
  <c r="K97" i="53"/>
  <c r="Q165" i="53"/>
  <c r="D164" i="52"/>
  <c r="H26" i="42"/>
  <c r="D141" i="42"/>
  <c r="E106" i="42"/>
  <c r="M186" i="42"/>
  <c r="J113" i="42"/>
  <c r="M173" i="42"/>
  <c r="Q157" i="42"/>
  <c r="L89" i="45"/>
  <c r="E130" i="52"/>
  <c r="D69" i="52"/>
  <c r="M75" i="52"/>
  <c r="F201" i="53"/>
  <c r="O166" i="53"/>
  <c r="Q94" i="53"/>
  <c r="G44" i="51"/>
  <c r="B26" i="42"/>
  <c r="H34" i="44"/>
  <c r="C156" i="42"/>
  <c r="F104" i="42"/>
  <c r="B68" i="45"/>
  <c r="E163" i="45"/>
  <c r="D66" i="52"/>
  <c r="F125" i="52"/>
  <c r="E204" i="41"/>
  <c r="K132" i="41"/>
  <c r="D163" i="53"/>
  <c r="B145" i="53"/>
  <c r="M98" i="53"/>
  <c r="O106" i="49"/>
  <c r="F154" i="49"/>
  <c r="R190" i="49"/>
  <c r="O135" i="53"/>
  <c r="B102" i="53"/>
  <c r="K138" i="53"/>
  <c r="F56" i="49"/>
  <c r="L30" i="40"/>
  <c r="J19" i="44"/>
  <c r="C19" i="44"/>
  <c r="D27" i="40"/>
  <c r="J19" i="27"/>
  <c r="K30" i="40"/>
  <c r="K19" i="44"/>
  <c r="H19" i="44"/>
  <c r="B11" i="44"/>
  <c r="E11" i="44"/>
  <c r="G44" i="44"/>
  <c r="E5" i="44"/>
  <c r="J15" i="40"/>
  <c r="P31" i="27"/>
  <c r="K5" i="45"/>
  <c r="R19" i="27"/>
  <c r="H13" i="27"/>
  <c r="P5" i="28"/>
  <c r="E5" i="47"/>
  <c r="AC14" i="10"/>
  <c r="H9" i="10"/>
  <c r="R6" i="28"/>
  <c r="Y10" i="10"/>
  <c r="P13" i="27"/>
  <c r="K5" i="49"/>
  <c r="J7" i="21"/>
  <c r="O21" i="2" s="1"/>
  <c r="Q21" i="2" s="1"/>
  <c r="R7" i="12"/>
  <c r="H24" i="2" s="1"/>
  <c r="J24" i="2" s="1"/>
  <c r="P6" i="10"/>
  <c r="R7" i="20"/>
  <c r="K24" i="2" s="1"/>
  <c r="M24" i="2" s="1"/>
  <c r="M25" i="40"/>
  <c r="G25" i="40"/>
  <c r="H25" i="40"/>
  <c r="B25" i="40"/>
  <c r="J25" i="40"/>
  <c r="E25" i="40"/>
  <c r="F25" i="40"/>
  <c r="J44" i="40"/>
  <c r="G44" i="40"/>
  <c r="M44" i="40"/>
  <c r="C44" i="40"/>
  <c r="L44" i="40"/>
  <c r="D44" i="40"/>
  <c r="K44" i="40"/>
  <c r="B44" i="40"/>
  <c r="E24" i="40"/>
  <c r="C24" i="40"/>
  <c r="H24" i="40"/>
  <c r="M24" i="40"/>
  <c r="L24" i="40"/>
  <c r="D24" i="40"/>
  <c r="G24" i="40"/>
  <c r="K24" i="40"/>
  <c r="J24" i="40"/>
  <c r="F34" i="40"/>
  <c r="B34" i="40"/>
  <c r="C34" i="40"/>
  <c r="H34" i="40"/>
  <c r="E34" i="40"/>
  <c r="G34" i="40"/>
  <c r="M34" i="40"/>
  <c r="L34" i="40"/>
  <c r="F38" i="40"/>
  <c r="M38" i="40"/>
  <c r="J38" i="40"/>
  <c r="B38" i="40"/>
  <c r="D38" i="40"/>
  <c r="C38" i="40"/>
  <c r="E38" i="40"/>
  <c r="L38" i="40"/>
  <c r="E14" i="40"/>
  <c r="M14" i="40"/>
  <c r="B14" i="40"/>
  <c r="G14" i="40"/>
  <c r="J14" i="40"/>
  <c r="D14" i="40"/>
  <c r="H14" i="40"/>
  <c r="C14" i="40"/>
  <c r="L14" i="40"/>
  <c r="D32" i="40"/>
  <c r="F32" i="40"/>
  <c r="E32" i="40"/>
  <c r="L32" i="40"/>
  <c r="M32" i="40"/>
  <c r="H32" i="40"/>
  <c r="J32" i="40"/>
  <c r="G32" i="40"/>
  <c r="F45" i="40"/>
  <c r="E45" i="40"/>
  <c r="H45" i="40"/>
  <c r="M45" i="40"/>
  <c r="J45" i="40"/>
  <c r="K45" i="40"/>
  <c r="L45" i="40"/>
  <c r="G45" i="40"/>
  <c r="B45" i="40"/>
  <c r="C45" i="40"/>
  <c r="G51" i="40"/>
  <c r="J51" i="40"/>
  <c r="L51" i="40"/>
  <c r="F51" i="40"/>
  <c r="K51" i="40"/>
  <c r="M51" i="40"/>
  <c r="B51" i="40"/>
  <c r="E51" i="40"/>
  <c r="L39" i="40"/>
  <c r="D39" i="40"/>
  <c r="H39" i="40"/>
  <c r="E39" i="40"/>
  <c r="C39" i="40"/>
  <c r="G39" i="40"/>
  <c r="M39" i="40"/>
  <c r="F39" i="40"/>
  <c r="J39" i="40"/>
  <c r="K39" i="40"/>
  <c r="M12" i="40"/>
  <c r="D12" i="40"/>
  <c r="H12" i="40"/>
  <c r="F12" i="40"/>
  <c r="G12" i="40"/>
  <c r="L12" i="40"/>
  <c r="C12" i="40"/>
  <c r="K12" i="40"/>
  <c r="J18" i="40"/>
  <c r="H18" i="40"/>
  <c r="D18" i="40"/>
  <c r="K18" i="40"/>
  <c r="L18" i="40"/>
  <c r="C18" i="40"/>
  <c r="M18" i="40"/>
  <c r="B18" i="40"/>
  <c r="F18" i="40"/>
  <c r="E18" i="40"/>
  <c r="L55" i="40"/>
  <c r="G55" i="40"/>
  <c r="F55" i="40"/>
  <c r="K55" i="40"/>
  <c r="C55" i="40"/>
  <c r="D55" i="40"/>
  <c r="M55" i="40"/>
  <c r="J55" i="40"/>
  <c r="B21" i="40"/>
  <c r="F21" i="40"/>
  <c r="K21" i="40"/>
  <c r="L21" i="40"/>
  <c r="J21" i="40"/>
  <c r="E21" i="40"/>
  <c r="C17" i="40"/>
  <c r="G17" i="40"/>
  <c r="J17" i="40"/>
  <c r="E17" i="40"/>
  <c r="B17" i="40"/>
  <c r="F17" i="40"/>
  <c r="D17" i="40"/>
  <c r="M17" i="40"/>
  <c r="H41" i="40"/>
  <c r="E41" i="40"/>
  <c r="F9" i="40"/>
  <c r="M9" i="40"/>
  <c r="K25" i="44"/>
  <c r="L25" i="44"/>
  <c r="B25" i="44"/>
  <c r="H25" i="44"/>
  <c r="E25" i="44"/>
  <c r="I25" i="44"/>
  <c r="F25" i="44"/>
  <c r="J25" i="44"/>
  <c r="D25" i="44"/>
  <c r="E9" i="44"/>
  <c r="C9" i="44"/>
  <c r="J9" i="44"/>
  <c r="I9" i="44"/>
  <c r="L9" i="44"/>
  <c r="G9" i="44"/>
  <c r="K9" i="44"/>
  <c r="H9" i="44"/>
  <c r="K26" i="44"/>
  <c r="G26" i="44"/>
  <c r="C26" i="44"/>
  <c r="I26" i="44"/>
  <c r="F26" i="44"/>
  <c r="H26" i="44"/>
  <c r="I20" i="44"/>
  <c r="K20" i="44"/>
  <c r="D20" i="44"/>
  <c r="B20" i="44"/>
  <c r="F20" i="44"/>
  <c r="C20" i="44"/>
  <c r="E20" i="44"/>
  <c r="J20" i="44"/>
  <c r="L42" i="44"/>
  <c r="F42" i="44"/>
  <c r="E42" i="44"/>
  <c r="B42" i="44"/>
  <c r="I42" i="44"/>
  <c r="J42" i="44"/>
  <c r="C42" i="44"/>
  <c r="K42" i="44"/>
  <c r="G42" i="44"/>
  <c r="D42" i="44"/>
  <c r="H29" i="44"/>
  <c r="K29" i="44"/>
  <c r="L29" i="44"/>
  <c r="B29" i="44"/>
  <c r="E29" i="44"/>
  <c r="I29" i="44"/>
  <c r="F29" i="44"/>
  <c r="C29" i="44"/>
  <c r="L10" i="44"/>
  <c r="E10" i="44"/>
  <c r="D10" i="44"/>
  <c r="H10" i="44"/>
  <c r="I10" i="44"/>
  <c r="K10" i="44"/>
  <c r="D49" i="44"/>
  <c r="I49" i="44"/>
  <c r="E49" i="44"/>
  <c r="C49" i="44"/>
  <c r="B49" i="44"/>
  <c r="K49" i="44"/>
  <c r="F49" i="44"/>
  <c r="H49" i="44"/>
  <c r="G49" i="44"/>
  <c r="L7" i="44"/>
  <c r="J7" i="44"/>
  <c r="E7" i="44"/>
  <c r="B7" i="44"/>
  <c r="G7" i="44"/>
  <c r="H7" i="44"/>
  <c r="C7" i="44"/>
  <c r="I7" i="44"/>
  <c r="K7" i="44"/>
  <c r="F7" i="44"/>
  <c r="E48" i="44"/>
  <c r="G48" i="44"/>
  <c r="K48" i="44"/>
  <c r="B48" i="44"/>
  <c r="C48" i="44"/>
  <c r="I48" i="44"/>
  <c r="L48" i="44"/>
  <c r="J48" i="44"/>
  <c r="L23" i="44"/>
  <c r="B23" i="44"/>
  <c r="I23" i="44"/>
  <c r="K23" i="44"/>
  <c r="G23" i="44"/>
  <c r="H23" i="44"/>
  <c r="E23" i="44"/>
  <c r="J23" i="44"/>
  <c r="D23" i="44"/>
  <c r="F23" i="44"/>
  <c r="L35" i="44"/>
  <c r="C35" i="44"/>
  <c r="B35" i="44"/>
  <c r="D35" i="44"/>
  <c r="F35" i="44"/>
  <c r="G35" i="44"/>
  <c r="J35" i="44"/>
  <c r="H35" i="44"/>
  <c r="I46" i="44"/>
  <c r="C46" i="44"/>
  <c r="J46" i="44"/>
  <c r="L46" i="44"/>
  <c r="F46" i="44"/>
  <c r="K46" i="44"/>
  <c r="E46" i="44"/>
  <c r="B46" i="44"/>
  <c r="E55" i="44"/>
  <c r="G55" i="44"/>
  <c r="B55" i="44"/>
  <c r="K55" i="44"/>
  <c r="L55" i="44"/>
  <c r="D55" i="44"/>
  <c r="I31" i="44"/>
  <c r="C31" i="44"/>
  <c r="E31" i="44"/>
  <c r="K31" i="44"/>
  <c r="F31" i="44"/>
  <c r="H31" i="44"/>
  <c r="G31" i="44"/>
  <c r="B31" i="44"/>
  <c r="D31" i="44"/>
  <c r="D32" i="44"/>
  <c r="K32" i="44"/>
  <c r="L32" i="44"/>
  <c r="G32" i="44"/>
  <c r="F32" i="44"/>
  <c r="C32" i="44"/>
  <c r="J32" i="44"/>
  <c r="H32" i="44"/>
  <c r="I32" i="44"/>
  <c r="B32" i="44"/>
  <c r="G38" i="44"/>
  <c r="J38" i="44"/>
  <c r="I38" i="44"/>
  <c r="E38" i="44"/>
  <c r="D38" i="44"/>
  <c r="H38" i="44"/>
  <c r="F38" i="44"/>
  <c r="C38" i="44"/>
  <c r="B34" i="44"/>
  <c r="I34" i="44"/>
  <c r="D34" i="44"/>
  <c r="J34" i="44"/>
  <c r="E34" i="44"/>
  <c r="L34" i="44"/>
  <c r="G34" i="44"/>
  <c r="C34" i="44"/>
  <c r="H41" i="44"/>
  <c r="I41" i="44"/>
  <c r="L41" i="44"/>
  <c r="J41" i="44"/>
  <c r="D41" i="44"/>
  <c r="K41" i="44"/>
  <c r="C41" i="44"/>
  <c r="B41" i="44"/>
  <c r="F53" i="44"/>
  <c r="B53" i="44"/>
  <c r="H53" i="44"/>
  <c r="E53" i="44"/>
  <c r="G53" i="44"/>
  <c r="K53" i="44"/>
  <c r="I53" i="44"/>
  <c r="J53" i="44"/>
  <c r="J54" i="44"/>
  <c r="I54" i="44"/>
  <c r="D54" i="44"/>
  <c r="B54" i="44"/>
  <c r="E54" i="44"/>
  <c r="J30" i="44"/>
  <c r="C30" i="44"/>
  <c r="G30" i="44"/>
  <c r="E30" i="44"/>
  <c r="H30" i="44"/>
  <c r="L30" i="44"/>
  <c r="D30" i="44"/>
  <c r="F30" i="44"/>
  <c r="K30" i="44"/>
  <c r="J40" i="44"/>
  <c r="L40" i="44"/>
  <c r="K40" i="44"/>
  <c r="I40" i="44"/>
  <c r="D40" i="44"/>
  <c r="F40" i="44"/>
  <c r="B40" i="44"/>
  <c r="C40" i="44"/>
  <c r="H40" i="44"/>
  <c r="G40" i="44"/>
  <c r="L17" i="44"/>
  <c r="I17" i="44"/>
  <c r="B17" i="44"/>
  <c r="H17" i="44"/>
  <c r="C17" i="44"/>
  <c r="J17" i="44"/>
  <c r="D17" i="44"/>
  <c r="G17" i="44"/>
  <c r="F5" i="44"/>
  <c r="K5" i="44"/>
  <c r="P6" i="2"/>
  <c r="L7" i="10"/>
  <c r="S6" i="2"/>
  <c r="R6" i="10"/>
  <c r="P5" i="2" s="1"/>
  <c r="G14" i="2" s="1"/>
  <c r="D5" i="2"/>
  <c r="D6" i="2" s="1"/>
  <c r="J6" i="10"/>
  <c r="L5" i="45"/>
  <c r="G5" i="45"/>
  <c r="F7" i="27"/>
  <c r="P6" i="27"/>
  <c r="C56" i="48"/>
  <c r="H56" i="48"/>
  <c r="G56" i="48"/>
  <c r="I56" i="48"/>
  <c r="E56" i="48"/>
  <c r="M56" i="48"/>
  <c r="L56" i="48"/>
  <c r="K56" i="48"/>
  <c r="D56" i="48"/>
  <c r="B56" i="48"/>
  <c r="N56" i="48"/>
  <c r="F115" i="48"/>
  <c r="L115" i="48"/>
  <c r="G115" i="48"/>
  <c r="C115" i="48"/>
  <c r="K115" i="48"/>
  <c r="N115" i="48"/>
  <c r="E115" i="48"/>
  <c r="I115" i="48"/>
  <c r="C18" i="48"/>
  <c r="D18" i="48"/>
  <c r="E18" i="48"/>
  <c r="M18" i="48"/>
  <c r="G18" i="48"/>
  <c r="I18" i="48"/>
  <c r="N18" i="48"/>
  <c r="F18" i="48"/>
  <c r="L18" i="48"/>
  <c r="H18" i="48"/>
  <c r="B18" i="48"/>
  <c r="K18" i="48"/>
  <c r="M164" i="48"/>
  <c r="C164" i="48"/>
  <c r="N164" i="48"/>
  <c r="B164" i="48"/>
  <c r="H164" i="48"/>
  <c r="D164" i="48"/>
  <c r="E164" i="48"/>
  <c r="L164" i="48"/>
  <c r="F164" i="48"/>
  <c r="K164" i="48"/>
  <c r="F168" i="48"/>
  <c r="L168" i="48"/>
  <c r="B168" i="48"/>
  <c r="C168" i="48"/>
  <c r="M168" i="48"/>
  <c r="K168" i="48"/>
  <c r="I168" i="48"/>
  <c r="H168" i="48"/>
  <c r="L71" i="48"/>
  <c r="H71" i="48"/>
  <c r="E71" i="48"/>
  <c r="C71" i="48"/>
  <c r="M71" i="48"/>
  <c r="B71" i="48"/>
  <c r="F71" i="48"/>
  <c r="K71" i="48"/>
  <c r="N71" i="48"/>
  <c r="L108" i="48"/>
  <c r="D108" i="48"/>
  <c r="H108" i="48"/>
  <c r="N108" i="48"/>
  <c r="B108" i="48"/>
  <c r="M108" i="48"/>
  <c r="E108" i="48"/>
  <c r="C108" i="48"/>
  <c r="K108" i="48"/>
  <c r="I108" i="48"/>
  <c r="G108" i="48"/>
  <c r="F92" i="48"/>
  <c r="H92" i="48"/>
  <c r="M92" i="48"/>
  <c r="B92" i="48"/>
  <c r="G92" i="48"/>
  <c r="L92" i="48"/>
  <c r="N92" i="48"/>
  <c r="C92" i="48"/>
  <c r="B32" i="48"/>
  <c r="C32" i="48"/>
  <c r="L32" i="48"/>
  <c r="I32" i="48"/>
  <c r="H32" i="48"/>
  <c r="K32" i="48"/>
  <c r="N32" i="48"/>
  <c r="F32" i="48"/>
  <c r="M32" i="48"/>
  <c r="D32" i="48"/>
  <c r="G32" i="48"/>
  <c r="E32" i="48"/>
  <c r="M122" i="48"/>
  <c r="L122" i="48"/>
  <c r="B122" i="48"/>
  <c r="D122" i="48"/>
  <c r="E122" i="48"/>
  <c r="C122" i="48"/>
  <c r="I122" i="48"/>
  <c r="K122" i="48"/>
  <c r="G122" i="48"/>
  <c r="E62" i="48"/>
  <c r="D62" i="48"/>
  <c r="L62" i="48"/>
  <c r="F62" i="48"/>
  <c r="K62" i="48"/>
  <c r="C62" i="48"/>
  <c r="G62" i="48"/>
  <c r="M62" i="48"/>
  <c r="N62" i="48"/>
  <c r="I62" i="48"/>
  <c r="H62" i="48"/>
  <c r="E39" i="48"/>
  <c r="C39" i="48"/>
  <c r="D39" i="48"/>
  <c r="H39" i="48"/>
  <c r="B39" i="48"/>
  <c r="K39" i="48"/>
  <c r="F39" i="48"/>
  <c r="N39" i="48"/>
  <c r="I39" i="48"/>
  <c r="B24" i="48"/>
  <c r="I24" i="48"/>
  <c r="K24" i="48"/>
  <c r="G24" i="48"/>
  <c r="H24" i="48"/>
  <c r="N24" i="48"/>
  <c r="E24" i="48"/>
  <c r="D24" i="48"/>
  <c r="F24" i="48"/>
  <c r="M24" i="48"/>
  <c r="C24" i="48"/>
  <c r="M29" i="48"/>
  <c r="F29" i="48"/>
  <c r="G29" i="48"/>
  <c r="C29" i="48"/>
  <c r="N29" i="48"/>
  <c r="K29" i="48"/>
  <c r="L29" i="48"/>
  <c r="H29" i="48"/>
  <c r="E29" i="48"/>
  <c r="I29" i="48"/>
  <c r="L10" i="48"/>
  <c r="E10" i="48"/>
  <c r="G10" i="48"/>
  <c r="N10" i="48"/>
  <c r="D10" i="48"/>
  <c r="M10" i="48"/>
  <c r="F10" i="48"/>
  <c r="C10" i="48"/>
  <c r="H10" i="48"/>
  <c r="I10" i="48"/>
  <c r="K10" i="48"/>
  <c r="B10" i="48"/>
  <c r="N123" i="48"/>
  <c r="B123" i="48"/>
  <c r="C123" i="48"/>
  <c r="M123" i="48"/>
  <c r="I123" i="48"/>
  <c r="F123" i="48"/>
  <c r="G123" i="48"/>
  <c r="E123" i="48"/>
  <c r="H123" i="48"/>
  <c r="K123" i="48"/>
  <c r="K66" i="48"/>
  <c r="L66" i="48"/>
  <c r="N66" i="48"/>
  <c r="E66" i="48"/>
  <c r="F66" i="48"/>
  <c r="C66" i="48"/>
  <c r="H66" i="48"/>
  <c r="D66" i="48"/>
  <c r="I66" i="48"/>
  <c r="B66" i="48"/>
  <c r="M66" i="48"/>
  <c r="K154" i="48"/>
  <c r="I154" i="48"/>
  <c r="M154" i="48"/>
  <c r="N154" i="48"/>
  <c r="B154" i="48"/>
  <c r="H154" i="48"/>
  <c r="C154" i="48"/>
  <c r="F154" i="48"/>
  <c r="L154" i="48"/>
  <c r="M183" i="48"/>
  <c r="F183" i="48"/>
  <c r="K183" i="48"/>
  <c r="L183" i="48"/>
  <c r="N183" i="48"/>
  <c r="B183" i="48"/>
  <c r="D183" i="48"/>
  <c r="G183" i="48"/>
  <c r="I183" i="48"/>
  <c r="E183" i="48"/>
  <c r="H183" i="48"/>
  <c r="I177" i="48"/>
  <c r="B177" i="48"/>
  <c r="N177" i="48"/>
  <c r="D177" i="48"/>
  <c r="F177" i="48"/>
  <c r="L177" i="48"/>
  <c r="K177" i="48"/>
  <c r="E177" i="48"/>
  <c r="M177" i="48"/>
  <c r="N15" i="48"/>
  <c r="D15" i="48"/>
  <c r="M15" i="48"/>
  <c r="F15" i="48"/>
  <c r="I15" i="48"/>
  <c r="G15" i="48"/>
  <c r="H15" i="48"/>
  <c r="E15" i="48"/>
  <c r="K15" i="48"/>
  <c r="L15" i="48"/>
  <c r="C15" i="48"/>
  <c r="B15" i="48"/>
  <c r="K113" i="48"/>
  <c r="F113" i="48"/>
  <c r="C113" i="48"/>
  <c r="M113" i="48"/>
  <c r="B113" i="48"/>
  <c r="H113" i="48"/>
  <c r="D113" i="48"/>
  <c r="N113" i="48"/>
  <c r="I113" i="48"/>
  <c r="M43" i="48"/>
  <c r="G43" i="48"/>
  <c r="N43" i="48"/>
  <c r="F43" i="48"/>
  <c r="K43" i="48"/>
  <c r="L43" i="48"/>
  <c r="H43" i="48"/>
  <c r="I43" i="48"/>
  <c r="B43" i="48"/>
  <c r="E43" i="48"/>
  <c r="D43" i="48"/>
  <c r="F16" i="48"/>
  <c r="K16" i="48"/>
  <c r="H16" i="48"/>
  <c r="L16" i="48"/>
  <c r="N16" i="48"/>
  <c r="M16" i="48"/>
  <c r="E16" i="48"/>
  <c r="G16" i="48"/>
  <c r="I16" i="48"/>
  <c r="F111" i="48"/>
  <c r="K111" i="48"/>
  <c r="I111" i="48"/>
  <c r="B111" i="48"/>
  <c r="C111" i="48"/>
  <c r="M111" i="48"/>
  <c r="D111" i="48"/>
  <c r="G111" i="48"/>
  <c r="L111" i="48"/>
  <c r="H111" i="48"/>
  <c r="D20" i="48"/>
  <c r="N20" i="48"/>
  <c r="F20" i="48"/>
  <c r="B20" i="48"/>
  <c r="M20" i="48"/>
  <c r="K20" i="48"/>
  <c r="E20" i="48"/>
  <c r="H20" i="48"/>
  <c r="G20" i="48"/>
  <c r="H99" i="48"/>
  <c r="E99" i="48"/>
  <c r="N99" i="48"/>
  <c r="C99" i="48"/>
  <c r="K99" i="48"/>
  <c r="L99" i="48"/>
  <c r="M99" i="48"/>
  <c r="G99" i="48"/>
  <c r="F99" i="48"/>
  <c r="B99" i="48"/>
  <c r="D99" i="48"/>
  <c r="I99" i="48"/>
  <c r="F11" i="48"/>
  <c r="K11" i="48"/>
  <c r="M11" i="48"/>
  <c r="B11" i="48"/>
  <c r="G11" i="48"/>
  <c r="H11" i="48"/>
  <c r="E11" i="48"/>
  <c r="I11" i="48"/>
  <c r="C11" i="48"/>
  <c r="D143" i="48"/>
  <c r="F143" i="48"/>
  <c r="I143" i="48"/>
  <c r="E143" i="48"/>
  <c r="M143" i="48"/>
  <c r="G143" i="48"/>
  <c r="C143" i="48"/>
  <c r="K143" i="48"/>
  <c r="L143" i="48"/>
  <c r="N143" i="48"/>
  <c r="H143" i="48"/>
  <c r="N160" i="48"/>
  <c r="C160" i="48"/>
  <c r="F160" i="48"/>
  <c r="L160" i="48"/>
  <c r="D160" i="48"/>
  <c r="K160" i="48"/>
  <c r="E160" i="48"/>
  <c r="H160" i="48"/>
  <c r="I160" i="48"/>
  <c r="G160" i="48"/>
  <c r="F179" i="48"/>
  <c r="E179" i="48"/>
  <c r="I179" i="48"/>
  <c r="C179" i="48"/>
  <c r="M179" i="48"/>
  <c r="K179" i="48"/>
  <c r="L179" i="48"/>
  <c r="B179" i="48"/>
  <c r="D179" i="48"/>
  <c r="N179" i="48"/>
  <c r="H179" i="48"/>
  <c r="G134" i="48"/>
  <c r="I134" i="48"/>
  <c r="N134" i="48"/>
  <c r="H134" i="48"/>
  <c r="E134" i="48"/>
  <c r="B134" i="48"/>
  <c r="L134" i="48"/>
  <c r="K134" i="48"/>
  <c r="C134" i="48"/>
  <c r="M134" i="48"/>
  <c r="D134" i="48"/>
  <c r="B21" i="48"/>
  <c r="N21" i="48"/>
  <c r="I21" i="48"/>
  <c r="H21" i="48"/>
  <c r="F21" i="48"/>
  <c r="L21" i="48"/>
  <c r="K21" i="48"/>
  <c r="G21" i="48"/>
  <c r="C21" i="48"/>
  <c r="G87" i="48"/>
  <c r="I87" i="48"/>
  <c r="H87" i="48"/>
  <c r="E87" i="48"/>
  <c r="B87" i="48"/>
  <c r="C87" i="48"/>
  <c r="L87" i="48"/>
  <c r="F87" i="48"/>
  <c r="K87" i="48"/>
  <c r="M87" i="48"/>
  <c r="N87" i="48"/>
  <c r="B180" i="48"/>
  <c r="H180" i="48"/>
  <c r="F180" i="48"/>
  <c r="K180" i="48"/>
  <c r="C180" i="48"/>
  <c r="M180" i="48"/>
  <c r="I180" i="48"/>
  <c r="D180" i="48"/>
  <c r="L139" i="48"/>
  <c r="C139" i="48"/>
  <c r="M139" i="48"/>
  <c r="F139" i="48"/>
  <c r="D139" i="48"/>
  <c r="G139" i="48"/>
  <c r="H139" i="48"/>
  <c r="N139" i="48"/>
  <c r="B139" i="48"/>
  <c r="I139" i="48"/>
  <c r="E139" i="48"/>
  <c r="K139" i="48"/>
  <c r="F112" i="48"/>
  <c r="E112" i="48"/>
  <c r="H112" i="48"/>
  <c r="M112" i="48"/>
  <c r="C112" i="48"/>
  <c r="B112" i="48"/>
  <c r="K112" i="48"/>
  <c r="G112" i="48"/>
  <c r="L112" i="48"/>
  <c r="I52" i="48"/>
  <c r="L52" i="48"/>
  <c r="E52" i="48"/>
  <c r="B52" i="48"/>
  <c r="N52" i="48"/>
  <c r="M52" i="48"/>
  <c r="C52" i="48"/>
  <c r="G198" i="48"/>
  <c r="H198" i="48"/>
  <c r="M198" i="48"/>
  <c r="D198" i="48"/>
  <c r="E198" i="48"/>
  <c r="N198" i="48"/>
  <c r="L198" i="48"/>
  <c r="C198" i="48"/>
  <c r="B198" i="48"/>
  <c r="N173" i="48"/>
  <c r="I173" i="48"/>
  <c r="K173" i="48"/>
  <c r="M173" i="48"/>
  <c r="B173" i="48"/>
  <c r="D173" i="48"/>
  <c r="E173" i="48"/>
  <c r="F173" i="48"/>
  <c r="H173" i="48"/>
  <c r="G173" i="48"/>
  <c r="C173" i="48"/>
  <c r="G68" i="48"/>
  <c r="E68" i="48"/>
  <c r="M68" i="48"/>
  <c r="L68" i="48"/>
  <c r="H68" i="48"/>
  <c r="D68" i="48"/>
  <c r="B68" i="48"/>
  <c r="C68" i="48"/>
  <c r="F68" i="48"/>
  <c r="M185" i="48"/>
  <c r="L185" i="48"/>
  <c r="F185" i="48"/>
  <c r="C185" i="48"/>
  <c r="E185" i="48"/>
  <c r="H185" i="48"/>
  <c r="I185" i="48"/>
  <c r="B185" i="48"/>
  <c r="D185" i="48"/>
  <c r="N185" i="48"/>
  <c r="G185" i="48"/>
  <c r="M36" i="48"/>
  <c r="G36" i="48"/>
  <c r="H36" i="48"/>
  <c r="I36" i="48"/>
  <c r="N36" i="48"/>
  <c r="L36" i="48"/>
  <c r="C36" i="48"/>
  <c r="D36" i="48"/>
  <c r="B36" i="48"/>
  <c r="E36" i="48"/>
  <c r="C144" i="48"/>
  <c r="F144" i="48"/>
  <c r="D144" i="48"/>
  <c r="H144" i="48"/>
  <c r="E144" i="48"/>
  <c r="G144" i="48"/>
  <c r="M144" i="48"/>
  <c r="N144" i="48"/>
  <c r="L144" i="48"/>
  <c r="I144" i="48"/>
  <c r="E147" i="48"/>
  <c r="C147" i="48"/>
  <c r="B147" i="48"/>
  <c r="H147" i="48"/>
  <c r="I147" i="48"/>
  <c r="K147" i="48"/>
  <c r="M147" i="48"/>
  <c r="L147" i="48"/>
  <c r="G147" i="48"/>
  <c r="N147" i="48"/>
  <c r="H84" i="48"/>
  <c r="F84" i="48"/>
  <c r="M84" i="48"/>
  <c r="K84" i="48"/>
  <c r="E84" i="48"/>
  <c r="G84" i="48"/>
  <c r="N84" i="48"/>
  <c r="L84" i="48"/>
  <c r="C84" i="48"/>
  <c r="I84" i="48"/>
  <c r="B84" i="48"/>
  <c r="H25" i="48"/>
  <c r="M25" i="48"/>
  <c r="G25" i="48"/>
  <c r="C25" i="48"/>
  <c r="B25" i="48"/>
  <c r="N25" i="48"/>
  <c r="I25" i="48"/>
  <c r="D25" i="48"/>
  <c r="E25" i="48"/>
  <c r="I98" i="48"/>
  <c r="F98" i="48"/>
  <c r="E98" i="48"/>
  <c r="K98" i="48"/>
  <c r="C98" i="48"/>
  <c r="M98" i="48"/>
  <c r="D98" i="48"/>
  <c r="N98" i="48"/>
  <c r="B98" i="48"/>
  <c r="N150" i="48"/>
  <c r="G150" i="48"/>
  <c r="F150" i="48"/>
  <c r="E150" i="48"/>
  <c r="H150" i="48"/>
  <c r="L150" i="48"/>
  <c r="B150" i="48"/>
  <c r="I150" i="48"/>
  <c r="D150" i="48"/>
  <c r="F200" i="48"/>
  <c r="E200" i="48"/>
  <c r="H200" i="48"/>
  <c r="D125" i="48"/>
  <c r="E125" i="48"/>
  <c r="H125" i="48"/>
  <c r="H8" i="48"/>
  <c r="F8" i="48"/>
  <c r="E8" i="48"/>
  <c r="I195" i="48"/>
  <c r="L195" i="48"/>
  <c r="N100" i="48"/>
  <c r="I100" i="48"/>
  <c r="E100" i="48"/>
  <c r="M100" i="48"/>
  <c r="N171" i="48"/>
  <c r="D171" i="48"/>
  <c r="I171" i="48"/>
  <c r="E22" i="48"/>
  <c r="N22" i="48"/>
  <c r="M22" i="48"/>
  <c r="E131" i="48"/>
  <c r="F131" i="48"/>
  <c r="L131" i="48"/>
  <c r="I131" i="48"/>
  <c r="B131" i="48"/>
  <c r="M131" i="48"/>
  <c r="D131" i="48"/>
  <c r="F203" i="48"/>
  <c r="B203" i="48"/>
  <c r="D203" i="48"/>
  <c r="I203" i="48"/>
  <c r="L203" i="48"/>
  <c r="E203" i="48"/>
  <c r="H203" i="48"/>
  <c r="M203" i="48"/>
  <c r="L60" i="48"/>
  <c r="M60" i="48"/>
  <c r="H60" i="48"/>
  <c r="K60" i="48"/>
  <c r="N60" i="48"/>
  <c r="F60" i="48"/>
  <c r="B60" i="48"/>
  <c r="E105" i="48"/>
  <c r="K105" i="48"/>
  <c r="I105" i="48"/>
  <c r="M105" i="48"/>
  <c r="C105" i="48"/>
  <c r="H105" i="48"/>
  <c r="G105" i="48"/>
  <c r="H193" i="48"/>
  <c r="F193" i="48"/>
  <c r="E193" i="48"/>
  <c r="I193" i="48"/>
  <c r="M193" i="48"/>
  <c r="G193" i="48"/>
  <c r="K193" i="48"/>
  <c r="F174" i="48"/>
  <c r="D174" i="48"/>
  <c r="G157" i="48"/>
  <c r="K157" i="48"/>
  <c r="I157" i="48"/>
  <c r="L157" i="48"/>
  <c r="H157" i="48"/>
  <c r="M157" i="48"/>
  <c r="K202" i="48"/>
  <c r="L202" i="48"/>
  <c r="E202" i="48"/>
  <c r="N202" i="48"/>
  <c r="I202" i="48"/>
  <c r="B202" i="48"/>
  <c r="G202" i="48"/>
  <c r="E53" i="48"/>
  <c r="G53" i="48"/>
  <c r="F53" i="48"/>
  <c r="K53" i="48"/>
  <c r="M53" i="48"/>
  <c r="C53" i="48"/>
  <c r="D53" i="48"/>
  <c r="L85" i="48"/>
  <c r="B85" i="48"/>
  <c r="C85" i="48"/>
  <c r="N85" i="48"/>
  <c r="I85" i="48"/>
  <c r="H85" i="48"/>
  <c r="G85" i="48"/>
  <c r="K91" i="48"/>
  <c r="N91" i="48"/>
  <c r="B91" i="48"/>
  <c r="I91" i="48"/>
  <c r="M91" i="48"/>
  <c r="L91" i="48"/>
  <c r="H91" i="48"/>
  <c r="F186" i="48"/>
  <c r="E186" i="48"/>
  <c r="I186" i="48"/>
  <c r="M186" i="48"/>
  <c r="K186" i="48"/>
  <c r="N186" i="48"/>
  <c r="D186" i="48"/>
  <c r="G118" i="48"/>
  <c r="H118" i="48"/>
  <c r="N118" i="48"/>
  <c r="F118" i="48"/>
  <c r="K118" i="48"/>
  <c r="M118" i="48"/>
  <c r="L118" i="48"/>
  <c r="E118" i="48"/>
  <c r="C118" i="48"/>
  <c r="D118" i="48"/>
  <c r="I118" i="48"/>
  <c r="K167" i="48"/>
  <c r="N167" i="48"/>
  <c r="H167" i="48"/>
  <c r="D167" i="48"/>
  <c r="B167" i="48"/>
  <c r="E167" i="48"/>
  <c r="L167" i="48"/>
  <c r="C167" i="48"/>
  <c r="I167" i="48"/>
  <c r="B162" i="48"/>
  <c r="F162" i="48"/>
  <c r="G162" i="48"/>
  <c r="C162" i="48"/>
  <c r="M162" i="48"/>
  <c r="I162" i="48"/>
  <c r="K162" i="48"/>
  <c r="E162" i="48"/>
  <c r="N162" i="48"/>
  <c r="E129" i="48"/>
  <c r="N129" i="48"/>
  <c r="I129" i="48"/>
  <c r="M129" i="48"/>
  <c r="L129" i="48"/>
  <c r="D129" i="48"/>
  <c r="H129" i="48"/>
  <c r="C129" i="48"/>
  <c r="F137" i="48"/>
  <c r="D137" i="48"/>
  <c r="B137" i="48"/>
  <c r="I137" i="48"/>
  <c r="M137" i="48"/>
  <c r="K137" i="48"/>
  <c r="I119" i="48"/>
  <c r="B119" i="48"/>
  <c r="N119" i="48"/>
  <c r="D119" i="48"/>
  <c r="H119" i="48"/>
  <c r="C119" i="48"/>
  <c r="K119" i="48"/>
  <c r="M119" i="48"/>
  <c r="G119" i="48"/>
  <c r="L119" i="48"/>
  <c r="H9" i="48"/>
  <c r="B9" i="48"/>
  <c r="K9" i="48"/>
  <c r="D9" i="48"/>
  <c r="F9" i="48"/>
  <c r="N9" i="48"/>
  <c r="E9" i="48"/>
  <c r="L9" i="48"/>
  <c r="N182" i="48"/>
  <c r="L182" i="48"/>
  <c r="E182" i="48"/>
  <c r="D182" i="48"/>
  <c r="H182" i="48"/>
  <c r="B182" i="48"/>
  <c r="F182" i="48"/>
  <c r="C182" i="48"/>
  <c r="I182" i="48"/>
  <c r="G70" i="48"/>
  <c r="E70" i="48"/>
  <c r="H70" i="48"/>
  <c r="M70" i="48"/>
  <c r="B70" i="48"/>
  <c r="C70" i="48"/>
  <c r="E59" i="48"/>
  <c r="M59" i="48"/>
  <c r="L59" i="48"/>
  <c r="N59" i="48"/>
  <c r="H59" i="48"/>
  <c r="I59" i="48"/>
  <c r="K59" i="48"/>
  <c r="C59" i="48"/>
  <c r="G59" i="48"/>
  <c r="B59" i="48"/>
  <c r="F59" i="48"/>
  <c r="H127" i="48"/>
  <c r="L127" i="48"/>
  <c r="D127" i="48"/>
  <c r="F127" i="48"/>
  <c r="E127" i="48"/>
  <c r="K127" i="48"/>
  <c r="G127" i="48"/>
  <c r="C127" i="48"/>
  <c r="M127" i="48"/>
  <c r="N127" i="48"/>
  <c r="I57" i="48"/>
  <c r="G57" i="48"/>
  <c r="C57" i="48"/>
  <c r="L57" i="48"/>
  <c r="F57" i="48"/>
  <c r="M57" i="48"/>
  <c r="D57" i="48"/>
  <c r="B57" i="48"/>
  <c r="H57" i="48"/>
  <c r="K57" i="48"/>
  <c r="C158" i="48"/>
  <c r="K158" i="48"/>
  <c r="L158" i="48"/>
  <c r="H158" i="48"/>
  <c r="G158" i="48"/>
  <c r="M158" i="48"/>
  <c r="E158" i="48"/>
  <c r="L140" i="48"/>
  <c r="I140" i="48"/>
  <c r="K140" i="48"/>
  <c r="H140" i="48"/>
  <c r="N140" i="48"/>
  <c r="M140" i="48"/>
  <c r="B140" i="48"/>
  <c r="C140" i="48"/>
  <c r="H149" i="48"/>
  <c r="M149" i="48"/>
  <c r="I149" i="48"/>
  <c r="C149" i="48"/>
  <c r="L149" i="48"/>
  <c r="H12" i="10"/>
  <c r="J12" i="10"/>
  <c r="J11" i="10"/>
  <c r="X13" i="10"/>
  <c r="AB13" i="10"/>
  <c r="AC13" i="10"/>
  <c r="Y13" i="10"/>
  <c r="C23" i="47"/>
  <c r="M23" i="47"/>
  <c r="D23" i="47"/>
  <c r="G23" i="47"/>
  <c r="E23" i="47"/>
  <c r="L23" i="47"/>
  <c r="B23" i="47"/>
  <c r="F23" i="47"/>
  <c r="K19" i="47"/>
  <c r="B19" i="47"/>
  <c r="M19" i="47"/>
  <c r="D19" i="47"/>
  <c r="H19" i="47"/>
  <c r="G19" i="47"/>
  <c r="J19" i="47"/>
  <c r="C19" i="47"/>
  <c r="E19" i="47"/>
  <c r="L19" i="47"/>
  <c r="F9" i="47"/>
  <c r="E9" i="47"/>
  <c r="M9" i="47"/>
  <c r="K9" i="47"/>
  <c r="G9" i="47"/>
  <c r="D9" i="47"/>
  <c r="B9" i="47"/>
  <c r="L9" i="47"/>
  <c r="J9" i="47"/>
  <c r="F7" i="47"/>
  <c r="B7" i="47"/>
  <c r="M7" i="47"/>
  <c r="K7" i="47"/>
  <c r="E7" i="47"/>
  <c r="C7" i="47"/>
  <c r="D7" i="47"/>
  <c r="L7" i="47"/>
  <c r="J7" i="47"/>
  <c r="G7" i="47"/>
  <c r="H7" i="47"/>
  <c r="D37" i="47"/>
  <c r="B37" i="47"/>
  <c r="M37" i="47"/>
  <c r="C37" i="47"/>
  <c r="J37" i="47"/>
  <c r="L37" i="47"/>
  <c r="H37" i="47"/>
  <c r="G37" i="47"/>
  <c r="G38" i="47"/>
  <c r="K38" i="47"/>
  <c r="F38" i="47"/>
  <c r="C38" i="47"/>
  <c r="E38" i="47"/>
  <c r="L38" i="47"/>
  <c r="H38" i="47"/>
  <c r="J38" i="47"/>
  <c r="C55" i="47"/>
  <c r="M55" i="47"/>
  <c r="B55" i="47"/>
  <c r="D55" i="47"/>
  <c r="G55" i="47"/>
  <c r="H55" i="47"/>
  <c r="L55" i="47"/>
  <c r="J55" i="47"/>
  <c r="K55" i="47"/>
  <c r="E55" i="47"/>
  <c r="K52" i="47"/>
  <c r="H52" i="47"/>
  <c r="L52" i="47"/>
  <c r="D52" i="47"/>
  <c r="E52" i="47"/>
  <c r="C52" i="47"/>
  <c r="F52" i="47"/>
  <c r="G52" i="47"/>
  <c r="B52" i="47"/>
  <c r="M52" i="47"/>
  <c r="F47" i="47"/>
  <c r="B47" i="47"/>
  <c r="D47" i="47"/>
  <c r="L47" i="47"/>
  <c r="J47" i="47"/>
  <c r="E47" i="47"/>
  <c r="M47" i="47"/>
  <c r="C47" i="47"/>
  <c r="K54" i="47"/>
  <c r="H54" i="47"/>
  <c r="E54" i="47"/>
  <c r="M54" i="47"/>
  <c r="C54" i="47"/>
  <c r="L54" i="47"/>
  <c r="F54" i="47"/>
  <c r="G54" i="47"/>
  <c r="D54" i="47"/>
  <c r="B54" i="47"/>
  <c r="E33" i="47"/>
  <c r="G33" i="47"/>
  <c r="M33" i="47"/>
  <c r="F33" i="47"/>
  <c r="H33" i="47"/>
  <c r="B33" i="47"/>
  <c r="L33" i="47"/>
  <c r="C33" i="47"/>
  <c r="D53" i="47"/>
  <c r="G53" i="47"/>
  <c r="K53" i="47"/>
  <c r="F53" i="47"/>
  <c r="E53" i="47"/>
  <c r="B53" i="47"/>
  <c r="H53" i="47"/>
  <c r="L53" i="47"/>
  <c r="J53" i="47"/>
  <c r="C53" i="47"/>
  <c r="M53" i="47"/>
  <c r="D41" i="47"/>
  <c r="B41" i="47"/>
  <c r="H41" i="47"/>
  <c r="L41" i="47"/>
  <c r="G41" i="47"/>
  <c r="C41" i="47"/>
  <c r="M41" i="47"/>
  <c r="J41" i="47"/>
  <c r="J29" i="47"/>
  <c r="B29" i="47"/>
  <c r="E29" i="47"/>
  <c r="J27" i="47"/>
  <c r="E27" i="47"/>
  <c r="C27" i="47"/>
  <c r="E17" i="47"/>
  <c r="B17" i="47"/>
  <c r="F17" i="47"/>
  <c r="M17" i="47"/>
  <c r="M32" i="47"/>
  <c r="G32" i="47"/>
  <c r="D32" i="47"/>
  <c r="E32" i="47"/>
  <c r="J32" i="47"/>
  <c r="K32" i="47"/>
  <c r="C32" i="47"/>
  <c r="B32" i="47"/>
  <c r="F32" i="47"/>
  <c r="K12" i="47"/>
  <c r="C12" i="47"/>
  <c r="F12" i="47"/>
  <c r="L49" i="47"/>
  <c r="M49" i="47"/>
  <c r="B49" i="47"/>
  <c r="C49" i="47"/>
  <c r="N123" i="41"/>
  <c r="F123" i="41"/>
  <c r="C123" i="41"/>
  <c r="B123" i="41"/>
  <c r="M123" i="41"/>
  <c r="L123" i="41"/>
  <c r="H123" i="41"/>
  <c r="D123" i="41"/>
  <c r="K123" i="41"/>
  <c r="F192" i="41"/>
  <c r="E192" i="41"/>
  <c r="M192" i="41"/>
  <c r="K192" i="41"/>
  <c r="B192" i="41"/>
  <c r="N192" i="41"/>
  <c r="C192" i="41"/>
  <c r="D192" i="41"/>
  <c r="L192" i="41"/>
  <c r="G192" i="41"/>
  <c r="H192" i="41"/>
  <c r="K166" i="41"/>
  <c r="B166" i="41"/>
  <c r="F166" i="41"/>
  <c r="G166" i="41"/>
  <c r="C166" i="41"/>
  <c r="D166" i="41"/>
  <c r="M166" i="41"/>
  <c r="I166" i="41"/>
  <c r="B131" i="41"/>
  <c r="M131" i="41"/>
  <c r="K131" i="41"/>
  <c r="E131" i="41"/>
  <c r="I131" i="41"/>
  <c r="L131" i="41"/>
  <c r="F131" i="41"/>
  <c r="D131" i="41"/>
  <c r="C131" i="41"/>
  <c r="L137" i="41"/>
  <c r="I137" i="41"/>
  <c r="E137" i="41"/>
  <c r="K137" i="41"/>
  <c r="F137" i="41"/>
  <c r="H137" i="41"/>
  <c r="M137" i="41"/>
  <c r="D137" i="41"/>
  <c r="B137" i="41"/>
  <c r="H130" i="41"/>
  <c r="F130" i="41"/>
  <c r="N130" i="41"/>
  <c r="C130" i="41"/>
  <c r="K130" i="41"/>
  <c r="D130" i="41"/>
  <c r="B130" i="41"/>
  <c r="L130" i="41"/>
  <c r="E130" i="41"/>
  <c r="M130" i="41"/>
  <c r="G130" i="41"/>
  <c r="G104" i="41"/>
  <c r="B104" i="41"/>
  <c r="I104" i="41"/>
  <c r="F104" i="41"/>
  <c r="N104" i="41"/>
  <c r="H104" i="41"/>
  <c r="K104" i="41"/>
  <c r="C104" i="41"/>
  <c r="M104" i="41"/>
  <c r="L104" i="41"/>
  <c r="M79" i="41"/>
  <c r="H79" i="41"/>
  <c r="L79" i="41"/>
  <c r="D79" i="41"/>
  <c r="N79" i="41"/>
  <c r="K79" i="41"/>
  <c r="F79" i="41"/>
  <c r="C79" i="41"/>
  <c r="E79" i="41"/>
  <c r="I79" i="41"/>
  <c r="B79" i="41"/>
  <c r="G79" i="41"/>
  <c r="C61" i="41"/>
  <c r="N61" i="41"/>
  <c r="M61" i="41"/>
  <c r="B61" i="41"/>
  <c r="K61" i="41"/>
  <c r="F61" i="41"/>
  <c r="G61" i="41"/>
  <c r="H61" i="41"/>
  <c r="B99" i="41"/>
  <c r="N99" i="41"/>
  <c r="D99" i="41"/>
  <c r="M99" i="41"/>
  <c r="L99" i="41"/>
  <c r="F99" i="41"/>
  <c r="I99" i="41"/>
  <c r="K99" i="41"/>
  <c r="E99" i="41"/>
  <c r="H99" i="41"/>
  <c r="G99" i="41"/>
  <c r="C99" i="41"/>
  <c r="G68" i="41"/>
  <c r="N68" i="41"/>
  <c r="E68" i="41"/>
  <c r="K68" i="41"/>
  <c r="I68" i="41"/>
  <c r="H68" i="41"/>
  <c r="B68" i="41"/>
  <c r="D68" i="41"/>
  <c r="C68" i="41"/>
  <c r="I141" i="41"/>
  <c r="N141" i="41"/>
  <c r="B141" i="41"/>
  <c r="L141" i="41"/>
  <c r="E141" i="41"/>
  <c r="K141" i="41"/>
  <c r="M141" i="41"/>
  <c r="G141" i="41"/>
  <c r="D141" i="41"/>
  <c r="L177" i="41"/>
  <c r="F177" i="41"/>
  <c r="D177" i="41"/>
  <c r="G177" i="41"/>
  <c r="E177" i="41"/>
  <c r="I177" i="41"/>
  <c r="C177" i="41"/>
  <c r="N177" i="41"/>
  <c r="H177" i="41"/>
  <c r="K177" i="41"/>
  <c r="F134" i="41"/>
  <c r="G134" i="41"/>
  <c r="M134" i="41"/>
  <c r="E134" i="41"/>
  <c r="B134" i="41"/>
  <c r="D134" i="41"/>
  <c r="I134" i="41"/>
  <c r="H134" i="41"/>
  <c r="C134" i="41"/>
  <c r="L134" i="41"/>
  <c r="N134" i="41"/>
  <c r="D102" i="41"/>
  <c r="C102" i="41"/>
  <c r="E102" i="41"/>
  <c r="I102" i="41"/>
  <c r="F102" i="41"/>
  <c r="G102" i="41"/>
  <c r="M102" i="41"/>
  <c r="H102" i="41"/>
  <c r="K102" i="41"/>
  <c r="F153" i="41"/>
  <c r="G153" i="41"/>
  <c r="L153" i="41"/>
  <c r="E153" i="41"/>
  <c r="I153" i="41"/>
  <c r="B153" i="41"/>
  <c r="M153" i="41"/>
  <c r="H153" i="41"/>
  <c r="N153" i="41"/>
  <c r="M31" i="41"/>
  <c r="H31" i="41"/>
  <c r="B31" i="41"/>
  <c r="G31" i="41"/>
  <c r="L31" i="41"/>
  <c r="C31" i="41"/>
  <c r="N31" i="41"/>
  <c r="I31" i="41"/>
  <c r="D31" i="41"/>
  <c r="C66" i="41"/>
  <c r="N66" i="41"/>
  <c r="H66" i="41"/>
  <c r="M66" i="41"/>
  <c r="G66" i="41"/>
  <c r="I66" i="41"/>
  <c r="D66" i="41"/>
  <c r="F66" i="41"/>
  <c r="L66" i="41"/>
  <c r="B66" i="41"/>
  <c r="E66" i="41"/>
  <c r="N121" i="41"/>
  <c r="D121" i="41"/>
  <c r="M121" i="41"/>
  <c r="L121" i="41"/>
  <c r="K121" i="41"/>
  <c r="H121" i="41"/>
  <c r="G121" i="41"/>
  <c r="B121" i="41"/>
  <c r="C121" i="41"/>
  <c r="I121" i="41"/>
  <c r="E121" i="41"/>
  <c r="F101" i="41"/>
  <c r="C101" i="41"/>
  <c r="B101" i="41"/>
  <c r="I101" i="41"/>
  <c r="L101" i="41"/>
  <c r="D101" i="41"/>
  <c r="M101" i="41"/>
  <c r="K101" i="41"/>
  <c r="N101" i="41"/>
  <c r="E101" i="41"/>
  <c r="G101" i="41"/>
  <c r="L154" i="41"/>
  <c r="K154" i="41"/>
  <c r="F154" i="41"/>
  <c r="H154" i="41"/>
  <c r="D154" i="41"/>
  <c r="I154" i="41"/>
  <c r="G154" i="41"/>
  <c r="N154" i="41"/>
  <c r="M154" i="41"/>
  <c r="L195" i="41"/>
  <c r="K195" i="41"/>
  <c r="N195" i="41"/>
  <c r="D195" i="41"/>
  <c r="E195" i="41"/>
  <c r="F195" i="41"/>
  <c r="C195" i="41"/>
  <c r="I195" i="41"/>
  <c r="B195" i="41"/>
  <c r="M195" i="41"/>
  <c r="H195" i="41"/>
  <c r="G195" i="41"/>
  <c r="C116" i="41"/>
  <c r="B116" i="41"/>
  <c r="K116" i="41"/>
  <c r="E116" i="41"/>
  <c r="F116" i="41"/>
  <c r="H116" i="41"/>
  <c r="N116" i="41"/>
  <c r="I116" i="41"/>
  <c r="M116" i="41"/>
  <c r="L197" i="41"/>
  <c r="H197" i="41"/>
  <c r="I197" i="41"/>
  <c r="E197" i="41"/>
  <c r="M197" i="41"/>
  <c r="N197" i="41"/>
  <c r="K197" i="41"/>
  <c r="F197" i="41"/>
  <c r="B197" i="41"/>
  <c r="L34" i="41"/>
  <c r="E34" i="41"/>
  <c r="F34" i="41"/>
  <c r="G34" i="41"/>
  <c r="K34" i="41"/>
  <c r="D34" i="41"/>
  <c r="B34" i="41"/>
  <c r="C34" i="41"/>
  <c r="I34" i="41"/>
  <c r="H34" i="41"/>
  <c r="N34" i="41"/>
  <c r="K69" i="41"/>
  <c r="G69" i="41"/>
  <c r="I69" i="41"/>
  <c r="N69" i="41"/>
  <c r="C69" i="41"/>
  <c r="F69" i="41"/>
  <c r="H69" i="41"/>
  <c r="E69" i="41"/>
  <c r="M69" i="41"/>
  <c r="D149" i="41"/>
  <c r="B149" i="41"/>
  <c r="N149" i="41"/>
  <c r="F149" i="41"/>
  <c r="C149" i="41"/>
  <c r="I149" i="41"/>
  <c r="L149" i="41"/>
  <c r="K149" i="41"/>
  <c r="M149" i="41"/>
  <c r="G149" i="41"/>
  <c r="H149" i="41"/>
  <c r="E149" i="41"/>
  <c r="N147" i="41"/>
  <c r="L147" i="41"/>
  <c r="M147" i="41"/>
  <c r="D147" i="41"/>
  <c r="F147" i="41"/>
  <c r="I147" i="41"/>
  <c r="G147" i="41"/>
  <c r="E147" i="41"/>
  <c r="C147" i="41"/>
  <c r="H147" i="41"/>
  <c r="B43" i="41"/>
  <c r="C43" i="41"/>
  <c r="N43" i="41"/>
  <c r="I43" i="41"/>
  <c r="F43" i="41"/>
  <c r="E43" i="41"/>
  <c r="D43" i="41"/>
  <c r="H43" i="41"/>
  <c r="G43" i="41"/>
  <c r="K43" i="41"/>
  <c r="L43" i="41"/>
  <c r="N20" i="41"/>
  <c r="E20" i="41"/>
  <c r="F20" i="41"/>
  <c r="D20" i="41"/>
  <c r="I20" i="41"/>
  <c r="C20" i="41"/>
  <c r="M20" i="41"/>
  <c r="L20" i="41"/>
  <c r="H20" i="41"/>
  <c r="M111" i="41"/>
  <c r="E111" i="41"/>
  <c r="N111" i="41"/>
  <c r="L111" i="41"/>
  <c r="D111" i="41"/>
  <c r="G111" i="41"/>
  <c r="C111" i="41"/>
  <c r="B111" i="41"/>
  <c r="E63" i="41"/>
  <c r="I63" i="41"/>
  <c r="D63" i="41"/>
  <c r="K63" i="41"/>
  <c r="N63" i="41"/>
  <c r="F63" i="41"/>
  <c r="B63" i="41"/>
  <c r="L63" i="41"/>
  <c r="G63" i="41"/>
  <c r="M63" i="41"/>
  <c r="L65" i="41"/>
  <c r="E65" i="41"/>
  <c r="F65" i="41"/>
  <c r="B65" i="41"/>
  <c r="D65" i="41"/>
  <c r="H65" i="41"/>
  <c r="M65" i="41"/>
  <c r="C65" i="41"/>
  <c r="K65" i="41"/>
  <c r="N65" i="41"/>
  <c r="D103" i="41"/>
  <c r="B103" i="41"/>
  <c r="E103" i="41"/>
  <c r="N103" i="41"/>
  <c r="H103" i="41"/>
  <c r="M103" i="41"/>
  <c r="L103" i="41"/>
  <c r="G103" i="41"/>
  <c r="F103" i="41"/>
  <c r="L113" i="41"/>
  <c r="N113" i="41"/>
  <c r="H113" i="41"/>
  <c r="F113" i="41"/>
  <c r="K113" i="41"/>
  <c r="I113" i="41"/>
  <c r="B113" i="41"/>
  <c r="G113" i="41"/>
  <c r="D113" i="41"/>
  <c r="C113" i="41"/>
  <c r="E113" i="41"/>
  <c r="M113" i="41"/>
  <c r="F64" i="41"/>
  <c r="B64" i="41"/>
  <c r="D64" i="41"/>
  <c r="H64" i="41"/>
  <c r="I64" i="41"/>
  <c r="K64" i="41"/>
  <c r="L64" i="41"/>
  <c r="N64" i="41"/>
  <c r="C64" i="41"/>
  <c r="E64" i="41"/>
  <c r="M49" i="41"/>
  <c r="C49" i="41"/>
  <c r="H49" i="41"/>
  <c r="I49" i="41"/>
  <c r="K49" i="41"/>
  <c r="G49" i="41"/>
  <c r="F49" i="41"/>
  <c r="E49" i="41"/>
  <c r="G160" i="41"/>
  <c r="K160" i="41"/>
  <c r="B160" i="41"/>
  <c r="H160" i="41"/>
  <c r="N160" i="41"/>
  <c r="M160" i="41"/>
  <c r="F160" i="41"/>
  <c r="D160" i="41"/>
  <c r="L160" i="41"/>
  <c r="F190" i="41"/>
  <c r="C190" i="41"/>
  <c r="E190" i="41"/>
  <c r="N190" i="41"/>
  <c r="K190" i="41"/>
  <c r="H190" i="41"/>
  <c r="M190" i="41"/>
  <c r="G190" i="41"/>
  <c r="D190" i="41"/>
  <c r="L190" i="41"/>
  <c r="I190" i="41"/>
  <c r="B190" i="41"/>
  <c r="G56" i="41"/>
  <c r="M56" i="41"/>
  <c r="L56" i="41"/>
  <c r="B56" i="41"/>
  <c r="H56" i="41"/>
  <c r="D56" i="41"/>
  <c r="N56" i="41"/>
  <c r="C56" i="41"/>
  <c r="E56" i="41"/>
  <c r="F29" i="41"/>
  <c r="E29" i="41"/>
  <c r="N29" i="41"/>
  <c r="M29" i="41"/>
  <c r="B29" i="41"/>
  <c r="H29" i="41"/>
  <c r="G29" i="41"/>
  <c r="I29" i="41"/>
  <c r="D29" i="41"/>
  <c r="K29" i="41"/>
  <c r="L29" i="41"/>
  <c r="D126" i="41"/>
  <c r="G126" i="41"/>
  <c r="B126" i="41"/>
  <c r="N126" i="41"/>
  <c r="E126" i="41"/>
  <c r="L126" i="41"/>
  <c r="C126" i="41"/>
  <c r="K126" i="41"/>
  <c r="I126" i="41"/>
  <c r="I85" i="41"/>
  <c r="N85" i="41"/>
  <c r="M85" i="41"/>
  <c r="F85" i="41"/>
  <c r="E85" i="41"/>
  <c r="H155" i="41"/>
  <c r="C155" i="41"/>
  <c r="B155" i="41"/>
  <c r="L155" i="41"/>
  <c r="I155" i="41"/>
  <c r="N155" i="41"/>
  <c r="F155" i="41"/>
  <c r="E155" i="41"/>
  <c r="D155" i="41"/>
  <c r="E87" i="41"/>
  <c r="D87" i="41"/>
  <c r="M87" i="41"/>
  <c r="L87" i="41"/>
  <c r="C87" i="41"/>
  <c r="G87" i="41"/>
  <c r="H87" i="41"/>
  <c r="F87" i="41"/>
  <c r="B87" i="41"/>
  <c r="I87" i="41"/>
  <c r="K87" i="41"/>
  <c r="I200" i="41"/>
  <c r="C200" i="41"/>
  <c r="H200" i="41"/>
  <c r="B200" i="41"/>
  <c r="F200" i="41"/>
  <c r="G200" i="41"/>
  <c r="M200" i="41"/>
  <c r="D200" i="41"/>
  <c r="N200" i="41"/>
  <c r="L143" i="41"/>
  <c r="F143" i="41"/>
  <c r="M143" i="41"/>
  <c r="H143" i="41"/>
  <c r="B143" i="41"/>
  <c r="E143" i="41"/>
  <c r="N143" i="41"/>
  <c r="I143" i="41"/>
  <c r="D143" i="41"/>
  <c r="G143" i="41"/>
  <c r="H23" i="41"/>
  <c r="I23" i="41"/>
  <c r="G23" i="41"/>
  <c r="B23" i="41"/>
  <c r="N23" i="41"/>
  <c r="M23" i="41"/>
  <c r="E23" i="41"/>
  <c r="K23" i="41"/>
  <c r="F23" i="41"/>
  <c r="G182" i="41"/>
  <c r="C182" i="41"/>
  <c r="N182" i="41"/>
  <c r="E182" i="41"/>
  <c r="H182" i="41"/>
  <c r="K182" i="41"/>
  <c r="I132" i="41"/>
  <c r="D132" i="41"/>
  <c r="L132" i="41"/>
  <c r="E132" i="41"/>
  <c r="M132" i="41"/>
  <c r="B132" i="41"/>
  <c r="N132" i="41"/>
  <c r="G132" i="41"/>
  <c r="H132" i="41"/>
  <c r="G178" i="41"/>
  <c r="E178" i="41"/>
  <c r="I178" i="41"/>
  <c r="M178" i="41"/>
  <c r="H178" i="41"/>
  <c r="N178" i="41"/>
  <c r="B51" i="41"/>
  <c r="M51" i="41"/>
  <c r="N51" i="41"/>
  <c r="G51" i="41"/>
  <c r="H51" i="41"/>
  <c r="K51" i="41"/>
  <c r="E51" i="41"/>
  <c r="L51" i="41"/>
  <c r="D135" i="41"/>
  <c r="F135" i="41"/>
  <c r="H135" i="41"/>
  <c r="L135" i="41"/>
  <c r="K135" i="41"/>
  <c r="G135" i="41"/>
  <c r="E135" i="41"/>
  <c r="K94" i="41"/>
  <c r="L94" i="41"/>
  <c r="C94" i="41"/>
  <c r="M94" i="41"/>
  <c r="D94" i="41"/>
  <c r="F94" i="41"/>
  <c r="B94" i="41"/>
  <c r="E94" i="41"/>
  <c r="I94" i="41"/>
  <c r="M152" i="41"/>
  <c r="K152" i="41"/>
  <c r="E152" i="41"/>
  <c r="N152" i="41"/>
  <c r="D152" i="41"/>
  <c r="L152" i="41"/>
  <c r="E129" i="41"/>
  <c r="H129" i="41"/>
  <c r="C129" i="41"/>
  <c r="L129" i="41"/>
  <c r="N129" i="41"/>
  <c r="G129" i="41"/>
  <c r="K129" i="41"/>
  <c r="D129" i="41"/>
  <c r="B129" i="41"/>
  <c r="I21" i="41"/>
  <c r="M21" i="41"/>
  <c r="N21" i="41"/>
  <c r="G21" i="41"/>
  <c r="B205" i="41"/>
  <c r="M205" i="41"/>
  <c r="D205" i="41"/>
  <c r="L205" i="41"/>
  <c r="C205" i="41"/>
  <c r="E205" i="41"/>
  <c r="K205" i="41"/>
  <c r="G205" i="41"/>
  <c r="N205" i="41"/>
  <c r="C54" i="41"/>
  <c r="H54" i="41"/>
  <c r="L54" i="41"/>
  <c r="F54" i="41"/>
  <c r="G54" i="41"/>
  <c r="E54" i="41"/>
  <c r="I54" i="41"/>
  <c r="N54" i="41"/>
  <c r="D54" i="41"/>
  <c r="M54" i="41"/>
  <c r="D158" i="41"/>
  <c r="B158" i="41"/>
  <c r="E158" i="41"/>
  <c r="L158" i="41"/>
  <c r="M158" i="41"/>
  <c r="C158" i="41"/>
  <c r="H158" i="41"/>
  <c r="G158" i="41"/>
  <c r="K158" i="41"/>
  <c r="N72" i="41"/>
  <c r="K72" i="41"/>
  <c r="H72" i="41"/>
  <c r="G72" i="41"/>
  <c r="B72" i="41"/>
  <c r="K124" i="41"/>
  <c r="H124" i="41"/>
  <c r="G124" i="41"/>
  <c r="M124" i="41"/>
  <c r="L124" i="41"/>
  <c r="B124" i="41"/>
  <c r="F124" i="41"/>
  <c r="D124" i="41"/>
  <c r="N124" i="41"/>
  <c r="E75" i="41"/>
  <c r="H75" i="41"/>
  <c r="K75" i="41"/>
  <c r="B75" i="41"/>
  <c r="C75" i="41"/>
  <c r="F75" i="41"/>
  <c r="G75" i="41"/>
  <c r="L75" i="41"/>
  <c r="D75" i="41"/>
  <c r="L9" i="41"/>
  <c r="H9" i="41"/>
  <c r="K9" i="41"/>
  <c r="B9" i="41"/>
  <c r="M9" i="41"/>
  <c r="I9" i="41"/>
  <c r="C9" i="41"/>
  <c r="E9" i="41"/>
  <c r="G9" i="41"/>
  <c r="D9" i="41"/>
  <c r="E167" i="41"/>
  <c r="M167" i="41"/>
  <c r="I167" i="41"/>
  <c r="G167" i="41"/>
  <c r="L167" i="41"/>
  <c r="H167" i="41"/>
  <c r="K167" i="41"/>
  <c r="C167" i="41"/>
  <c r="B167" i="41"/>
  <c r="D167" i="41"/>
  <c r="G70" i="41"/>
  <c r="E70" i="41"/>
  <c r="L70" i="41"/>
  <c r="F70" i="41"/>
  <c r="N70" i="41"/>
  <c r="K70" i="41"/>
  <c r="H70" i="41"/>
  <c r="I70" i="41"/>
  <c r="M70" i="41"/>
  <c r="C70" i="41"/>
  <c r="D70" i="41"/>
  <c r="L45" i="41"/>
  <c r="K45" i="41"/>
  <c r="C45" i="41"/>
  <c r="I45" i="41"/>
  <c r="E45" i="41"/>
  <c r="N45" i="41"/>
  <c r="F45" i="41"/>
  <c r="G45" i="41"/>
  <c r="B45" i="41"/>
  <c r="G120" i="41"/>
  <c r="F120" i="41"/>
  <c r="H120" i="41"/>
  <c r="L120" i="41"/>
  <c r="I120" i="41"/>
  <c r="K120" i="41"/>
  <c r="B120" i="41"/>
  <c r="E120" i="41"/>
  <c r="N120" i="41"/>
  <c r="E170" i="41"/>
  <c r="L170" i="41"/>
  <c r="C170" i="41"/>
  <c r="D170" i="41"/>
  <c r="G170" i="41"/>
  <c r="I170" i="41"/>
  <c r="H170" i="41"/>
  <c r="K170" i="41"/>
  <c r="B170" i="41"/>
  <c r="N170" i="41"/>
  <c r="I133" i="41"/>
  <c r="M133" i="41"/>
  <c r="L133" i="41"/>
  <c r="K133" i="41"/>
  <c r="H133" i="41"/>
  <c r="N133" i="41"/>
  <c r="E133" i="41"/>
  <c r="H114" i="41"/>
  <c r="B114" i="41"/>
  <c r="M114" i="41"/>
  <c r="G114" i="41"/>
  <c r="I114" i="41"/>
  <c r="K114" i="41"/>
  <c r="C114" i="41"/>
  <c r="E114" i="41"/>
  <c r="N114" i="41"/>
  <c r="M39" i="41"/>
  <c r="E39" i="41"/>
  <c r="C39" i="41"/>
  <c r="H39" i="41"/>
  <c r="D39" i="41"/>
  <c r="D136" i="41"/>
  <c r="E136" i="41"/>
  <c r="N136" i="41"/>
  <c r="G136" i="41"/>
  <c r="M136" i="41"/>
  <c r="I136" i="41"/>
  <c r="F136" i="41"/>
  <c r="H136" i="41"/>
  <c r="B136" i="41"/>
  <c r="L136" i="41"/>
  <c r="F36" i="41"/>
  <c r="G36" i="41"/>
  <c r="M36" i="41"/>
  <c r="N36" i="41"/>
  <c r="C36" i="41"/>
  <c r="L36" i="41"/>
  <c r="H36" i="41"/>
  <c r="D36" i="41"/>
  <c r="I36" i="41"/>
  <c r="E36" i="41"/>
  <c r="K36" i="41"/>
  <c r="G110" i="41"/>
  <c r="D110" i="41"/>
  <c r="K110" i="41"/>
  <c r="H110" i="41"/>
  <c r="L110" i="41"/>
  <c r="I110" i="41"/>
  <c r="E110" i="41"/>
  <c r="N110" i="41"/>
  <c r="M110" i="41"/>
  <c r="F202" i="41"/>
  <c r="M202" i="41"/>
  <c r="C202" i="41"/>
  <c r="G202" i="41"/>
  <c r="L202" i="41"/>
  <c r="I202" i="41"/>
  <c r="B202" i="41"/>
  <c r="E202" i="41"/>
  <c r="D202" i="41"/>
  <c r="K202" i="41"/>
  <c r="H202" i="41"/>
  <c r="N202" i="41"/>
  <c r="G204" i="41"/>
  <c r="I204" i="41"/>
  <c r="D204" i="41"/>
  <c r="L204" i="41"/>
  <c r="B204" i="41"/>
  <c r="K204" i="41"/>
  <c r="N204" i="41"/>
  <c r="H204" i="41"/>
  <c r="F204" i="41"/>
  <c r="M118" i="41"/>
  <c r="L118" i="41"/>
  <c r="B118" i="41"/>
  <c r="C118" i="41"/>
  <c r="K118" i="41"/>
  <c r="E118" i="41"/>
  <c r="I118" i="41"/>
  <c r="C108" i="41"/>
  <c r="K108" i="41"/>
  <c r="E108" i="41"/>
  <c r="L108" i="41"/>
  <c r="F108" i="41"/>
  <c r="B108" i="41"/>
  <c r="N108" i="41"/>
  <c r="H108" i="41"/>
  <c r="M108" i="41"/>
  <c r="I108" i="41"/>
  <c r="N80" i="41"/>
  <c r="L80" i="41"/>
  <c r="F80" i="41"/>
  <c r="D80" i="41"/>
  <c r="H80" i="41"/>
  <c r="B80" i="41"/>
  <c r="C80" i="41"/>
  <c r="M80" i="41"/>
  <c r="E80" i="41"/>
  <c r="I80" i="41"/>
  <c r="K80" i="41"/>
  <c r="E84" i="41"/>
  <c r="B84" i="41"/>
  <c r="G84" i="41"/>
  <c r="M84" i="41"/>
  <c r="C84" i="41"/>
  <c r="N84" i="41"/>
  <c r="D84" i="41"/>
  <c r="I84" i="41"/>
  <c r="F84" i="41"/>
  <c r="D128" i="41"/>
  <c r="F128" i="41"/>
  <c r="L128" i="41"/>
  <c r="C128" i="41"/>
  <c r="E128" i="41"/>
  <c r="B128" i="41"/>
  <c r="K128" i="41"/>
  <c r="N128" i="41"/>
  <c r="M128" i="41"/>
  <c r="E168" i="41"/>
  <c r="L168" i="41"/>
  <c r="N168" i="41"/>
  <c r="B168" i="41"/>
  <c r="D168" i="41"/>
  <c r="M168" i="41"/>
  <c r="I168" i="41"/>
  <c r="D112" i="41"/>
  <c r="E112" i="41"/>
  <c r="B112" i="41"/>
  <c r="C112" i="41"/>
  <c r="M112" i="41"/>
  <c r="K112" i="41"/>
  <c r="F112" i="41"/>
  <c r="H112" i="41"/>
  <c r="G112" i="41"/>
  <c r="E161" i="41"/>
  <c r="F161" i="41"/>
  <c r="I161" i="41"/>
  <c r="B161" i="41"/>
  <c r="N161" i="41"/>
  <c r="H161" i="41"/>
  <c r="G161" i="41"/>
  <c r="D161" i="41"/>
  <c r="M161" i="41"/>
  <c r="G106" i="41"/>
  <c r="B106" i="41"/>
  <c r="I106" i="41"/>
  <c r="F106" i="41"/>
  <c r="C106" i="41"/>
  <c r="D106" i="41"/>
  <c r="K106" i="41"/>
  <c r="M106" i="41"/>
  <c r="H106" i="41"/>
  <c r="H181" i="41"/>
  <c r="D181" i="41"/>
  <c r="B181" i="41"/>
  <c r="G181" i="41"/>
  <c r="N181" i="41"/>
  <c r="L181" i="41"/>
  <c r="I181" i="41"/>
  <c r="E146" i="41"/>
  <c r="F146" i="41"/>
  <c r="L146" i="41"/>
  <c r="C146" i="41"/>
  <c r="B146" i="41"/>
  <c r="G146" i="41"/>
  <c r="K146" i="41"/>
  <c r="D146" i="41"/>
  <c r="B191" i="41"/>
  <c r="M191" i="41"/>
  <c r="G148" i="41"/>
  <c r="D148" i="41"/>
  <c r="B148" i="41"/>
  <c r="E148" i="41"/>
  <c r="M148" i="41"/>
  <c r="K148" i="41"/>
  <c r="L148" i="41"/>
  <c r="H148" i="41"/>
  <c r="N148" i="41"/>
  <c r="B71" i="41"/>
  <c r="N71" i="41"/>
  <c r="C71" i="41"/>
  <c r="H71" i="41"/>
  <c r="F71" i="41"/>
  <c r="L71" i="41"/>
  <c r="G71" i="41"/>
  <c r="M71" i="41"/>
  <c r="D71" i="41"/>
  <c r="E189" i="41"/>
  <c r="L189" i="41"/>
  <c r="N189" i="41"/>
  <c r="I189" i="41"/>
  <c r="D189" i="41"/>
  <c r="H189" i="41"/>
  <c r="C189" i="41"/>
  <c r="G189" i="41"/>
  <c r="I16" i="41"/>
  <c r="C16" i="41"/>
  <c r="F16" i="41"/>
  <c r="E16" i="41"/>
  <c r="K16" i="41"/>
  <c r="L16" i="41"/>
  <c r="D16" i="41"/>
  <c r="G16" i="41"/>
  <c r="N16" i="41"/>
  <c r="H16" i="41"/>
  <c r="J8" i="10"/>
  <c r="R8" i="10"/>
  <c r="J106" i="45"/>
  <c r="F106" i="45"/>
  <c r="L106" i="45"/>
  <c r="I106" i="45"/>
  <c r="C106" i="45"/>
  <c r="B106" i="45"/>
  <c r="H106" i="45"/>
  <c r="G106" i="45"/>
  <c r="E106" i="45"/>
  <c r="D106" i="45"/>
  <c r="F76" i="45"/>
  <c r="L76" i="45"/>
  <c r="B76" i="45"/>
  <c r="K76" i="45"/>
  <c r="G76" i="45"/>
  <c r="M76" i="45"/>
  <c r="I76" i="45"/>
  <c r="H76" i="45"/>
  <c r="J76" i="45"/>
  <c r="E11" i="45"/>
  <c r="H11" i="45"/>
  <c r="C11" i="45"/>
  <c r="M11" i="45"/>
  <c r="L11" i="45"/>
  <c r="F11" i="45"/>
  <c r="J11" i="45"/>
  <c r="D11" i="45"/>
  <c r="K11" i="45"/>
  <c r="I99" i="45"/>
  <c r="K99" i="45"/>
  <c r="F99" i="45"/>
  <c r="H99" i="45"/>
  <c r="C99" i="45"/>
  <c r="E99" i="45"/>
  <c r="G99" i="45"/>
  <c r="D99" i="45"/>
  <c r="B99" i="45"/>
  <c r="D112" i="45"/>
  <c r="I112" i="45"/>
  <c r="C112" i="45"/>
  <c r="G112" i="45"/>
  <c r="H112" i="45"/>
  <c r="B112" i="45"/>
  <c r="L112" i="45"/>
  <c r="F112" i="45"/>
  <c r="E112" i="45"/>
  <c r="J112" i="45"/>
  <c r="I97" i="45"/>
  <c r="M97" i="45"/>
  <c r="H97" i="45"/>
  <c r="J97" i="45"/>
  <c r="E97" i="45"/>
  <c r="B97" i="45"/>
  <c r="C97" i="45"/>
  <c r="K97" i="45"/>
  <c r="F97" i="45"/>
  <c r="H140" i="45"/>
  <c r="L140" i="45"/>
  <c r="K140" i="45"/>
  <c r="F140" i="45"/>
  <c r="I140" i="45"/>
  <c r="G140" i="45"/>
  <c r="B140" i="45"/>
  <c r="J140" i="45"/>
  <c r="M140" i="45"/>
  <c r="K118" i="45"/>
  <c r="M118" i="45"/>
  <c r="I118" i="45"/>
  <c r="L118" i="45"/>
  <c r="D118" i="45"/>
  <c r="J118" i="45"/>
  <c r="F118" i="45"/>
  <c r="G118" i="45"/>
  <c r="B118" i="45"/>
  <c r="H9" i="45"/>
  <c r="B9" i="45"/>
  <c r="G9" i="45"/>
  <c r="M9" i="45"/>
  <c r="E9" i="45"/>
  <c r="L9" i="45"/>
  <c r="D9" i="45"/>
  <c r="J9" i="45"/>
  <c r="F9" i="45"/>
  <c r="K9" i="45"/>
  <c r="I9" i="45"/>
  <c r="I195" i="45"/>
  <c r="C195" i="45"/>
  <c r="B195" i="45"/>
  <c r="H195" i="45"/>
  <c r="L195" i="45"/>
  <c r="F195" i="45"/>
  <c r="M195" i="45"/>
  <c r="D195" i="45"/>
  <c r="J195" i="45"/>
  <c r="D69" i="45"/>
  <c r="H69" i="45"/>
  <c r="I69" i="45"/>
  <c r="G69" i="45"/>
  <c r="F69" i="45"/>
  <c r="B69" i="45"/>
  <c r="M69" i="45"/>
  <c r="J69" i="45"/>
  <c r="C69" i="45"/>
  <c r="E69" i="45"/>
  <c r="I60" i="45"/>
  <c r="L60" i="45"/>
  <c r="C60" i="45"/>
  <c r="F60" i="45"/>
  <c r="E60" i="45"/>
  <c r="D60" i="45"/>
  <c r="K60" i="45"/>
  <c r="G60" i="45"/>
  <c r="H60" i="45"/>
  <c r="B60" i="45"/>
  <c r="L108" i="45"/>
  <c r="D108" i="45"/>
  <c r="F108" i="45"/>
  <c r="I108" i="45"/>
  <c r="G108" i="45"/>
  <c r="H108" i="45"/>
  <c r="J108" i="45"/>
  <c r="B108" i="45"/>
  <c r="C108" i="45"/>
  <c r="M108" i="45"/>
  <c r="C190" i="45"/>
  <c r="J190" i="45"/>
  <c r="I190" i="45"/>
  <c r="D190" i="45"/>
  <c r="K190" i="45"/>
  <c r="E190" i="45"/>
  <c r="L190" i="45"/>
  <c r="B190" i="45"/>
  <c r="G190" i="45"/>
  <c r="F190" i="45"/>
  <c r="D110" i="45"/>
  <c r="I110" i="45"/>
  <c r="J110" i="45"/>
  <c r="F110" i="45"/>
  <c r="L110" i="45"/>
  <c r="B110" i="45"/>
  <c r="G110" i="45"/>
  <c r="M110" i="45"/>
  <c r="E110" i="45"/>
  <c r="C110" i="45"/>
  <c r="H19" i="45"/>
  <c r="B19" i="45"/>
  <c r="J19" i="45"/>
  <c r="K19" i="45"/>
  <c r="M19" i="45"/>
  <c r="D19" i="45"/>
  <c r="I19" i="45"/>
  <c r="C19" i="45"/>
  <c r="L19" i="45"/>
  <c r="K59" i="45"/>
  <c r="F59" i="45"/>
  <c r="B59" i="45"/>
  <c r="D59" i="45"/>
  <c r="I59" i="45"/>
  <c r="J59" i="45"/>
  <c r="L59" i="45"/>
  <c r="C59" i="45"/>
  <c r="G59" i="45"/>
  <c r="H59" i="45"/>
  <c r="M59" i="45"/>
  <c r="H77" i="45"/>
  <c r="I77" i="45"/>
  <c r="J77" i="45"/>
  <c r="F77" i="45"/>
  <c r="C77" i="45"/>
  <c r="D77" i="45"/>
  <c r="M77" i="45"/>
  <c r="E77" i="45"/>
  <c r="L77" i="45"/>
  <c r="F156" i="45"/>
  <c r="D156" i="45"/>
  <c r="J156" i="45"/>
  <c r="M156" i="45"/>
  <c r="H156" i="45"/>
  <c r="E156" i="45"/>
  <c r="K156" i="45"/>
  <c r="C156" i="45"/>
  <c r="G156" i="45"/>
  <c r="I156" i="45"/>
  <c r="M62" i="45"/>
  <c r="L62" i="45"/>
  <c r="D62" i="45"/>
  <c r="K62" i="45"/>
  <c r="F62" i="45"/>
  <c r="H62" i="45"/>
  <c r="G62" i="45"/>
  <c r="I62" i="45"/>
  <c r="B62" i="45"/>
  <c r="K96" i="45"/>
  <c r="J96" i="45"/>
  <c r="L96" i="45"/>
  <c r="D96" i="45"/>
  <c r="F96" i="45"/>
  <c r="G96" i="45"/>
  <c r="H96" i="45"/>
  <c r="M96" i="45"/>
  <c r="K167" i="45"/>
  <c r="F167" i="45"/>
  <c r="J167" i="45"/>
  <c r="L167" i="45"/>
  <c r="B167" i="45"/>
  <c r="C167" i="45"/>
  <c r="H167" i="45"/>
  <c r="G167" i="45"/>
  <c r="E167" i="45"/>
  <c r="D24" i="45"/>
  <c r="K24" i="45"/>
  <c r="B24" i="45"/>
  <c r="F24" i="45"/>
  <c r="G24" i="45"/>
  <c r="H24" i="45"/>
  <c r="E24" i="45"/>
  <c r="L24" i="45"/>
  <c r="C24" i="45"/>
  <c r="M24" i="45"/>
  <c r="J24" i="45"/>
  <c r="C107" i="45"/>
  <c r="J107" i="45"/>
  <c r="I107" i="45"/>
  <c r="H107" i="45"/>
  <c r="D107" i="45"/>
  <c r="M107" i="45"/>
  <c r="E107" i="45"/>
  <c r="G107" i="45"/>
  <c r="F107" i="45"/>
  <c r="B107" i="45"/>
  <c r="B79" i="45"/>
  <c r="G79" i="45"/>
  <c r="J79" i="45"/>
  <c r="I79" i="45"/>
  <c r="M79" i="45"/>
  <c r="D79" i="45"/>
  <c r="F79" i="45"/>
  <c r="L79" i="45"/>
  <c r="K79" i="45"/>
  <c r="E79" i="45"/>
  <c r="C79" i="45"/>
  <c r="F115" i="45"/>
  <c r="E115" i="45"/>
  <c r="H115" i="45"/>
  <c r="C115" i="45"/>
  <c r="D115" i="45"/>
  <c r="K115" i="45"/>
  <c r="B115" i="45"/>
  <c r="M115" i="45"/>
  <c r="J115" i="45"/>
  <c r="E144" i="45"/>
  <c r="B144" i="45"/>
  <c r="J144" i="45"/>
  <c r="G144" i="45"/>
  <c r="F144" i="45"/>
  <c r="H144" i="45"/>
  <c r="K144" i="45"/>
  <c r="L144" i="45"/>
  <c r="D144" i="45"/>
  <c r="I144" i="45"/>
  <c r="M144" i="45"/>
  <c r="D191" i="45"/>
  <c r="J191" i="45"/>
  <c r="B191" i="45"/>
  <c r="M191" i="45"/>
  <c r="H191" i="45"/>
  <c r="I191" i="45"/>
  <c r="K191" i="45"/>
  <c r="C191" i="45"/>
  <c r="L191" i="45"/>
  <c r="E189" i="45"/>
  <c r="C189" i="45"/>
  <c r="D189" i="45"/>
  <c r="G189" i="45"/>
  <c r="F189" i="45"/>
  <c r="B189" i="45"/>
  <c r="I189" i="45"/>
  <c r="M189" i="45"/>
  <c r="L189" i="45"/>
  <c r="K189" i="45"/>
  <c r="B80" i="45"/>
  <c r="I80" i="45"/>
  <c r="M80" i="45"/>
  <c r="L80" i="45"/>
  <c r="G80" i="45"/>
  <c r="F80" i="45"/>
  <c r="K80" i="45"/>
  <c r="H80" i="45"/>
  <c r="D80" i="45"/>
  <c r="L66" i="45"/>
  <c r="I66" i="45"/>
  <c r="K66" i="45"/>
  <c r="E66" i="45"/>
  <c r="C66" i="45"/>
  <c r="J66" i="45"/>
  <c r="F66" i="45"/>
  <c r="D66" i="45"/>
  <c r="B66" i="45"/>
  <c r="M66" i="45"/>
  <c r="B152" i="45"/>
  <c r="I152" i="45"/>
  <c r="K152" i="45"/>
  <c r="H152" i="45"/>
  <c r="G152" i="45"/>
  <c r="E152" i="45"/>
  <c r="C152" i="45"/>
  <c r="M152" i="45"/>
  <c r="F152" i="45"/>
  <c r="H194" i="45"/>
  <c r="J194" i="45"/>
  <c r="M194" i="45"/>
  <c r="K194" i="45"/>
  <c r="L194" i="45"/>
  <c r="I194" i="45"/>
  <c r="F194" i="45"/>
  <c r="C194" i="45"/>
  <c r="D194" i="45"/>
  <c r="D201" i="45"/>
  <c r="G201" i="45"/>
  <c r="H201" i="45"/>
  <c r="E201" i="45"/>
  <c r="F201" i="45"/>
  <c r="J201" i="45"/>
  <c r="K201" i="45"/>
  <c r="L201" i="45"/>
  <c r="M201" i="45"/>
  <c r="K100" i="45"/>
  <c r="B100" i="45"/>
  <c r="J100" i="45"/>
  <c r="M100" i="45"/>
  <c r="G100" i="45"/>
  <c r="L100" i="45"/>
  <c r="D100" i="45"/>
  <c r="I100" i="45"/>
  <c r="D173" i="45"/>
  <c r="C173" i="45"/>
  <c r="B173" i="45"/>
  <c r="H173" i="45"/>
  <c r="M173" i="45"/>
  <c r="E173" i="45"/>
  <c r="L173" i="45"/>
  <c r="I173" i="45"/>
  <c r="K173" i="45"/>
  <c r="H58" i="45"/>
  <c r="M58" i="45"/>
  <c r="I58" i="45"/>
  <c r="F58" i="45"/>
  <c r="C58" i="45"/>
  <c r="D58" i="45"/>
  <c r="J58" i="45"/>
  <c r="K58" i="45"/>
  <c r="E58" i="45"/>
  <c r="D30" i="45"/>
  <c r="L30" i="45"/>
  <c r="I30" i="45"/>
  <c r="K30" i="45"/>
  <c r="F30" i="45"/>
  <c r="J30" i="45"/>
  <c r="G30" i="45"/>
  <c r="H30" i="45"/>
  <c r="M30" i="45"/>
  <c r="G154" i="45"/>
  <c r="D154" i="45"/>
  <c r="L154" i="45"/>
  <c r="C154" i="45"/>
  <c r="I154" i="45"/>
  <c r="E154" i="45"/>
  <c r="J8" i="45"/>
  <c r="H8" i="45"/>
  <c r="I8" i="45"/>
  <c r="K8" i="45"/>
  <c r="G8" i="45"/>
  <c r="F8" i="45"/>
  <c r="E8" i="45"/>
  <c r="D8" i="45"/>
  <c r="M8" i="45"/>
  <c r="G151" i="45"/>
  <c r="B151" i="45"/>
  <c r="C151" i="45"/>
  <c r="K151" i="45"/>
  <c r="E151" i="45"/>
  <c r="L151" i="45"/>
  <c r="D151" i="45"/>
  <c r="F151" i="45"/>
  <c r="E43" i="45"/>
  <c r="D43" i="45"/>
  <c r="L43" i="45"/>
  <c r="C43" i="45"/>
  <c r="I43" i="45"/>
  <c r="G43" i="45"/>
  <c r="J43" i="45"/>
  <c r="M43" i="45"/>
  <c r="K43" i="45"/>
  <c r="D172" i="45"/>
  <c r="L172" i="45"/>
  <c r="I172" i="45"/>
  <c r="E172" i="45"/>
  <c r="B172" i="45"/>
  <c r="K172" i="45"/>
  <c r="M172" i="45"/>
  <c r="F172" i="45"/>
  <c r="L103" i="45"/>
  <c r="I103" i="45"/>
  <c r="K103" i="45"/>
  <c r="D103" i="45"/>
  <c r="C103" i="45"/>
  <c r="B103" i="45"/>
  <c r="M103" i="45"/>
  <c r="H103" i="45"/>
  <c r="E103" i="45"/>
  <c r="J103" i="45"/>
  <c r="I92" i="45"/>
  <c r="C92" i="45"/>
  <c r="L92" i="45"/>
  <c r="G92" i="45"/>
  <c r="K92" i="45"/>
  <c r="F92" i="45"/>
  <c r="E114" i="45"/>
  <c r="I114" i="45"/>
  <c r="K114" i="45"/>
  <c r="B114" i="45"/>
  <c r="D114" i="45"/>
  <c r="M114" i="45"/>
  <c r="L114" i="45"/>
  <c r="F114" i="45"/>
  <c r="G114" i="45"/>
  <c r="I53" i="45"/>
  <c r="F53" i="45"/>
  <c r="L53" i="45"/>
  <c r="E53" i="45"/>
  <c r="B53" i="45"/>
  <c r="D54" i="45"/>
  <c r="H54" i="45"/>
  <c r="I54" i="45"/>
  <c r="E54" i="45"/>
  <c r="J54" i="45"/>
  <c r="L54" i="45"/>
  <c r="K54" i="45"/>
  <c r="M54" i="45"/>
  <c r="B54" i="45"/>
  <c r="K55" i="45"/>
  <c r="M55" i="45"/>
  <c r="D55" i="45"/>
  <c r="E55" i="45"/>
  <c r="L55" i="45"/>
  <c r="B55" i="45"/>
  <c r="F55" i="45"/>
  <c r="J55" i="45"/>
  <c r="H55" i="45"/>
  <c r="H47" i="45"/>
  <c r="C47" i="45"/>
  <c r="F47" i="45"/>
  <c r="M47" i="45"/>
  <c r="B47" i="45"/>
  <c r="I47" i="45"/>
  <c r="J47" i="45"/>
  <c r="L47" i="45"/>
  <c r="G47" i="45"/>
  <c r="K21" i="45"/>
  <c r="G21" i="45"/>
  <c r="F21" i="45"/>
  <c r="I21" i="45"/>
  <c r="E21" i="45"/>
  <c r="B21" i="45"/>
  <c r="D21" i="45"/>
  <c r="M21" i="45"/>
  <c r="L21" i="45"/>
  <c r="F163" i="45"/>
  <c r="G163" i="45"/>
  <c r="B163" i="45"/>
  <c r="J163" i="45"/>
  <c r="C163" i="45"/>
  <c r="K163" i="45"/>
  <c r="D163" i="45"/>
  <c r="M163" i="45"/>
  <c r="C113" i="45"/>
  <c r="B113" i="45"/>
  <c r="M113" i="45"/>
  <c r="G113" i="45"/>
  <c r="K113" i="45"/>
  <c r="E113" i="45"/>
  <c r="J113" i="45"/>
  <c r="H113" i="45"/>
  <c r="L113" i="45"/>
  <c r="F113" i="45"/>
  <c r="D113" i="45"/>
  <c r="J98" i="45"/>
  <c r="C98" i="45"/>
  <c r="F98" i="45"/>
  <c r="G98" i="45"/>
  <c r="D98" i="45"/>
  <c r="H98" i="45"/>
  <c r="K98" i="45"/>
  <c r="M98" i="45"/>
  <c r="I98" i="45"/>
  <c r="G14" i="45"/>
  <c r="H14" i="45"/>
  <c r="F14" i="45"/>
  <c r="I14" i="45"/>
  <c r="L14" i="45"/>
  <c r="J14" i="45"/>
  <c r="M14" i="45"/>
  <c r="E14" i="45"/>
  <c r="B14" i="45"/>
  <c r="K14" i="45"/>
  <c r="D14" i="45"/>
  <c r="B49" i="45"/>
  <c r="E49" i="45"/>
  <c r="J49" i="45"/>
  <c r="M49" i="45"/>
  <c r="C49" i="45"/>
  <c r="K49" i="45"/>
  <c r="D49" i="45"/>
  <c r="H49" i="45"/>
  <c r="L49" i="45"/>
  <c r="I49" i="45"/>
  <c r="D64" i="45"/>
  <c r="C64" i="45"/>
  <c r="L64" i="45"/>
  <c r="H64" i="45"/>
  <c r="B64" i="45"/>
  <c r="K64" i="45"/>
  <c r="E64" i="45"/>
  <c r="I64" i="45"/>
  <c r="M64" i="45"/>
  <c r="F64" i="45"/>
  <c r="C129" i="45"/>
  <c r="D129" i="45"/>
  <c r="B129" i="45"/>
  <c r="J129" i="45"/>
  <c r="F129" i="45"/>
  <c r="E129" i="45"/>
  <c r="G129" i="45"/>
  <c r="I129" i="45"/>
  <c r="H129" i="45"/>
  <c r="L94" i="45"/>
  <c r="M94" i="45"/>
  <c r="K94" i="45"/>
  <c r="G94" i="45"/>
  <c r="D160" i="45"/>
  <c r="B160" i="45"/>
  <c r="E160" i="45"/>
  <c r="G160" i="45"/>
  <c r="M160" i="45"/>
  <c r="H160" i="45"/>
  <c r="J160" i="45"/>
  <c r="C160" i="45"/>
  <c r="F160" i="45"/>
  <c r="I160" i="45"/>
  <c r="H185" i="45"/>
  <c r="I185" i="45"/>
  <c r="F185" i="45"/>
  <c r="K185" i="45"/>
  <c r="C185" i="45"/>
  <c r="E185" i="45"/>
  <c r="M185" i="45"/>
  <c r="D185" i="45"/>
  <c r="J185" i="45"/>
  <c r="D202" i="45"/>
  <c r="C202" i="45"/>
  <c r="K202" i="45"/>
  <c r="L202" i="45"/>
  <c r="I202" i="45"/>
  <c r="E202" i="45"/>
  <c r="G202" i="45"/>
  <c r="F202" i="45"/>
  <c r="J202" i="45"/>
  <c r="E101" i="45"/>
  <c r="D101" i="45"/>
  <c r="I101" i="45"/>
  <c r="K101" i="45"/>
  <c r="B101" i="45"/>
  <c r="L101" i="45"/>
  <c r="C101" i="45"/>
  <c r="M101" i="45"/>
  <c r="H101" i="45"/>
  <c r="K89" i="45"/>
  <c r="D89" i="45"/>
  <c r="C89" i="45"/>
  <c r="G89" i="45"/>
  <c r="J89" i="45"/>
  <c r="B89" i="45"/>
  <c r="H89" i="45"/>
  <c r="E89" i="45"/>
  <c r="M89" i="45"/>
  <c r="D174" i="45"/>
  <c r="E174" i="45"/>
  <c r="J174" i="45"/>
  <c r="G174" i="45"/>
  <c r="L174" i="45"/>
  <c r="C174" i="45"/>
  <c r="B174" i="45"/>
  <c r="H174" i="45"/>
  <c r="K174" i="45"/>
  <c r="M174" i="45"/>
  <c r="F174" i="45"/>
  <c r="C28" i="45"/>
  <c r="I28" i="45"/>
  <c r="H28" i="45"/>
  <c r="E28" i="45"/>
  <c r="M28" i="45"/>
  <c r="B28" i="45"/>
  <c r="J28" i="45"/>
  <c r="L28" i="45"/>
  <c r="F28" i="45"/>
  <c r="G28" i="45"/>
  <c r="J84" i="45"/>
  <c r="G84" i="45"/>
  <c r="L84" i="45"/>
  <c r="H84" i="45"/>
  <c r="I84" i="45"/>
  <c r="F84" i="45"/>
  <c r="B84" i="45"/>
  <c r="E162" i="45"/>
  <c r="L162" i="45"/>
  <c r="B162" i="45"/>
  <c r="K162" i="45"/>
  <c r="G162" i="45"/>
  <c r="D162" i="45"/>
  <c r="H162" i="45"/>
  <c r="F162" i="45"/>
  <c r="I162" i="45"/>
  <c r="C162" i="45"/>
  <c r="L7" i="45"/>
  <c r="I7" i="45"/>
  <c r="B7" i="45"/>
  <c r="K7" i="45"/>
  <c r="D7" i="45"/>
  <c r="C7" i="45"/>
  <c r="G7" i="45"/>
  <c r="F82" i="45"/>
  <c r="C82" i="45"/>
  <c r="L82" i="45"/>
  <c r="G82" i="45"/>
  <c r="D82" i="45"/>
  <c r="M82" i="45"/>
  <c r="I82" i="45"/>
  <c r="E82" i="45"/>
  <c r="K82" i="45"/>
  <c r="K72" i="45"/>
  <c r="J72" i="45"/>
  <c r="I72" i="45"/>
  <c r="F72" i="45"/>
  <c r="D72" i="45"/>
  <c r="H72" i="45"/>
  <c r="B72" i="45"/>
  <c r="G204" i="45"/>
  <c r="J204" i="45"/>
  <c r="B204" i="45"/>
  <c r="M204" i="45"/>
  <c r="E204" i="45"/>
  <c r="L204" i="45"/>
  <c r="I204" i="45"/>
  <c r="H204" i="45"/>
  <c r="D204" i="45"/>
  <c r="D128" i="45"/>
  <c r="B128" i="45"/>
  <c r="E128" i="45"/>
  <c r="L128" i="45"/>
  <c r="J128" i="45"/>
  <c r="F128" i="45"/>
  <c r="I128" i="45"/>
  <c r="M128" i="45"/>
  <c r="G128" i="45"/>
  <c r="K128" i="45"/>
  <c r="H128" i="45"/>
  <c r="G36" i="45"/>
  <c r="D36" i="45"/>
  <c r="C36" i="45"/>
  <c r="B36" i="45"/>
  <c r="J36" i="45"/>
  <c r="I36" i="45"/>
  <c r="K36" i="45"/>
  <c r="F36" i="45"/>
  <c r="E36" i="45"/>
  <c r="M85" i="45"/>
  <c r="D85" i="45"/>
  <c r="F85" i="45"/>
  <c r="B85" i="45"/>
  <c r="H85" i="45"/>
  <c r="J85" i="45"/>
  <c r="G85" i="45"/>
  <c r="C85" i="45"/>
  <c r="L85" i="45"/>
  <c r="B200" i="45"/>
  <c r="L200" i="45"/>
  <c r="F200" i="45"/>
  <c r="D200" i="45"/>
  <c r="E200" i="45"/>
  <c r="G200" i="45"/>
  <c r="I200" i="45"/>
  <c r="K200" i="45"/>
  <c r="H200" i="45"/>
  <c r="J145" i="45"/>
  <c r="D145" i="45"/>
  <c r="H145" i="45"/>
  <c r="M145" i="45"/>
  <c r="C145" i="45"/>
  <c r="G145" i="45"/>
  <c r="F145" i="45"/>
  <c r="I145" i="45"/>
  <c r="B145" i="45"/>
  <c r="H42" i="45"/>
  <c r="L42" i="45"/>
  <c r="I42" i="45"/>
  <c r="D42" i="45"/>
  <c r="K42" i="45"/>
  <c r="M42" i="45"/>
  <c r="B42" i="45"/>
  <c r="C42" i="45"/>
  <c r="E42" i="45"/>
  <c r="E159" i="45"/>
  <c r="K159" i="45"/>
  <c r="B159" i="45"/>
  <c r="C159" i="45"/>
  <c r="G159" i="45"/>
  <c r="H159" i="45"/>
  <c r="L159" i="45"/>
  <c r="F159" i="45"/>
  <c r="M159" i="45"/>
  <c r="D159" i="45"/>
  <c r="D175" i="45"/>
  <c r="G175" i="45"/>
  <c r="I175" i="45"/>
  <c r="K175" i="45"/>
  <c r="B175" i="45"/>
  <c r="J175" i="45"/>
  <c r="E175" i="45"/>
  <c r="C175" i="45"/>
  <c r="F175" i="45"/>
  <c r="M116" i="45"/>
  <c r="G116" i="45"/>
  <c r="E116" i="45"/>
  <c r="D116" i="45"/>
  <c r="I116" i="45"/>
  <c r="C116" i="45"/>
  <c r="B116" i="45"/>
  <c r="L116" i="45"/>
  <c r="K182" i="45"/>
  <c r="C182" i="45"/>
  <c r="H182" i="45"/>
  <c r="I182" i="45"/>
  <c r="M182" i="45"/>
  <c r="B182" i="45"/>
  <c r="D182" i="45"/>
  <c r="G182" i="45"/>
  <c r="E182" i="45"/>
  <c r="L136" i="45"/>
  <c r="B136" i="45"/>
  <c r="I136" i="45"/>
  <c r="E136" i="45"/>
  <c r="C136" i="45"/>
  <c r="H136" i="45"/>
  <c r="F136" i="45"/>
  <c r="D136" i="45"/>
  <c r="J136" i="45"/>
  <c r="B149" i="45"/>
  <c r="C149" i="45"/>
  <c r="G149" i="45"/>
  <c r="J149" i="45"/>
  <c r="M149" i="45"/>
  <c r="K149" i="45"/>
  <c r="I149" i="45"/>
  <c r="D149" i="45"/>
  <c r="L149" i="45"/>
  <c r="F149" i="45"/>
  <c r="H149" i="45"/>
  <c r="L46" i="45"/>
  <c r="E46" i="45"/>
  <c r="K46" i="45"/>
  <c r="I46" i="45"/>
  <c r="D46" i="45"/>
  <c r="H46" i="45"/>
  <c r="J46" i="45"/>
  <c r="C46" i="45"/>
  <c r="M46" i="45"/>
  <c r="D48" i="45"/>
  <c r="H48" i="45"/>
  <c r="L48" i="45"/>
  <c r="M48" i="45"/>
  <c r="E48" i="45"/>
  <c r="J48" i="45"/>
  <c r="F48" i="45"/>
  <c r="G48" i="45"/>
  <c r="C48" i="45"/>
  <c r="B48" i="45"/>
  <c r="E131" i="45"/>
  <c r="J131" i="45"/>
  <c r="M131" i="45"/>
  <c r="L131" i="45"/>
  <c r="G131" i="45"/>
  <c r="H131" i="45"/>
  <c r="I131" i="45"/>
  <c r="C131" i="45"/>
  <c r="M68" i="45"/>
  <c r="L68" i="45"/>
  <c r="E68" i="45"/>
  <c r="J68" i="45"/>
  <c r="G68" i="45"/>
  <c r="H68" i="45"/>
  <c r="C68" i="45"/>
  <c r="D68" i="45"/>
  <c r="K68" i="45"/>
  <c r="G171" i="45"/>
  <c r="H171" i="45"/>
  <c r="J171" i="45"/>
  <c r="E171" i="45"/>
  <c r="L171" i="45"/>
  <c r="I171" i="45"/>
  <c r="K171" i="45"/>
  <c r="F171" i="45"/>
  <c r="C171" i="45"/>
  <c r="L57" i="45"/>
  <c r="C57" i="45"/>
  <c r="F57" i="45"/>
  <c r="E57" i="45"/>
  <c r="B57" i="45"/>
  <c r="I57" i="45"/>
  <c r="M57" i="45"/>
  <c r="G57" i="45"/>
  <c r="K57" i="45"/>
  <c r="G39" i="45"/>
  <c r="C39" i="45"/>
  <c r="I39" i="45"/>
  <c r="K39" i="45"/>
  <c r="L39" i="45"/>
  <c r="M39" i="45"/>
  <c r="C183" i="45"/>
  <c r="F183" i="45"/>
  <c r="D183" i="45"/>
  <c r="G183" i="45"/>
  <c r="E183" i="45"/>
  <c r="K183" i="45"/>
  <c r="L183" i="45"/>
  <c r="I183" i="45"/>
  <c r="J183" i="45"/>
  <c r="B183" i="45"/>
  <c r="M183" i="45"/>
  <c r="B19" i="42"/>
  <c r="M19" i="42"/>
  <c r="D19" i="42"/>
  <c r="P19" i="42"/>
  <c r="C19" i="42"/>
  <c r="H19" i="42"/>
  <c r="O19" i="42"/>
  <c r="F19" i="42"/>
  <c r="G19" i="42"/>
  <c r="I19" i="42"/>
  <c r="Q19" i="42"/>
  <c r="E19" i="42"/>
  <c r="K19" i="42"/>
  <c r="I67" i="42"/>
  <c r="P67" i="42"/>
  <c r="C67" i="42"/>
  <c r="G67" i="42"/>
  <c r="R67" i="42"/>
  <c r="H67" i="42"/>
  <c r="E67" i="42"/>
  <c r="K67" i="42"/>
  <c r="D67" i="42"/>
  <c r="M67" i="42"/>
  <c r="F67" i="42"/>
  <c r="Q67" i="42"/>
  <c r="B67" i="42"/>
  <c r="L67" i="42"/>
  <c r="G68" i="42"/>
  <c r="H68" i="42"/>
  <c r="L68" i="42"/>
  <c r="M68" i="42"/>
  <c r="I68" i="42"/>
  <c r="F68" i="42"/>
  <c r="E68" i="42"/>
  <c r="C68" i="42"/>
  <c r="Q68" i="42"/>
  <c r="J68" i="42"/>
  <c r="B68" i="42"/>
  <c r="R68" i="42"/>
  <c r="K146" i="42"/>
  <c r="B146" i="42"/>
  <c r="L146" i="42"/>
  <c r="Q146" i="42"/>
  <c r="O146" i="42"/>
  <c r="G146" i="42"/>
  <c r="P146" i="42"/>
  <c r="I146" i="42"/>
  <c r="J146" i="42"/>
  <c r="C146" i="42"/>
  <c r="F146" i="42"/>
  <c r="D146" i="42"/>
  <c r="E114" i="42"/>
  <c r="K114" i="42"/>
  <c r="G114" i="42"/>
  <c r="J114" i="42"/>
  <c r="O114" i="42"/>
  <c r="H114" i="42"/>
  <c r="C114" i="42"/>
  <c r="R114" i="42"/>
  <c r="Q114" i="42"/>
  <c r="L114" i="42"/>
  <c r="I114" i="42"/>
  <c r="B114" i="42"/>
  <c r="P114" i="42"/>
  <c r="F96" i="42"/>
  <c r="D96" i="42"/>
  <c r="G96" i="42"/>
  <c r="M96" i="42"/>
  <c r="R96" i="42"/>
  <c r="I96" i="42"/>
  <c r="H96" i="42"/>
  <c r="J96" i="42"/>
  <c r="P96" i="42"/>
  <c r="E96" i="42"/>
  <c r="L96" i="42"/>
  <c r="K96" i="42"/>
  <c r="C96" i="42"/>
  <c r="M105" i="42"/>
  <c r="J105" i="42"/>
  <c r="B105" i="42"/>
  <c r="C105" i="42"/>
  <c r="P105" i="42"/>
  <c r="F105" i="42"/>
  <c r="E105" i="42"/>
  <c r="Q105" i="42"/>
  <c r="D105" i="42"/>
  <c r="G105" i="42"/>
  <c r="L105" i="42"/>
  <c r="O105" i="42"/>
  <c r="K105" i="42"/>
  <c r="D124" i="42"/>
  <c r="O124" i="42"/>
  <c r="J124" i="42"/>
  <c r="P124" i="42"/>
  <c r="I124" i="42"/>
  <c r="Q124" i="42"/>
  <c r="F124" i="42"/>
  <c r="R124" i="42"/>
  <c r="G124" i="42"/>
  <c r="E124" i="42"/>
  <c r="H124" i="42"/>
  <c r="C124" i="42"/>
  <c r="M124" i="42"/>
  <c r="L124" i="42"/>
  <c r="K124" i="42"/>
  <c r="D79" i="42"/>
  <c r="O79" i="42"/>
  <c r="B79" i="42"/>
  <c r="C79" i="42"/>
  <c r="F79" i="42"/>
  <c r="I79" i="42"/>
  <c r="E79" i="42"/>
  <c r="K79" i="42"/>
  <c r="Q79" i="42"/>
  <c r="M79" i="42"/>
  <c r="J79" i="42"/>
  <c r="R79" i="42"/>
  <c r="L79" i="42"/>
  <c r="H23" i="42"/>
  <c r="J23" i="42"/>
  <c r="M23" i="42"/>
  <c r="I23" i="42"/>
  <c r="K23" i="42"/>
  <c r="O23" i="42"/>
  <c r="L23" i="42"/>
  <c r="F23" i="42"/>
  <c r="G23" i="42"/>
  <c r="D23" i="42"/>
  <c r="Q23" i="42"/>
  <c r="C23" i="42"/>
  <c r="R23" i="42"/>
  <c r="L100" i="42"/>
  <c r="P100" i="42"/>
  <c r="G100" i="42"/>
  <c r="E100" i="42"/>
  <c r="I100" i="42"/>
  <c r="H100" i="42"/>
  <c r="O100" i="42"/>
  <c r="D100" i="42"/>
  <c r="R100" i="42"/>
  <c r="B100" i="42"/>
  <c r="K100" i="42"/>
  <c r="J100" i="42"/>
  <c r="H52" i="42"/>
  <c r="J52" i="42"/>
  <c r="L52" i="42"/>
  <c r="B52" i="42"/>
  <c r="C52" i="42"/>
  <c r="R52" i="42"/>
  <c r="G52" i="42"/>
  <c r="Q52" i="42"/>
  <c r="F52" i="42"/>
  <c r="P52" i="42"/>
  <c r="M52" i="42"/>
  <c r="D52" i="42"/>
  <c r="K52" i="42"/>
  <c r="E52" i="42"/>
  <c r="K144" i="42"/>
  <c r="P144" i="42"/>
  <c r="F144" i="42"/>
  <c r="B144" i="42"/>
  <c r="D144" i="42"/>
  <c r="H144" i="42"/>
  <c r="J144" i="42"/>
  <c r="O144" i="42"/>
  <c r="M144" i="42"/>
  <c r="L144" i="42"/>
  <c r="E144" i="42"/>
  <c r="L39" i="42"/>
  <c r="P39" i="42"/>
  <c r="I39" i="42"/>
  <c r="E39" i="42"/>
  <c r="H39" i="42"/>
  <c r="G39" i="42"/>
  <c r="C39" i="42"/>
  <c r="K39" i="42"/>
  <c r="M39" i="42"/>
  <c r="O39" i="42"/>
  <c r="Q39" i="42"/>
  <c r="J39" i="42"/>
  <c r="R39" i="42"/>
  <c r="F39" i="42"/>
  <c r="D39" i="42"/>
  <c r="E65" i="42"/>
  <c r="J65" i="42"/>
  <c r="C65" i="42"/>
  <c r="G65" i="42"/>
  <c r="O65" i="42"/>
  <c r="H65" i="42"/>
  <c r="B65" i="42"/>
  <c r="M65" i="42"/>
  <c r="Q65" i="42"/>
  <c r="K65" i="42"/>
  <c r="R65" i="42"/>
  <c r="L65" i="42"/>
  <c r="I65" i="42"/>
  <c r="F66" i="42"/>
  <c r="Q66" i="42"/>
  <c r="M66" i="42"/>
  <c r="E66" i="42"/>
  <c r="G66" i="42"/>
  <c r="J66" i="42"/>
  <c r="O66" i="42"/>
  <c r="P66" i="42"/>
  <c r="R66" i="42"/>
  <c r="C66" i="42"/>
  <c r="K66" i="42"/>
  <c r="H66" i="42"/>
  <c r="D66" i="42"/>
  <c r="P170" i="42"/>
  <c r="G170" i="42"/>
  <c r="K170" i="42"/>
  <c r="I170" i="42"/>
  <c r="L170" i="42"/>
  <c r="F170" i="42"/>
  <c r="J170" i="42"/>
  <c r="E170" i="42"/>
  <c r="M170" i="42"/>
  <c r="D170" i="42"/>
  <c r="H170" i="42"/>
  <c r="R170" i="42"/>
  <c r="D51" i="42"/>
  <c r="F51" i="42"/>
  <c r="I51" i="42"/>
  <c r="G51" i="42"/>
  <c r="O51" i="42"/>
  <c r="R51" i="42"/>
  <c r="K51" i="42"/>
  <c r="E51" i="42"/>
  <c r="J51" i="42"/>
  <c r="C51" i="42"/>
  <c r="L51" i="42"/>
  <c r="M51" i="42"/>
  <c r="Q51" i="42"/>
  <c r="R185" i="42"/>
  <c r="P185" i="42"/>
  <c r="B185" i="42"/>
  <c r="F185" i="42"/>
  <c r="H185" i="42"/>
  <c r="J185" i="42"/>
  <c r="K185" i="42"/>
  <c r="E185" i="42"/>
  <c r="O185" i="42"/>
  <c r="C185" i="42"/>
  <c r="D185" i="42"/>
  <c r="G185" i="42"/>
  <c r="Q185" i="42"/>
  <c r="R204" i="42"/>
  <c r="J204" i="42"/>
  <c r="P204" i="42"/>
  <c r="O204" i="42"/>
  <c r="Q204" i="42"/>
  <c r="K204" i="42"/>
  <c r="F204" i="42"/>
  <c r="D204" i="42"/>
  <c r="B204" i="42"/>
  <c r="L204" i="42"/>
  <c r="G204" i="42"/>
  <c r="M204" i="42"/>
  <c r="H204" i="42"/>
  <c r="E204" i="42"/>
  <c r="C204" i="42"/>
  <c r="I204" i="42"/>
  <c r="C82" i="42"/>
  <c r="L82" i="42"/>
  <c r="F82" i="42"/>
  <c r="D82" i="42"/>
  <c r="O82" i="42"/>
  <c r="E82" i="42"/>
  <c r="B82" i="42"/>
  <c r="P82" i="42"/>
  <c r="H82" i="42"/>
  <c r="M82" i="42"/>
  <c r="Q82" i="42"/>
  <c r="J82" i="42"/>
  <c r="G82" i="42"/>
  <c r="I82" i="42"/>
  <c r="C129" i="42"/>
  <c r="D129" i="42"/>
  <c r="O129" i="42"/>
  <c r="B129" i="42"/>
  <c r="H129" i="42"/>
  <c r="J129" i="42"/>
  <c r="P129" i="42"/>
  <c r="G129" i="42"/>
  <c r="R129" i="42"/>
  <c r="I129" i="42"/>
  <c r="E129" i="42"/>
  <c r="F129" i="42"/>
  <c r="L129" i="42"/>
  <c r="M129" i="42"/>
  <c r="L139" i="42"/>
  <c r="M139" i="42"/>
  <c r="K139" i="42"/>
  <c r="J139" i="42"/>
  <c r="K200" i="42"/>
  <c r="F200" i="42"/>
  <c r="Q200" i="42"/>
  <c r="O200" i="42"/>
  <c r="I200" i="42"/>
  <c r="H200" i="42"/>
  <c r="M200" i="42"/>
  <c r="L200" i="42"/>
  <c r="R200" i="42"/>
  <c r="D200" i="42"/>
  <c r="B200" i="42"/>
  <c r="C200" i="42"/>
  <c r="E200" i="42"/>
  <c r="J200" i="42"/>
  <c r="R24" i="42"/>
  <c r="C24" i="42"/>
  <c r="L24" i="42"/>
  <c r="P24" i="42"/>
  <c r="E24" i="42"/>
  <c r="K24" i="42"/>
  <c r="F24" i="42"/>
  <c r="D24" i="42"/>
  <c r="G24" i="42"/>
  <c r="O24" i="42"/>
  <c r="Q24" i="42"/>
  <c r="M24" i="42"/>
  <c r="C43" i="42"/>
  <c r="Q43" i="42"/>
  <c r="K43" i="42"/>
  <c r="R43" i="42"/>
  <c r="I43" i="42"/>
  <c r="E43" i="42"/>
  <c r="L43" i="42"/>
  <c r="P43" i="42"/>
  <c r="D43" i="42"/>
  <c r="F43" i="42"/>
  <c r="G43" i="42"/>
  <c r="K59" i="42"/>
  <c r="G59" i="42"/>
  <c r="E59" i="42"/>
  <c r="M59" i="42"/>
  <c r="C59" i="42"/>
  <c r="B59" i="42"/>
  <c r="D59" i="42"/>
  <c r="Q59" i="42"/>
  <c r="J59" i="42"/>
  <c r="H59" i="42"/>
  <c r="R59" i="42"/>
  <c r="I59" i="42"/>
  <c r="E27" i="42"/>
  <c r="H27" i="42"/>
  <c r="G27" i="42"/>
  <c r="P27" i="42"/>
  <c r="F27" i="42"/>
  <c r="O27" i="42"/>
  <c r="M27" i="42"/>
  <c r="Q27" i="42"/>
  <c r="J27" i="42"/>
  <c r="B27" i="42"/>
  <c r="D27" i="42"/>
  <c r="K27" i="42"/>
  <c r="L27" i="42"/>
  <c r="I27" i="42"/>
  <c r="R167" i="42"/>
  <c r="F167" i="42"/>
  <c r="O167" i="42"/>
  <c r="E167" i="42"/>
  <c r="B167" i="42"/>
  <c r="K167" i="42"/>
  <c r="J167" i="42"/>
  <c r="H167" i="42"/>
  <c r="Q167" i="42"/>
  <c r="C167" i="42"/>
  <c r="M167" i="42"/>
  <c r="P167" i="42"/>
  <c r="D167" i="42"/>
  <c r="K75" i="42"/>
  <c r="R75" i="42"/>
  <c r="J75" i="42"/>
  <c r="E75" i="42"/>
  <c r="B75" i="42"/>
  <c r="C75" i="42"/>
  <c r="O75" i="42"/>
  <c r="D157" i="42"/>
  <c r="L157" i="42"/>
  <c r="K157" i="42"/>
  <c r="M157" i="42"/>
  <c r="P157" i="42"/>
  <c r="C157" i="42"/>
  <c r="E157" i="42"/>
  <c r="H157" i="42"/>
  <c r="B157" i="42"/>
  <c r="J157" i="42"/>
  <c r="R157" i="42"/>
  <c r="R131" i="42"/>
  <c r="C131" i="42"/>
  <c r="P131" i="42"/>
  <c r="M131" i="42"/>
  <c r="F131" i="42"/>
  <c r="E131" i="42"/>
  <c r="B131" i="42"/>
  <c r="J131" i="42"/>
  <c r="G183" i="42"/>
  <c r="K183" i="42"/>
  <c r="E183" i="42"/>
  <c r="Q183" i="42"/>
  <c r="D183" i="42"/>
  <c r="H183" i="42"/>
  <c r="F183" i="42"/>
  <c r="I183" i="42"/>
  <c r="R183" i="42"/>
  <c r="J183" i="42"/>
  <c r="B183" i="42"/>
  <c r="P183" i="42"/>
  <c r="O183" i="42"/>
  <c r="O91" i="42"/>
  <c r="M91" i="42"/>
  <c r="K91" i="42"/>
  <c r="P91" i="42"/>
  <c r="Q91" i="42"/>
  <c r="H91" i="42"/>
  <c r="F91" i="42"/>
  <c r="C91" i="42"/>
  <c r="L91" i="42"/>
  <c r="I91" i="42"/>
  <c r="E91" i="42"/>
  <c r="D91" i="42"/>
  <c r="D37" i="42"/>
  <c r="F37" i="42"/>
  <c r="I37" i="42"/>
  <c r="I160" i="42"/>
  <c r="F160" i="42"/>
  <c r="L160" i="42"/>
  <c r="B160" i="42"/>
  <c r="P160" i="42"/>
  <c r="M160" i="42"/>
  <c r="D160" i="42"/>
  <c r="E160" i="42"/>
  <c r="O160" i="42"/>
  <c r="K160" i="42"/>
  <c r="J160" i="42"/>
  <c r="G160" i="42"/>
  <c r="Q132" i="42"/>
  <c r="R132" i="42"/>
  <c r="F132" i="42"/>
  <c r="H132" i="42"/>
  <c r="B123" i="42"/>
  <c r="L123" i="42"/>
  <c r="P123" i="42"/>
  <c r="J123" i="42"/>
  <c r="G123" i="42"/>
  <c r="D123" i="42"/>
  <c r="I123" i="42"/>
  <c r="M123" i="42"/>
  <c r="R123" i="42"/>
  <c r="E123" i="42"/>
  <c r="F123" i="42"/>
  <c r="Q123" i="42"/>
  <c r="C95" i="42"/>
  <c r="J95" i="42"/>
  <c r="G95" i="42"/>
  <c r="O95" i="42"/>
  <c r="R95" i="42"/>
  <c r="M95" i="42"/>
  <c r="K95" i="42"/>
  <c r="E95" i="42"/>
  <c r="Q95" i="42"/>
  <c r="D95" i="42"/>
  <c r="I95" i="42"/>
  <c r="F95" i="42"/>
  <c r="R173" i="42"/>
  <c r="D173" i="42"/>
  <c r="K173" i="42"/>
  <c r="G173" i="42"/>
  <c r="F173" i="42"/>
  <c r="J173" i="42"/>
  <c r="I173" i="42"/>
  <c r="E173" i="42"/>
  <c r="B173" i="42"/>
  <c r="H173" i="42"/>
  <c r="L173" i="42"/>
  <c r="Q173" i="42"/>
  <c r="I71" i="42"/>
  <c r="R71" i="42"/>
  <c r="K71" i="42"/>
  <c r="J71" i="42"/>
  <c r="G71" i="42"/>
  <c r="B71" i="42"/>
  <c r="H71" i="42"/>
  <c r="O71" i="42"/>
  <c r="C71" i="42"/>
  <c r="P71" i="42"/>
  <c r="E71" i="42"/>
  <c r="F71" i="42"/>
  <c r="D71" i="42"/>
  <c r="L71" i="42"/>
  <c r="J99" i="42"/>
  <c r="R99" i="42"/>
  <c r="L99" i="42"/>
  <c r="I99" i="42"/>
  <c r="C99" i="42"/>
  <c r="B99" i="42"/>
  <c r="P99" i="42"/>
  <c r="O99" i="42"/>
  <c r="Q99" i="42"/>
  <c r="K99" i="42"/>
  <c r="F99" i="42"/>
  <c r="H99" i="42"/>
  <c r="E99" i="42"/>
  <c r="H88" i="42"/>
  <c r="R88" i="42"/>
  <c r="O88" i="42"/>
  <c r="G88" i="42"/>
  <c r="D88" i="42"/>
  <c r="F88" i="42"/>
  <c r="B88" i="42"/>
  <c r="M88" i="42"/>
  <c r="P88" i="42"/>
  <c r="J88" i="42"/>
  <c r="E88" i="42"/>
  <c r="K88" i="42"/>
  <c r="L88" i="42"/>
  <c r="E122" i="42"/>
  <c r="H122" i="42"/>
  <c r="L122" i="42"/>
  <c r="G122" i="42"/>
  <c r="M122" i="42"/>
  <c r="D122" i="42"/>
  <c r="I122" i="42"/>
  <c r="B122" i="42"/>
  <c r="K122" i="42"/>
  <c r="C122" i="42"/>
  <c r="R122" i="42"/>
  <c r="F122" i="42"/>
  <c r="M147" i="42"/>
  <c r="F147" i="42"/>
  <c r="J147" i="42"/>
  <c r="K147" i="42"/>
  <c r="C147" i="42"/>
  <c r="B147" i="42"/>
  <c r="E147" i="42"/>
  <c r="I147" i="42"/>
  <c r="R147" i="42"/>
  <c r="D147" i="42"/>
  <c r="O147" i="42"/>
  <c r="H147" i="42"/>
  <c r="D87" i="42"/>
  <c r="I87" i="42"/>
  <c r="C87" i="42"/>
  <c r="F87" i="42"/>
  <c r="B87" i="42"/>
  <c r="P87" i="42"/>
  <c r="K87" i="42"/>
  <c r="G87" i="42"/>
  <c r="Q87" i="42"/>
  <c r="J87" i="42"/>
  <c r="O87" i="42"/>
  <c r="R87" i="42"/>
  <c r="H87" i="42"/>
  <c r="L87" i="42"/>
  <c r="M87" i="42"/>
  <c r="Q42" i="42"/>
  <c r="K42" i="42"/>
  <c r="H42" i="42"/>
  <c r="E42" i="42"/>
  <c r="C42" i="42"/>
  <c r="B42" i="42"/>
  <c r="M42" i="42"/>
  <c r="R42" i="42"/>
  <c r="L42" i="42"/>
  <c r="I42" i="42"/>
  <c r="O42" i="42"/>
  <c r="F42" i="42"/>
  <c r="G42" i="42"/>
  <c r="D42" i="42"/>
  <c r="J42" i="42"/>
  <c r="P42" i="42"/>
  <c r="O35" i="42"/>
  <c r="F35" i="42"/>
  <c r="P35" i="42"/>
  <c r="D35" i="42"/>
  <c r="R35" i="42"/>
  <c r="G35" i="42"/>
  <c r="Q35" i="42"/>
  <c r="K35" i="42"/>
  <c r="E35" i="42"/>
  <c r="B35" i="42"/>
  <c r="H35" i="42"/>
  <c r="J35" i="42"/>
  <c r="M35" i="42"/>
  <c r="L35" i="42"/>
  <c r="C35" i="42"/>
  <c r="I35" i="42"/>
  <c r="O98" i="42"/>
  <c r="F98" i="42"/>
  <c r="R98" i="42"/>
  <c r="C98" i="42"/>
  <c r="L98" i="42"/>
  <c r="H98" i="42"/>
  <c r="E98" i="42"/>
  <c r="I98" i="42"/>
  <c r="B98" i="42"/>
  <c r="J98" i="42"/>
  <c r="P98" i="42"/>
  <c r="M98" i="42"/>
  <c r="G98" i="42"/>
  <c r="K98" i="42"/>
  <c r="Q98" i="42"/>
  <c r="O84" i="42"/>
  <c r="H84" i="42"/>
  <c r="P84" i="42"/>
  <c r="K84" i="42"/>
  <c r="E84" i="42"/>
  <c r="M84" i="42"/>
  <c r="J84" i="42"/>
  <c r="L84" i="42"/>
  <c r="G84" i="42"/>
  <c r="Q84" i="42"/>
  <c r="C84" i="42"/>
  <c r="I84" i="42"/>
  <c r="B84" i="42"/>
  <c r="D84" i="42"/>
  <c r="R84" i="42"/>
  <c r="F84" i="42"/>
  <c r="G153" i="42"/>
  <c r="M153" i="42"/>
  <c r="Q153" i="42"/>
  <c r="L153" i="42"/>
  <c r="F153" i="42"/>
  <c r="B153" i="42"/>
  <c r="H153" i="42"/>
  <c r="D153" i="42"/>
  <c r="C153" i="42"/>
  <c r="P153" i="42"/>
  <c r="R153" i="42"/>
  <c r="O153" i="42"/>
  <c r="L109" i="42"/>
  <c r="O109" i="42"/>
  <c r="F109" i="42"/>
  <c r="I109" i="42"/>
  <c r="R109" i="42"/>
  <c r="J109" i="42"/>
  <c r="B109" i="42"/>
  <c r="E109" i="42"/>
  <c r="P109" i="42"/>
  <c r="M109" i="42"/>
  <c r="Q109" i="42"/>
  <c r="C109" i="42"/>
  <c r="G109" i="42"/>
  <c r="H109" i="42"/>
  <c r="F130" i="42"/>
  <c r="Q130" i="42"/>
  <c r="I130" i="42"/>
  <c r="J130" i="42"/>
  <c r="O130" i="42"/>
  <c r="M130" i="42"/>
  <c r="H130" i="42"/>
  <c r="L130" i="42"/>
  <c r="P130" i="42"/>
  <c r="R130" i="42"/>
  <c r="C130" i="42"/>
  <c r="D130" i="42"/>
  <c r="L44" i="42"/>
  <c r="Q44" i="42"/>
  <c r="C44" i="42"/>
  <c r="M44" i="42"/>
  <c r="P44" i="42"/>
  <c r="B44" i="42"/>
  <c r="D44" i="42"/>
  <c r="O44" i="42"/>
  <c r="K44" i="42"/>
  <c r="I44" i="42"/>
  <c r="F44" i="42"/>
  <c r="E44" i="42"/>
  <c r="J44" i="42"/>
  <c r="R116" i="42"/>
  <c r="O116" i="42"/>
  <c r="H116" i="42"/>
  <c r="F116" i="42"/>
  <c r="B116" i="42"/>
  <c r="M116" i="42"/>
  <c r="E116" i="42"/>
  <c r="D116" i="42"/>
  <c r="J116" i="42"/>
  <c r="P116" i="42"/>
  <c r="Q116" i="42"/>
  <c r="I116" i="42"/>
  <c r="G116" i="42"/>
  <c r="R174" i="42"/>
  <c r="I174" i="42"/>
  <c r="D174" i="42"/>
  <c r="C174" i="42"/>
  <c r="J174" i="42"/>
  <c r="F174" i="42"/>
  <c r="O174" i="42"/>
  <c r="G174" i="42"/>
  <c r="E174" i="42"/>
  <c r="K174" i="42"/>
  <c r="P174" i="42"/>
  <c r="M174" i="42"/>
  <c r="L174" i="42"/>
  <c r="H174" i="42"/>
  <c r="Q174" i="42"/>
  <c r="L41" i="42"/>
  <c r="P41" i="42"/>
  <c r="K41" i="42"/>
  <c r="Q41" i="42"/>
  <c r="H41" i="42"/>
  <c r="C41" i="42"/>
  <c r="J41" i="42"/>
  <c r="F41" i="42"/>
  <c r="G41" i="42"/>
  <c r="B41" i="42"/>
  <c r="O41" i="42"/>
  <c r="D41" i="42"/>
  <c r="R41" i="42"/>
  <c r="E41" i="42"/>
  <c r="G58" i="42"/>
  <c r="D58" i="42"/>
  <c r="P58" i="42"/>
  <c r="R58" i="42"/>
  <c r="H58" i="42"/>
  <c r="I58" i="42"/>
  <c r="B58" i="42"/>
  <c r="Q58" i="42"/>
  <c r="M58" i="42"/>
  <c r="L58" i="42"/>
  <c r="E58" i="42"/>
  <c r="J58" i="42"/>
  <c r="M76" i="42"/>
  <c r="I76" i="42"/>
  <c r="E76" i="42"/>
  <c r="D76" i="42"/>
  <c r="L76" i="42"/>
  <c r="C76" i="42"/>
  <c r="B76" i="42"/>
  <c r="H76" i="42"/>
  <c r="P76" i="42"/>
  <c r="F76" i="42"/>
  <c r="Q76" i="42"/>
  <c r="J76" i="42"/>
  <c r="O76" i="42"/>
  <c r="I74" i="42"/>
  <c r="C74" i="42"/>
  <c r="H74" i="42"/>
  <c r="R74" i="42"/>
  <c r="F74" i="42"/>
  <c r="K74" i="42"/>
  <c r="O74" i="42"/>
  <c r="M74" i="42"/>
  <c r="P74" i="42"/>
  <c r="D74" i="42"/>
  <c r="J74" i="42"/>
  <c r="M40" i="42"/>
  <c r="B40" i="42"/>
  <c r="I40" i="42"/>
  <c r="J40" i="42"/>
  <c r="E40" i="42"/>
  <c r="L40" i="42"/>
  <c r="D40" i="42"/>
  <c r="R40" i="42"/>
  <c r="G40" i="42"/>
  <c r="O40" i="42"/>
  <c r="P40" i="42"/>
  <c r="F40" i="42"/>
  <c r="C178" i="42"/>
  <c r="E178" i="42"/>
  <c r="I178" i="42"/>
  <c r="R178" i="42"/>
  <c r="L178" i="42"/>
  <c r="Q178" i="42"/>
  <c r="D178" i="42"/>
  <c r="G178" i="42"/>
  <c r="J178" i="42"/>
  <c r="P12" i="10"/>
  <c r="M65" i="48"/>
  <c r="N65" i="48"/>
  <c r="H65" i="48"/>
  <c r="G65" i="48"/>
  <c r="L65" i="48"/>
  <c r="K65" i="48"/>
  <c r="C65" i="48"/>
  <c r="D65" i="48"/>
  <c r="B65" i="48"/>
  <c r="F10" i="44"/>
  <c r="J10" i="44"/>
  <c r="G10" i="44"/>
  <c r="B26" i="44"/>
  <c r="E26" i="44"/>
  <c r="C25" i="44"/>
  <c r="B24" i="40"/>
  <c r="N122" i="48"/>
  <c r="K150" i="48"/>
  <c r="L20" i="48"/>
  <c r="H122" i="48"/>
  <c r="N112" i="48"/>
  <c r="K56" i="41"/>
  <c r="C160" i="41"/>
  <c r="E160" i="41"/>
  <c r="M64" i="41"/>
  <c r="I103" i="41"/>
  <c r="H63" i="41"/>
  <c r="G20" i="41"/>
  <c r="K147" i="41"/>
  <c r="L69" i="41"/>
  <c r="C197" i="41"/>
  <c r="G116" i="41"/>
  <c r="E154" i="41"/>
  <c r="F121" i="41"/>
  <c r="K31" i="41"/>
  <c r="N102" i="41"/>
  <c r="L68" i="41"/>
  <c r="F68" i="41"/>
  <c r="E61" i="41"/>
  <c r="E104" i="41"/>
  <c r="N137" i="41"/>
  <c r="H166" i="41"/>
  <c r="E123" i="41"/>
  <c r="L25" i="48"/>
  <c r="F25" i="48"/>
  <c r="D147" i="48"/>
  <c r="K36" i="48"/>
  <c r="N68" i="48"/>
  <c r="K198" i="48"/>
  <c r="F198" i="48"/>
  <c r="G180" i="48"/>
  <c r="E180" i="48"/>
  <c r="D21" i="48"/>
  <c r="F65" i="48"/>
  <c r="E65" i="48"/>
  <c r="M160" i="48"/>
  <c r="L11" i="48"/>
  <c r="C20" i="48"/>
  <c r="D16" i="48"/>
  <c r="E113" i="48"/>
  <c r="L113" i="48"/>
  <c r="C177" i="48"/>
  <c r="D154" i="48"/>
  <c r="L123" i="48"/>
  <c r="B29" i="48"/>
  <c r="L39" i="48"/>
  <c r="F122" i="48"/>
  <c r="K92" i="48"/>
  <c r="I71" i="48"/>
  <c r="G164" i="48"/>
  <c r="M115" i="48"/>
  <c r="F41" i="47"/>
  <c r="D33" i="47"/>
  <c r="K33" i="47"/>
  <c r="G47" i="47"/>
  <c r="F55" i="47"/>
  <c r="E37" i="47"/>
  <c r="H9" i="47"/>
  <c r="J23" i="47"/>
  <c r="D48" i="44"/>
  <c r="D9" i="44"/>
  <c r="B9" i="44"/>
  <c r="H5" i="27"/>
  <c r="J49" i="44"/>
  <c r="D34" i="40"/>
  <c r="R11" i="10"/>
  <c r="E80" i="45"/>
  <c r="J80" i="45"/>
  <c r="E62" i="45"/>
  <c r="M60" i="45"/>
  <c r="D51" i="40"/>
  <c r="C51" i="40"/>
  <c r="F5" i="51"/>
  <c r="I167" i="45"/>
  <c r="D97" i="45"/>
  <c r="G97" i="45"/>
  <c r="F14" i="40"/>
  <c r="E35" i="44"/>
  <c r="J29" i="44"/>
  <c r="D29" i="44"/>
  <c r="H20" i="44"/>
  <c r="H114" i="45"/>
  <c r="J114" i="45"/>
  <c r="C30" i="45"/>
  <c r="J152" i="45"/>
  <c r="L152" i="45"/>
  <c r="K107" i="45"/>
  <c r="G19" i="45"/>
  <c r="G195" i="45"/>
  <c r="K195" i="45"/>
  <c r="C76" i="45"/>
  <c r="J12" i="40"/>
  <c r="F44" i="40"/>
  <c r="G44" i="42"/>
  <c r="K69" i="45"/>
  <c r="G11" i="45"/>
  <c r="X11" i="10"/>
  <c r="N112" i="41"/>
  <c r="B131" i="45"/>
  <c r="L38" i="44"/>
  <c r="M99" i="42"/>
  <c r="G99" i="42"/>
  <c r="C160" i="42"/>
  <c r="R160" i="42"/>
  <c r="G167" i="42"/>
  <c r="J57" i="45"/>
  <c r="H57" i="45"/>
  <c r="B46" i="45"/>
  <c r="L175" i="45"/>
  <c r="M175" i="45"/>
  <c r="E145" i="45"/>
  <c r="C204" i="45"/>
  <c r="K204" i="45"/>
  <c r="K28" i="45"/>
  <c r="B185" i="45"/>
  <c r="F49" i="45"/>
  <c r="H21" i="45"/>
  <c r="C21" i="45"/>
  <c r="G128" i="41"/>
  <c r="H128" i="41"/>
  <c r="C136" i="41"/>
  <c r="H45" i="41"/>
  <c r="C124" i="41"/>
  <c r="I124" i="41"/>
  <c r="M129" i="41"/>
  <c r="D51" i="41"/>
  <c r="O170" i="42"/>
  <c r="E166" i="41"/>
  <c r="H177" i="48"/>
  <c r="K17" i="44"/>
  <c r="N180" i="48"/>
  <c r="P147" i="42"/>
  <c r="G147" i="42"/>
  <c r="C173" i="42"/>
  <c r="O173" i="42"/>
  <c r="B91" i="42"/>
  <c r="J91" i="42"/>
  <c r="G157" i="42"/>
  <c r="H183" i="45"/>
  <c r="K131" i="45"/>
  <c r="G136" i="45"/>
  <c r="J42" i="45"/>
  <c r="G42" i="45"/>
  <c r="C200" i="45"/>
  <c r="J82" i="45"/>
  <c r="H82" i="45"/>
  <c r="F89" i="45"/>
  <c r="L160" i="45"/>
  <c r="L98" i="45"/>
  <c r="B98" i="45"/>
  <c r="B16" i="41"/>
  <c r="F148" i="41"/>
  <c r="E106" i="41"/>
  <c r="L106" i="41"/>
  <c r="I112" i="41"/>
  <c r="G108" i="41"/>
  <c r="F110" i="41"/>
  <c r="F170" i="41"/>
  <c r="I75" i="41"/>
  <c r="N75" i="41"/>
  <c r="I205" i="41"/>
  <c r="L19" i="42"/>
  <c r="B69" i="41"/>
  <c r="M150" i="48"/>
  <c r="D92" i="48"/>
  <c r="D114" i="42"/>
  <c r="B177" i="41"/>
  <c r="I163" i="45"/>
  <c r="O157" i="42"/>
  <c r="F17" i="44"/>
  <c r="B30" i="44"/>
  <c r="L53" i="44"/>
  <c r="F34" i="44"/>
  <c r="L31" i="44"/>
  <c r="D46" i="44"/>
  <c r="G46" i="44"/>
  <c r="Q122" i="42"/>
  <c r="J122" i="42"/>
  <c r="H123" i="42"/>
  <c r="O123" i="42"/>
  <c r="C183" i="42"/>
  <c r="L183" i="42"/>
  <c r="O59" i="42"/>
  <c r="L59" i="42"/>
  <c r="F68" i="45"/>
  <c r="L182" i="45"/>
  <c r="M36" i="45"/>
  <c r="H36" i="45"/>
  <c r="M162" i="45"/>
  <c r="B202" i="45"/>
  <c r="K129" i="45"/>
  <c r="L129" i="45"/>
  <c r="H163" i="45"/>
  <c r="I71" i="41"/>
  <c r="N146" i="41"/>
  <c r="L161" i="41"/>
  <c r="H84" i="41"/>
  <c r="L84" i="41"/>
  <c r="M204" i="41"/>
  <c r="L114" i="41"/>
  <c r="D114" i="41"/>
  <c r="N167" i="41"/>
  <c r="F158" i="41"/>
  <c r="N94" i="41"/>
  <c r="H94" i="41"/>
  <c r="F132" i="41"/>
  <c r="D112" i="48"/>
  <c r="H32" i="47"/>
  <c r="H55" i="40"/>
  <c r="M182" i="48"/>
  <c r="I127" i="48"/>
  <c r="F119" i="48"/>
  <c r="B118" i="48"/>
  <c r="E55" i="40"/>
  <c r="C23" i="44"/>
  <c r="R76" i="42"/>
  <c r="I41" i="42"/>
  <c r="H44" i="42"/>
  <c r="J189" i="45"/>
  <c r="H79" i="45"/>
  <c r="M112" i="45"/>
  <c r="C32" i="40"/>
  <c r="K47" i="45"/>
  <c r="N57" i="48"/>
  <c r="F167" i="48"/>
  <c r="C21" i="40"/>
  <c r="G76" i="42"/>
  <c r="B58" i="45"/>
  <c r="L156" i="45"/>
  <c r="G38" i="40"/>
  <c r="C40" i="42"/>
  <c r="H189" i="45"/>
  <c r="C9" i="45"/>
  <c r="D45" i="40"/>
  <c r="M41" i="42"/>
  <c r="I24" i="45"/>
  <c r="B32" i="40"/>
  <c r="K143" i="41"/>
  <c r="G172" i="45"/>
  <c r="B124" i="42"/>
  <c r="N87" i="41"/>
  <c r="D84" i="48"/>
  <c r="L173" i="48"/>
  <c r="D25" i="40"/>
  <c r="G140" i="48"/>
  <c r="N137" i="48"/>
  <c r="E41" i="44"/>
  <c r="J24" i="42"/>
  <c r="K129" i="42"/>
  <c r="M71" i="42"/>
  <c r="B95" i="42"/>
  <c r="R27" i="42"/>
  <c r="M171" i="45"/>
  <c r="K48" i="45"/>
  <c r="K116" i="45"/>
  <c r="I159" i="45"/>
  <c r="H7" i="45"/>
  <c r="J101" i="45"/>
  <c r="G64" i="45"/>
  <c r="I113" i="45"/>
  <c r="F189" i="41"/>
  <c r="H168" i="41"/>
  <c r="H118" i="41"/>
  <c r="D133" i="41"/>
  <c r="F9" i="41"/>
  <c r="I135" i="41"/>
  <c r="R10" i="10"/>
  <c r="F111" i="41"/>
  <c r="E146" i="42"/>
  <c r="N49" i="41"/>
  <c r="M182" i="41"/>
  <c r="K111" i="41"/>
  <c r="L182" i="41"/>
  <c r="J67" i="42"/>
  <c r="H51" i="42"/>
  <c r="K153" i="41"/>
  <c r="L85" i="41"/>
  <c r="B182" i="41"/>
  <c r="B66" i="42"/>
  <c r="P23" i="42"/>
  <c r="O67" i="42"/>
  <c r="C29" i="41"/>
  <c r="I65" i="41"/>
  <c r="M34" i="41"/>
  <c r="H101" i="41"/>
  <c r="C141" i="41"/>
  <c r="I192" i="41"/>
  <c r="G52" i="48"/>
  <c r="K52" i="48"/>
  <c r="G98" i="48"/>
  <c r="E111" i="48"/>
  <c r="E168" i="48"/>
  <c r="J52" i="47"/>
  <c r="F52" i="48"/>
  <c r="G179" i="48"/>
  <c r="N111" i="48"/>
  <c r="C183" i="48"/>
  <c r="L24" i="48"/>
  <c r="F108" i="48"/>
  <c r="F56" i="48"/>
  <c r="J54" i="47"/>
  <c r="F19" i="47"/>
  <c r="K66" i="41"/>
  <c r="H85" i="41"/>
  <c r="D182" i="41"/>
  <c r="K134" i="41"/>
  <c r="K85" i="41"/>
  <c r="C54" i="44"/>
  <c r="G200" i="42"/>
  <c r="M132" i="42"/>
  <c r="E72" i="45"/>
  <c r="F118" i="41"/>
  <c r="B21" i="41"/>
  <c r="B51" i="42"/>
  <c r="E87" i="42"/>
  <c r="D157" i="48"/>
  <c r="P128" i="42"/>
  <c r="M128" i="42"/>
  <c r="K128" i="42"/>
  <c r="B128" i="42"/>
  <c r="R128" i="42"/>
  <c r="G128" i="42"/>
  <c r="J128" i="42"/>
  <c r="H128" i="42"/>
  <c r="Q128" i="42"/>
  <c r="C128" i="42"/>
  <c r="O128" i="42"/>
  <c r="J85" i="42"/>
  <c r="E85" i="42"/>
  <c r="P85" i="42"/>
  <c r="C85" i="42"/>
  <c r="K85" i="42"/>
  <c r="M85" i="42"/>
  <c r="I85" i="42"/>
  <c r="H85" i="42"/>
  <c r="F85" i="42"/>
  <c r="L85" i="42"/>
  <c r="Q158" i="42"/>
  <c r="I158" i="42"/>
  <c r="L158" i="42"/>
  <c r="F158" i="42"/>
  <c r="E158" i="42"/>
  <c r="C158" i="42"/>
  <c r="O158" i="42"/>
  <c r="D158" i="42"/>
  <c r="L113" i="42"/>
  <c r="C113" i="42"/>
  <c r="E113" i="42"/>
  <c r="I113" i="42"/>
  <c r="H113" i="42"/>
  <c r="Q113" i="42"/>
  <c r="B113" i="42"/>
  <c r="F113" i="42"/>
  <c r="L186" i="42"/>
  <c r="I186" i="42"/>
  <c r="D186" i="42"/>
  <c r="Q186" i="42"/>
  <c r="K186" i="42"/>
  <c r="B186" i="42"/>
  <c r="R186" i="42"/>
  <c r="O186" i="42"/>
  <c r="E141" i="42"/>
  <c r="J141" i="42"/>
  <c r="M141" i="42"/>
  <c r="C141" i="42"/>
  <c r="H141" i="42"/>
  <c r="P141" i="42"/>
  <c r="I141" i="42"/>
  <c r="B141" i="42"/>
  <c r="O156" i="42"/>
  <c r="R156" i="42"/>
  <c r="M156" i="42"/>
  <c r="H156" i="42"/>
  <c r="J156" i="42"/>
  <c r="D156" i="42"/>
  <c r="P156" i="42"/>
  <c r="L156" i="42"/>
  <c r="P26" i="42"/>
  <c r="K26" i="42"/>
  <c r="Q26" i="42"/>
  <c r="J26" i="42"/>
  <c r="L26" i="42"/>
  <c r="E26" i="42"/>
  <c r="R26" i="42"/>
  <c r="Q151" i="42"/>
  <c r="L151" i="42"/>
  <c r="R151" i="42"/>
  <c r="G151" i="42"/>
  <c r="J151" i="42"/>
  <c r="B151" i="42"/>
  <c r="K151" i="42"/>
  <c r="F151" i="42"/>
  <c r="E151" i="42"/>
  <c r="I151" i="42"/>
  <c r="P151" i="42"/>
  <c r="O151" i="42"/>
  <c r="G190" i="49"/>
  <c r="K190" i="49"/>
  <c r="E190" i="49"/>
  <c r="Q190" i="49"/>
  <c r="P190" i="49"/>
  <c r="J190" i="49"/>
  <c r="F190" i="49"/>
  <c r="C190" i="49"/>
  <c r="L190" i="49"/>
  <c r="I190" i="49"/>
  <c r="D190" i="49"/>
  <c r="M190" i="49"/>
  <c r="F27" i="49"/>
  <c r="P27" i="49"/>
  <c r="L27" i="49"/>
  <c r="C27" i="49"/>
  <c r="G27" i="49"/>
  <c r="Q27" i="49"/>
  <c r="R27" i="49"/>
  <c r="J27" i="49"/>
  <c r="M27" i="49"/>
  <c r="K27" i="49"/>
  <c r="O27" i="49"/>
  <c r="B27" i="49"/>
  <c r="Q65" i="49"/>
  <c r="C65" i="49"/>
  <c r="B65" i="49"/>
  <c r="K65" i="49"/>
  <c r="L65" i="49"/>
  <c r="P65" i="49"/>
  <c r="J65" i="49"/>
  <c r="R65" i="49"/>
  <c r="B89" i="49"/>
  <c r="P89" i="49"/>
  <c r="R89" i="49"/>
  <c r="L89" i="49"/>
  <c r="G89" i="49"/>
  <c r="E89" i="49"/>
  <c r="D89" i="49"/>
  <c r="K89" i="49"/>
  <c r="I197" i="49"/>
  <c r="R197" i="49"/>
  <c r="C197" i="49"/>
  <c r="P197" i="49"/>
  <c r="B197" i="49"/>
  <c r="E197" i="49"/>
  <c r="G197" i="49"/>
  <c r="L197" i="49"/>
  <c r="M141" i="49"/>
  <c r="R141" i="49"/>
  <c r="O141" i="49"/>
  <c r="Q141" i="49"/>
  <c r="P141" i="49"/>
  <c r="B141" i="49"/>
  <c r="E141" i="49"/>
  <c r="H141" i="49"/>
  <c r="L141" i="49"/>
  <c r="C141" i="49"/>
  <c r="I141" i="49"/>
  <c r="K141" i="49"/>
  <c r="B191" i="49"/>
  <c r="O191" i="49"/>
  <c r="H191" i="49"/>
  <c r="D191" i="49"/>
  <c r="K191" i="49"/>
  <c r="M59" i="49"/>
  <c r="C59" i="49"/>
  <c r="K59" i="49"/>
  <c r="Q59" i="49"/>
  <c r="G59" i="49"/>
  <c r="F59" i="49"/>
  <c r="B59" i="49"/>
  <c r="D59" i="49"/>
  <c r="H59" i="49"/>
  <c r="E59" i="49"/>
  <c r="L59" i="49"/>
  <c r="O87" i="49"/>
  <c r="Q87" i="49"/>
  <c r="B87" i="49"/>
  <c r="M87" i="49"/>
  <c r="H87" i="49"/>
  <c r="C87" i="49"/>
  <c r="R87" i="49"/>
  <c r="E87" i="49"/>
  <c r="P205" i="49"/>
  <c r="J205" i="49"/>
  <c r="K205" i="49"/>
  <c r="E205" i="49"/>
  <c r="R205" i="49"/>
  <c r="D205" i="49"/>
  <c r="F205" i="49"/>
  <c r="Q79" i="49"/>
  <c r="P79" i="49"/>
  <c r="R79" i="49"/>
  <c r="H79" i="49"/>
  <c r="M79" i="49"/>
  <c r="F79" i="49"/>
  <c r="D79" i="49"/>
  <c r="L79" i="49"/>
  <c r="D48" i="49"/>
  <c r="H48" i="49"/>
  <c r="O48" i="49"/>
  <c r="B48" i="49"/>
  <c r="I48" i="49"/>
  <c r="M48" i="49"/>
  <c r="C48" i="49"/>
  <c r="J48" i="49"/>
  <c r="G154" i="49"/>
  <c r="B154" i="49"/>
  <c r="D154" i="49"/>
  <c r="P154" i="49"/>
  <c r="I154" i="49"/>
  <c r="J154" i="49"/>
  <c r="R154" i="49"/>
  <c r="L154" i="49"/>
  <c r="M154" i="49"/>
  <c r="O154" i="49"/>
  <c r="Q154" i="49"/>
  <c r="Q92" i="49"/>
  <c r="E92" i="49"/>
  <c r="O92" i="49"/>
  <c r="H92" i="49"/>
  <c r="C92" i="49"/>
  <c r="K92" i="49"/>
  <c r="D92" i="49"/>
  <c r="F92" i="49"/>
  <c r="L92" i="49"/>
  <c r="G92" i="49"/>
  <c r="P92" i="49"/>
  <c r="I92" i="49"/>
  <c r="M95" i="49"/>
  <c r="D95" i="49"/>
  <c r="P95" i="49"/>
  <c r="L95" i="49"/>
  <c r="K95" i="49"/>
  <c r="I95" i="49"/>
  <c r="R95" i="49"/>
  <c r="J198" i="49"/>
  <c r="I198" i="49"/>
  <c r="K198" i="49"/>
  <c r="G198" i="49"/>
  <c r="Q198" i="49"/>
  <c r="P198" i="49"/>
  <c r="L198" i="49"/>
  <c r="C198" i="49"/>
  <c r="D120" i="49"/>
  <c r="L120" i="49"/>
  <c r="M120" i="49"/>
  <c r="O120" i="49"/>
  <c r="Q120" i="49"/>
  <c r="F120" i="49"/>
  <c r="I120" i="49"/>
  <c r="E120" i="49"/>
  <c r="C120" i="49"/>
  <c r="R134" i="49"/>
  <c r="B134" i="49"/>
  <c r="I134" i="49"/>
  <c r="G134" i="49"/>
  <c r="H134" i="49"/>
  <c r="K134" i="49"/>
  <c r="E134" i="49"/>
  <c r="J134" i="49"/>
  <c r="F134" i="49"/>
  <c r="D168" i="49"/>
  <c r="K168" i="49"/>
  <c r="M168" i="49"/>
  <c r="F168" i="49"/>
  <c r="J168" i="49"/>
  <c r="Q168" i="49"/>
  <c r="I168" i="49"/>
  <c r="E168" i="49"/>
  <c r="E15" i="49"/>
  <c r="H15" i="49"/>
  <c r="M15" i="49"/>
  <c r="P15" i="49"/>
  <c r="L15" i="49"/>
  <c r="G15" i="49"/>
  <c r="D15" i="49"/>
  <c r="H148" i="49"/>
  <c r="I148" i="49"/>
  <c r="O148" i="49"/>
  <c r="C148" i="49"/>
  <c r="R148" i="49"/>
  <c r="B148" i="49"/>
  <c r="J148" i="49"/>
  <c r="Q148" i="49"/>
  <c r="P148" i="49"/>
  <c r="D148" i="49"/>
  <c r="M148" i="49"/>
  <c r="E148" i="49"/>
  <c r="L148" i="49"/>
  <c r="F148" i="49"/>
  <c r="G148" i="49"/>
  <c r="R77" i="49"/>
  <c r="L77" i="49"/>
  <c r="D77" i="49"/>
  <c r="Q77" i="49"/>
  <c r="H77" i="49"/>
  <c r="M77" i="49"/>
  <c r="E77" i="49"/>
  <c r="I77" i="49"/>
  <c r="P74" i="49"/>
  <c r="Q74" i="49"/>
  <c r="B74" i="49"/>
  <c r="H74" i="49"/>
  <c r="O74" i="49"/>
  <c r="F74" i="49"/>
  <c r="K74" i="49"/>
  <c r="M74" i="49"/>
  <c r="G74" i="49"/>
  <c r="I74" i="49"/>
  <c r="D74" i="49"/>
  <c r="C74" i="49"/>
  <c r="E74" i="49"/>
  <c r="L74" i="49"/>
  <c r="R74" i="49"/>
  <c r="P32" i="49"/>
  <c r="D32" i="49"/>
  <c r="E32" i="49"/>
  <c r="G32" i="49"/>
  <c r="B32" i="49"/>
  <c r="K32" i="49"/>
  <c r="F32" i="49"/>
  <c r="J32" i="49"/>
  <c r="I32" i="49"/>
  <c r="L32" i="49"/>
  <c r="C32" i="49"/>
  <c r="H32" i="49"/>
  <c r="O32" i="49"/>
  <c r="M32" i="49"/>
  <c r="R32" i="49"/>
  <c r="L153" i="49"/>
  <c r="O153" i="49"/>
  <c r="J153" i="49"/>
  <c r="P153" i="49"/>
  <c r="F153" i="49"/>
  <c r="I153" i="49"/>
  <c r="R145" i="49"/>
  <c r="P145" i="49"/>
  <c r="Q145" i="49"/>
  <c r="I145" i="49"/>
  <c r="C145" i="49"/>
  <c r="O145" i="49"/>
  <c r="H145" i="49"/>
  <c r="F145" i="49"/>
  <c r="M145" i="49"/>
  <c r="K145" i="49"/>
  <c r="D145" i="49"/>
  <c r="J145" i="49"/>
  <c r="G145" i="49"/>
  <c r="E145" i="49"/>
  <c r="L145" i="49"/>
  <c r="I93" i="49"/>
  <c r="H93" i="49"/>
  <c r="K124" i="49"/>
  <c r="Q124" i="49"/>
  <c r="C124" i="49"/>
  <c r="B124" i="49"/>
  <c r="D124" i="49"/>
  <c r="O124" i="49"/>
  <c r="J124" i="49"/>
  <c r="M124" i="49"/>
  <c r="L124" i="49"/>
  <c r="P124" i="49"/>
  <c r="I124" i="49"/>
  <c r="G124" i="49"/>
  <c r="H124" i="49"/>
  <c r="F124" i="49"/>
  <c r="R124" i="49"/>
  <c r="E124" i="49"/>
  <c r="E107" i="49"/>
  <c r="Q107" i="49"/>
  <c r="I107" i="49"/>
  <c r="L107" i="49"/>
  <c r="B107" i="49"/>
  <c r="F107" i="49"/>
  <c r="R107" i="49"/>
  <c r="G107" i="49"/>
  <c r="K107" i="49"/>
  <c r="D107" i="49"/>
  <c r="P107" i="49"/>
  <c r="C107" i="49"/>
  <c r="M107" i="49"/>
  <c r="H107" i="49"/>
  <c r="J107" i="49"/>
  <c r="R7" i="49"/>
  <c r="C7" i="49"/>
  <c r="J7" i="49"/>
  <c r="F7" i="49"/>
  <c r="I7" i="49"/>
  <c r="O7" i="49"/>
  <c r="B7" i="49"/>
  <c r="Q7" i="49"/>
  <c r="G7" i="49"/>
  <c r="M7" i="49"/>
  <c r="P7" i="49"/>
  <c r="L7" i="49"/>
  <c r="K7" i="49"/>
  <c r="H7" i="49"/>
  <c r="D7" i="49"/>
  <c r="Q173" i="49"/>
  <c r="B173" i="49"/>
  <c r="C173" i="49"/>
  <c r="H173" i="49"/>
  <c r="G173" i="49"/>
  <c r="P173" i="49"/>
  <c r="J173" i="49"/>
  <c r="M173" i="49"/>
  <c r="I173" i="49"/>
  <c r="L173" i="49"/>
  <c r="F173" i="49"/>
  <c r="K173" i="49"/>
  <c r="O173" i="49"/>
  <c r="E173" i="49"/>
  <c r="R173" i="49"/>
  <c r="C169" i="49"/>
  <c r="M169" i="49"/>
  <c r="K169" i="49"/>
  <c r="H169" i="49"/>
  <c r="P169" i="49"/>
  <c r="I169" i="49"/>
  <c r="B169" i="49"/>
  <c r="L169" i="49"/>
  <c r="Q169" i="49"/>
  <c r="D169" i="49"/>
  <c r="G169" i="49"/>
  <c r="R169" i="49"/>
  <c r="E169" i="49"/>
  <c r="F169" i="49"/>
  <c r="O169" i="49"/>
  <c r="D115" i="49"/>
  <c r="I115" i="49"/>
  <c r="Q115" i="49"/>
  <c r="G115" i="49"/>
  <c r="J115" i="49"/>
  <c r="E115" i="49"/>
  <c r="B115" i="49"/>
  <c r="K115" i="49"/>
  <c r="M115" i="49"/>
  <c r="L115" i="49"/>
  <c r="C115" i="49"/>
  <c r="P115" i="49"/>
  <c r="F115" i="49"/>
  <c r="G109" i="49"/>
  <c r="Q109" i="49"/>
  <c r="K109" i="49"/>
  <c r="P109" i="49"/>
  <c r="B109" i="49"/>
  <c r="O109" i="49"/>
  <c r="L109" i="49"/>
  <c r="R109" i="49"/>
  <c r="J109" i="49"/>
  <c r="F109" i="49"/>
  <c r="I109" i="49"/>
  <c r="H109" i="49"/>
  <c r="E109" i="49"/>
  <c r="C109" i="49"/>
  <c r="D109" i="49"/>
  <c r="M109" i="49"/>
  <c r="J106" i="49"/>
  <c r="C106" i="49"/>
  <c r="P106" i="49"/>
  <c r="G106" i="49"/>
  <c r="H106" i="49"/>
  <c r="M106" i="49"/>
  <c r="E106" i="49"/>
  <c r="D106" i="49"/>
  <c r="L106" i="49"/>
  <c r="I106" i="49"/>
  <c r="K106" i="49"/>
  <c r="Q106" i="49"/>
  <c r="F106" i="49"/>
  <c r="R25" i="49"/>
  <c r="E25" i="49"/>
  <c r="Q25" i="49"/>
  <c r="B25" i="49"/>
  <c r="I25" i="49"/>
  <c r="F25" i="49"/>
  <c r="L25" i="49"/>
  <c r="P25" i="49"/>
  <c r="C25" i="49"/>
  <c r="D25" i="49"/>
  <c r="O25" i="49"/>
  <c r="M25" i="49"/>
  <c r="H25" i="49"/>
  <c r="J25" i="49"/>
  <c r="K25" i="49"/>
  <c r="D135" i="49"/>
  <c r="O135" i="49"/>
  <c r="E135" i="49"/>
  <c r="L135" i="49"/>
  <c r="I135" i="49"/>
  <c r="R135" i="49"/>
  <c r="G135" i="49"/>
  <c r="C135" i="49"/>
  <c r="Q135" i="49"/>
  <c r="C156" i="52"/>
  <c r="F156" i="52"/>
  <c r="B156" i="52"/>
  <c r="G156" i="52"/>
  <c r="J156" i="52"/>
  <c r="L156" i="52"/>
  <c r="D156" i="52"/>
  <c r="K156" i="52"/>
  <c r="F61" i="52"/>
  <c r="H61" i="52"/>
  <c r="J61" i="52"/>
  <c r="C61" i="52"/>
  <c r="E61" i="52"/>
  <c r="K61" i="52"/>
  <c r="F194" i="52"/>
  <c r="G194" i="52"/>
  <c r="E194" i="52"/>
  <c r="J194" i="52"/>
  <c r="H194" i="52"/>
  <c r="K194" i="52"/>
  <c r="L194" i="52"/>
  <c r="I194" i="52"/>
  <c r="M194" i="52"/>
  <c r="D194" i="52"/>
  <c r="K151" i="52"/>
  <c r="L151" i="52"/>
  <c r="J151" i="52"/>
  <c r="F151" i="52"/>
  <c r="C151" i="52"/>
  <c r="I151" i="52"/>
  <c r="H151" i="52"/>
  <c r="D90" i="52"/>
  <c r="M90" i="52"/>
  <c r="E90" i="52"/>
  <c r="B90" i="52"/>
  <c r="F90" i="52"/>
  <c r="K90" i="52"/>
  <c r="G90" i="52"/>
  <c r="I90" i="52"/>
  <c r="C90" i="52"/>
  <c r="B48" i="52"/>
  <c r="E48" i="52"/>
  <c r="J48" i="52"/>
  <c r="L48" i="52"/>
  <c r="G48" i="52"/>
  <c r="C48" i="52"/>
  <c r="D157" i="52"/>
  <c r="E157" i="52"/>
  <c r="H157" i="52"/>
  <c r="K157" i="52"/>
  <c r="G157" i="52"/>
  <c r="I157" i="52"/>
  <c r="G79" i="52"/>
  <c r="H79" i="52"/>
  <c r="J79" i="52"/>
  <c r="C79" i="52"/>
  <c r="E79" i="52"/>
  <c r="D79" i="52"/>
  <c r="K125" i="52"/>
  <c r="J125" i="52"/>
  <c r="I125" i="52"/>
  <c r="L125" i="52"/>
  <c r="H125" i="52"/>
  <c r="E125" i="52"/>
  <c r="E97" i="52"/>
  <c r="L97" i="52"/>
  <c r="I97" i="52"/>
  <c r="F97" i="52"/>
  <c r="D97" i="52"/>
  <c r="B97" i="52"/>
  <c r="C97" i="52"/>
  <c r="M97" i="52"/>
  <c r="H97" i="52"/>
  <c r="J97" i="52"/>
  <c r="G97" i="52"/>
  <c r="K37" i="52"/>
  <c r="I37" i="52"/>
  <c r="B37" i="52"/>
  <c r="C37" i="52"/>
  <c r="D37" i="52"/>
  <c r="G37" i="52"/>
  <c r="H37" i="52"/>
  <c r="E37" i="52"/>
  <c r="M37" i="52"/>
  <c r="L37" i="52"/>
  <c r="J37" i="52"/>
  <c r="F37" i="52"/>
  <c r="M93" i="52"/>
  <c r="L93" i="52"/>
  <c r="C93" i="52"/>
  <c r="B93" i="52"/>
  <c r="D93" i="52"/>
  <c r="G93" i="52"/>
  <c r="F93" i="52"/>
  <c r="H93" i="52"/>
  <c r="F172" i="52"/>
  <c r="G172" i="52"/>
  <c r="K172" i="52"/>
  <c r="D172" i="52"/>
  <c r="I172" i="52"/>
  <c r="L172" i="52"/>
  <c r="J172" i="52"/>
  <c r="M172" i="52"/>
  <c r="I154" i="52"/>
  <c r="H154" i="52"/>
  <c r="M154" i="52"/>
  <c r="G154" i="52"/>
  <c r="C154" i="52"/>
  <c r="K154" i="52"/>
  <c r="E154" i="52"/>
  <c r="F154" i="52"/>
  <c r="J154" i="52"/>
  <c r="D154" i="52"/>
  <c r="B154" i="52"/>
  <c r="B171" i="52"/>
  <c r="M171" i="52"/>
  <c r="D171" i="52"/>
  <c r="E171" i="52"/>
  <c r="K171" i="52"/>
  <c r="F171" i="52"/>
  <c r="H171" i="52"/>
  <c r="J171" i="52"/>
  <c r="L171" i="52"/>
  <c r="J192" i="52"/>
  <c r="M192" i="52"/>
  <c r="G192" i="52"/>
  <c r="H192" i="52"/>
  <c r="F192" i="52"/>
  <c r="C192" i="52"/>
  <c r="B192" i="52"/>
  <c r="D192" i="52"/>
  <c r="E192" i="52"/>
  <c r="K192" i="52"/>
  <c r="I192" i="52"/>
  <c r="L192" i="52"/>
  <c r="G73" i="52"/>
  <c r="E73" i="52"/>
  <c r="H29" i="52"/>
  <c r="F29" i="52"/>
  <c r="I29" i="52"/>
  <c r="B29" i="52"/>
  <c r="L29" i="52"/>
  <c r="C29" i="52"/>
  <c r="D182" i="52"/>
  <c r="L182" i="52"/>
  <c r="K182" i="52"/>
  <c r="B182" i="52"/>
  <c r="E182" i="52"/>
  <c r="M182" i="52"/>
  <c r="G68" i="52"/>
  <c r="J68" i="52"/>
  <c r="D68" i="52"/>
  <c r="E68" i="52"/>
  <c r="L68" i="52"/>
  <c r="H68" i="52"/>
  <c r="K68" i="52"/>
  <c r="I68" i="52"/>
  <c r="B68" i="52"/>
  <c r="I102" i="52"/>
  <c r="B102" i="52"/>
  <c r="C102" i="52"/>
  <c r="L102" i="52"/>
  <c r="H102" i="52"/>
  <c r="K102" i="52"/>
  <c r="B136" i="52"/>
  <c r="C136" i="52"/>
  <c r="I136" i="52"/>
  <c r="L136" i="52"/>
  <c r="H136" i="52"/>
  <c r="K136" i="52"/>
  <c r="F136" i="52"/>
  <c r="D136" i="52"/>
  <c r="G45" i="52"/>
  <c r="D45" i="52"/>
  <c r="B45" i="52"/>
  <c r="K45" i="52"/>
  <c r="M45" i="52"/>
  <c r="F45" i="52"/>
  <c r="J45" i="52"/>
  <c r="H45" i="52"/>
  <c r="K119" i="52"/>
  <c r="I119" i="52"/>
  <c r="H119" i="52"/>
  <c r="J119" i="52"/>
  <c r="L119" i="52"/>
  <c r="K105" i="52"/>
  <c r="D105" i="52"/>
  <c r="H105" i="52"/>
  <c r="F105" i="52"/>
  <c r="M105" i="52"/>
  <c r="B105" i="52"/>
  <c r="H76" i="52"/>
  <c r="K76" i="52"/>
  <c r="M76" i="52"/>
  <c r="L76" i="52"/>
  <c r="F76" i="52"/>
  <c r="B76" i="52"/>
  <c r="D76" i="52"/>
  <c r="I76" i="52"/>
  <c r="J43" i="52"/>
  <c r="E43" i="52"/>
  <c r="C43" i="52"/>
  <c r="G43" i="52"/>
  <c r="K43" i="52"/>
  <c r="B43" i="52"/>
  <c r="M43" i="52"/>
  <c r="D54" i="52"/>
  <c r="G54" i="52"/>
  <c r="K54" i="52"/>
  <c r="B54" i="52"/>
  <c r="I54" i="52"/>
  <c r="E54" i="52"/>
  <c r="J54" i="52"/>
  <c r="M54" i="52"/>
  <c r="F54" i="52"/>
  <c r="H87" i="52"/>
  <c r="J87" i="52"/>
  <c r="D87" i="52"/>
  <c r="C87" i="52"/>
  <c r="M87" i="52"/>
  <c r="I87" i="52"/>
  <c r="B87" i="52"/>
  <c r="L120" i="52"/>
  <c r="D120" i="52"/>
  <c r="E120" i="52"/>
  <c r="B120" i="52"/>
  <c r="H120" i="52"/>
  <c r="K120" i="52"/>
  <c r="C120" i="52"/>
  <c r="I120" i="52"/>
  <c r="F120" i="52"/>
  <c r="E40" i="52"/>
  <c r="D40" i="52"/>
  <c r="F40" i="52"/>
  <c r="I40" i="52"/>
  <c r="L40" i="52"/>
  <c r="J40" i="52"/>
  <c r="C175" i="52"/>
  <c r="M175" i="52"/>
  <c r="H175" i="52"/>
  <c r="D175" i="52"/>
  <c r="K175" i="52"/>
  <c r="G175" i="52"/>
  <c r="E175" i="52"/>
  <c r="J175" i="52"/>
  <c r="I175" i="52"/>
  <c r="B175" i="52"/>
  <c r="C63" i="52"/>
  <c r="J63" i="52"/>
  <c r="E63" i="52"/>
  <c r="K63" i="52"/>
  <c r="H63" i="52"/>
  <c r="M63" i="52"/>
  <c r="F63" i="52"/>
  <c r="L63" i="52"/>
  <c r="D63" i="52"/>
  <c r="I63" i="52"/>
  <c r="F52" i="52"/>
  <c r="D52" i="52"/>
  <c r="M52" i="52"/>
  <c r="C52" i="52"/>
  <c r="H52" i="52"/>
  <c r="G52" i="52"/>
  <c r="H142" i="52"/>
  <c r="I142" i="52"/>
  <c r="M142" i="52"/>
  <c r="C142" i="52"/>
  <c r="B142" i="52"/>
  <c r="J142" i="52"/>
  <c r="D142" i="52"/>
  <c r="F142" i="52"/>
  <c r="L142" i="52"/>
  <c r="C108" i="52"/>
  <c r="H108" i="52"/>
  <c r="K108" i="52"/>
  <c r="M108" i="52"/>
  <c r="E108" i="52"/>
  <c r="G108" i="52"/>
  <c r="I193" i="52"/>
  <c r="M193" i="52"/>
  <c r="G193" i="52"/>
  <c r="C193" i="52"/>
  <c r="D193" i="52"/>
  <c r="L193" i="52"/>
  <c r="B193" i="52"/>
  <c r="E193" i="52"/>
  <c r="F193" i="52"/>
  <c r="H193" i="52"/>
  <c r="J39" i="52"/>
  <c r="F39" i="52"/>
  <c r="G39" i="52"/>
  <c r="I39" i="52"/>
  <c r="H39" i="52"/>
  <c r="C39" i="52"/>
  <c r="C100" i="52"/>
  <c r="L100" i="52"/>
  <c r="H100" i="52"/>
  <c r="F100" i="52"/>
  <c r="D100" i="52"/>
  <c r="J100" i="52"/>
  <c r="C42" i="52"/>
  <c r="E42" i="52"/>
  <c r="B42" i="52"/>
  <c r="K42" i="52"/>
  <c r="D42" i="52"/>
  <c r="H42" i="52"/>
  <c r="H59" i="52"/>
  <c r="M59" i="52"/>
  <c r="E59" i="52"/>
  <c r="C59" i="52"/>
  <c r="J59" i="52"/>
  <c r="I59" i="52"/>
  <c r="G170" i="52"/>
  <c r="L170" i="52"/>
  <c r="E170" i="52"/>
  <c r="I170" i="52"/>
  <c r="H170" i="52"/>
  <c r="K170" i="52"/>
  <c r="F170" i="52"/>
  <c r="M179" i="52"/>
  <c r="L179" i="52"/>
  <c r="J179" i="52"/>
  <c r="F179" i="52"/>
  <c r="B179" i="52"/>
  <c r="I179" i="52"/>
  <c r="H179" i="52"/>
  <c r="G179" i="52"/>
  <c r="K179" i="52"/>
  <c r="H112" i="52"/>
  <c r="K112" i="52"/>
  <c r="M112" i="52"/>
  <c r="J112" i="52"/>
  <c r="G112" i="52"/>
  <c r="D112" i="52"/>
  <c r="E86" i="52"/>
  <c r="F86" i="52"/>
  <c r="H86" i="52"/>
  <c r="J86" i="52"/>
  <c r="G86" i="52"/>
  <c r="I86" i="52"/>
  <c r="K86" i="52"/>
  <c r="M86" i="52"/>
  <c r="C86" i="52"/>
  <c r="M138" i="52"/>
  <c r="L138" i="52"/>
  <c r="H138" i="52"/>
  <c r="G138" i="52"/>
  <c r="C138" i="52"/>
  <c r="E138" i="52"/>
  <c r="K138" i="52"/>
  <c r="J138" i="52"/>
  <c r="B138" i="52"/>
  <c r="L110" i="52"/>
  <c r="E110" i="52"/>
  <c r="I110" i="52"/>
  <c r="M110" i="52"/>
  <c r="H110" i="52"/>
  <c r="D110" i="52"/>
  <c r="D19" i="52"/>
  <c r="F19" i="52"/>
  <c r="B19" i="52"/>
  <c r="G19" i="52"/>
  <c r="L19" i="52"/>
  <c r="H19" i="52"/>
  <c r="K19" i="52"/>
  <c r="M19" i="52"/>
  <c r="J19" i="52"/>
  <c r="E19" i="52"/>
  <c r="I104" i="52"/>
  <c r="H104" i="52"/>
  <c r="L104" i="52"/>
  <c r="K104" i="52"/>
  <c r="G104" i="52"/>
  <c r="E104" i="52"/>
  <c r="C104" i="52"/>
  <c r="D104" i="52"/>
  <c r="M104" i="52"/>
  <c r="J30" i="52"/>
  <c r="G30" i="52"/>
  <c r="M30" i="52"/>
  <c r="C30" i="52"/>
  <c r="F30" i="52"/>
  <c r="H30" i="52"/>
  <c r="E164" i="52"/>
  <c r="I164" i="52"/>
  <c r="F164" i="52"/>
  <c r="L164" i="52"/>
  <c r="M164" i="52"/>
  <c r="B164" i="52"/>
  <c r="B75" i="52"/>
  <c r="J75" i="52"/>
  <c r="G75" i="52"/>
  <c r="E75" i="52"/>
  <c r="K75" i="52"/>
  <c r="L75" i="52"/>
  <c r="H75" i="52"/>
  <c r="F75" i="52"/>
  <c r="C75" i="52"/>
  <c r="D95" i="52"/>
  <c r="F95" i="52"/>
  <c r="K95" i="52"/>
  <c r="M95" i="52"/>
  <c r="H95" i="52"/>
  <c r="J95" i="52"/>
  <c r="C95" i="52"/>
  <c r="I95" i="52"/>
  <c r="C56" i="52"/>
  <c r="H56" i="52"/>
  <c r="M56" i="52"/>
  <c r="F56" i="52"/>
  <c r="L56" i="52"/>
  <c r="I56" i="52"/>
  <c r="D177" i="52"/>
  <c r="E177" i="52"/>
  <c r="L177" i="52"/>
  <c r="B177" i="52"/>
  <c r="I177" i="52"/>
  <c r="H177" i="52"/>
  <c r="J177" i="52"/>
  <c r="M177" i="52"/>
  <c r="C163" i="52"/>
  <c r="G163" i="52"/>
  <c r="H163" i="52"/>
  <c r="D163" i="52"/>
  <c r="K163" i="52"/>
  <c r="L163" i="52"/>
  <c r="C161" i="52"/>
  <c r="L161" i="52"/>
  <c r="B124" i="52"/>
  <c r="K124" i="52"/>
  <c r="G124" i="52"/>
  <c r="H124" i="52"/>
  <c r="J124" i="52"/>
  <c r="L124" i="52"/>
  <c r="M82" i="52"/>
  <c r="J82" i="52"/>
  <c r="I82" i="52"/>
  <c r="B82" i="52"/>
  <c r="H82" i="52"/>
  <c r="D82" i="52"/>
  <c r="C82" i="52"/>
  <c r="I66" i="52"/>
  <c r="M66" i="52"/>
  <c r="F66" i="52"/>
  <c r="C66" i="52"/>
  <c r="L66" i="52"/>
  <c r="J66" i="52"/>
  <c r="K32" i="52"/>
  <c r="J32" i="52"/>
  <c r="C32" i="52"/>
  <c r="H32" i="52"/>
  <c r="L32" i="52"/>
  <c r="I32" i="52"/>
  <c r="M32" i="52"/>
  <c r="G32" i="52"/>
  <c r="F32" i="52"/>
  <c r="C184" i="52"/>
  <c r="H184" i="52"/>
  <c r="M184" i="52"/>
  <c r="F184" i="52"/>
  <c r="E184" i="52"/>
  <c r="D184" i="52"/>
  <c r="K184" i="52"/>
  <c r="E103" i="52"/>
  <c r="J103" i="52"/>
  <c r="B103" i="52"/>
  <c r="G103" i="52"/>
  <c r="M103" i="52"/>
  <c r="I103" i="52"/>
  <c r="F103" i="52"/>
  <c r="H103" i="52"/>
  <c r="L69" i="52"/>
  <c r="H69" i="52"/>
  <c r="E69" i="52"/>
  <c r="C69" i="52"/>
  <c r="G69" i="52"/>
  <c r="B69" i="52"/>
  <c r="D181" i="52"/>
  <c r="E181" i="52"/>
  <c r="B181" i="52"/>
  <c r="F181" i="52"/>
  <c r="J181" i="52"/>
  <c r="I181" i="52"/>
  <c r="C181" i="52"/>
  <c r="H181" i="52"/>
  <c r="L181" i="52"/>
  <c r="M181" i="52"/>
  <c r="H135" i="52"/>
  <c r="M135" i="52"/>
  <c r="F135" i="52"/>
  <c r="J135" i="52"/>
  <c r="I135" i="52"/>
  <c r="D135" i="52"/>
  <c r="L18" i="52"/>
  <c r="I18" i="52"/>
  <c r="H18" i="52"/>
  <c r="C18" i="52"/>
  <c r="F18" i="52"/>
  <c r="J18" i="52"/>
  <c r="L113" i="52"/>
  <c r="J113" i="52"/>
  <c r="G113" i="52"/>
  <c r="B113" i="52"/>
  <c r="F113" i="52"/>
  <c r="D113" i="52"/>
  <c r="I113" i="52"/>
  <c r="M113" i="52"/>
  <c r="I33" i="52"/>
  <c r="M33" i="52"/>
  <c r="H33" i="52"/>
  <c r="G33" i="52"/>
  <c r="B33" i="52"/>
  <c r="K33" i="52"/>
  <c r="G55" i="52"/>
  <c r="C55" i="52"/>
  <c r="D55" i="52"/>
  <c r="H55" i="52"/>
  <c r="E55" i="52"/>
  <c r="B55" i="52"/>
  <c r="I55" i="52"/>
  <c r="F55" i="52"/>
  <c r="J55" i="52"/>
  <c r="L55" i="52"/>
  <c r="L74" i="52"/>
  <c r="C74" i="52"/>
  <c r="K74" i="52"/>
  <c r="G74" i="52"/>
  <c r="M74" i="52"/>
  <c r="J74" i="52"/>
  <c r="M117" i="52"/>
  <c r="F117" i="52"/>
  <c r="D130" i="52"/>
  <c r="M130" i="52"/>
  <c r="L130" i="52"/>
  <c r="F130" i="52"/>
  <c r="B130" i="52"/>
  <c r="J130" i="52"/>
  <c r="C130" i="52"/>
  <c r="Q84" i="53"/>
  <c r="N84" i="53"/>
  <c r="D84" i="53"/>
  <c r="O84" i="53"/>
  <c r="K84" i="53"/>
  <c r="I84" i="53"/>
  <c r="G84" i="53"/>
  <c r="J84" i="53"/>
  <c r="D142" i="53"/>
  <c r="J142" i="53"/>
  <c r="C142" i="53"/>
  <c r="H142" i="53"/>
  <c r="P142" i="53"/>
  <c r="L142" i="53"/>
  <c r="N142" i="53"/>
  <c r="E142" i="53"/>
  <c r="Q142" i="53"/>
  <c r="B142" i="53"/>
  <c r="I142" i="53"/>
  <c r="G194" i="53"/>
  <c r="H194" i="53"/>
  <c r="Q194" i="53"/>
  <c r="N194" i="53"/>
  <c r="E194" i="53"/>
  <c r="B194" i="53"/>
  <c r="C194" i="53"/>
  <c r="P194" i="53"/>
  <c r="P73" i="53"/>
  <c r="I73" i="53"/>
  <c r="E73" i="53"/>
  <c r="B73" i="53"/>
  <c r="L73" i="53"/>
  <c r="G73" i="53"/>
  <c r="Q73" i="53"/>
  <c r="N73" i="53"/>
  <c r="J73" i="53"/>
  <c r="M73" i="53"/>
  <c r="D73" i="53"/>
  <c r="K73" i="53"/>
  <c r="H73" i="53"/>
  <c r="N83" i="53"/>
  <c r="Q83" i="53"/>
  <c r="M83" i="53"/>
  <c r="O83" i="53"/>
  <c r="J83" i="53"/>
  <c r="C83" i="53"/>
  <c r="P83" i="53"/>
  <c r="K83" i="53"/>
  <c r="M118" i="53"/>
  <c r="J118" i="53"/>
  <c r="K118" i="53"/>
  <c r="Q118" i="53"/>
  <c r="G118" i="53"/>
  <c r="N118" i="53"/>
  <c r="D118" i="53"/>
  <c r="E118" i="53"/>
  <c r="I118" i="53"/>
  <c r="O118" i="53"/>
  <c r="P118" i="53"/>
  <c r="D189" i="53"/>
  <c r="N189" i="53"/>
  <c r="K189" i="53"/>
  <c r="I189" i="53"/>
  <c r="J189" i="53"/>
  <c r="B189" i="53"/>
  <c r="E189" i="53"/>
  <c r="H189" i="53"/>
  <c r="G85" i="53"/>
  <c r="O85" i="53"/>
  <c r="F85" i="53"/>
  <c r="C85" i="53"/>
  <c r="I85" i="53"/>
  <c r="H85" i="53"/>
  <c r="K85" i="53"/>
  <c r="N85" i="53"/>
  <c r="D85" i="53"/>
  <c r="E85" i="53"/>
  <c r="Q85" i="53"/>
  <c r="J131" i="53"/>
  <c r="K131" i="53"/>
  <c r="M131" i="53"/>
  <c r="B131" i="53"/>
  <c r="L131" i="53"/>
  <c r="C131" i="53"/>
  <c r="P131" i="53"/>
  <c r="H131" i="53"/>
  <c r="C139" i="53"/>
  <c r="L139" i="53"/>
  <c r="N139" i="53"/>
  <c r="D139" i="53"/>
  <c r="E139" i="53"/>
  <c r="K139" i="53"/>
  <c r="H139" i="53"/>
  <c r="Q139" i="53"/>
  <c r="F151" i="53"/>
  <c r="J151" i="53"/>
  <c r="L151" i="53"/>
  <c r="D151" i="53"/>
  <c r="O151" i="53"/>
  <c r="C151" i="53"/>
  <c r="N151" i="53"/>
  <c r="G151" i="53"/>
  <c r="H151" i="53"/>
  <c r="M151" i="53"/>
  <c r="K151" i="53"/>
  <c r="Q151" i="53"/>
  <c r="P151" i="53"/>
  <c r="D105" i="53"/>
  <c r="C105" i="53"/>
  <c r="M105" i="53"/>
  <c r="H105" i="53"/>
  <c r="L105" i="53"/>
  <c r="P105" i="53"/>
  <c r="G105" i="53"/>
  <c r="P154" i="53"/>
  <c r="N154" i="53"/>
  <c r="C154" i="53"/>
  <c r="H154" i="53"/>
  <c r="I154" i="53"/>
  <c r="B154" i="53"/>
  <c r="J154" i="53"/>
  <c r="K154" i="53"/>
  <c r="M102" i="53"/>
  <c r="O102" i="53"/>
  <c r="E102" i="53"/>
  <c r="K102" i="53"/>
  <c r="N102" i="53"/>
  <c r="D102" i="53"/>
  <c r="P102" i="53"/>
  <c r="F102" i="53"/>
  <c r="I102" i="53"/>
  <c r="H102" i="53"/>
  <c r="L102" i="53"/>
  <c r="J102" i="53"/>
  <c r="H76" i="53"/>
  <c r="M76" i="53"/>
  <c r="Q76" i="53"/>
  <c r="E76" i="53"/>
  <c r="C76" i="53"/>
  <c r="N76" i="53"/>
  <c r="P76" i="53"/>
  <c r="I76" i="53"/>
  <c r="C62" i="53"/>
  <c r="J62" i="53"/>
  <c r="K62" i="53"/>
  <c r="Q62" i="53"/>
  <c r="B62" i="53"/>
  <c r="O62" i="53"/>
  <c r="N62" i="53"/>
  <c r="I62" i="53"/>
  <c r="P62" i="53"/>
  <c r="F62" i="53"/>
  <c r="G62" i="53"/>
  <c r="M62" i="53"/>
  <c r="O101" i="53"/>
  <c r="Q101" i="53"/>
  <c r="C101" i="53"/>
  <c r="E101" i="53"/>
  <c r="L101" i="53"/>
  <c r="F101" i="53"/>
  <c r="P101" i="53"/>
  <c r="M101" i="53"/>
  <c r="N88" i="53"/>
  <c r="D88" i="53"/>
  <c r="C88" i="53"/>
  <c r="K88" i="53"/>
  <c r="Q88" i="53"/>
  <c r="F88" i="53"/>
  <c r="J88" i="53"/>
  <c r="G88" i="53"/>
  <c r="B88" i="53"/>
  <c r="I88" i="53"/>
  <c r="P88" i="53"/>
  <c r="D119" i="53"/>
  <c r="M119" i="53"/>
  <c r="I119" i="53"/>
  <c r="H119" i="53"/>
  <c r="K119" i="53"/>
  <c r="P119" i="53"/>
  <c r="B119" i="53"/>
  <c r="L119" i="53"/>
  <c r="Q119" i="53"/>
  <c r="O119" i="53"/>
  <c r="F119" i="53"/>
  <c r="E119" i="53"/>
  <c r="G75" i="53"/>
  <c r="E75" i="53"/>
  <c r="P75" i="53"/>
  <c r="N75" i="53"/>
  <c r="O75" i="53"/>
  <c r="K75" i="53"/>
  <c r="F75" i="53"/>
  <c r="M75" i="53"/>
  <c r="C75" i="53"/>
  <c r="J75" i="53"/>
  <c r="Q75" i="53"/>
  <c r="H75" i="53"/>
  <c r="I75" i="53"/>
  <c r="B75" i="53"/>
  <c r="I195" i="53"/>
  <c r="C195" i="53"/>
  <c r="Q195" i="53"/>
  <c r="L195" i="53"/>
  <c r="B195" i="53"/>
  <c r="J195" i="53"/>
  <c r="K195" i="53"/>
  <c r="H195" i="53"/>
  <c r="F132" i="53"/>
  <c r="E132" i="53"/>
  <c r="C132" i="53"/>
  <c r="L132" i="53"/>
  <c r="O132" i="53"/>
  <c r="J132" i="53"/>
  <c r="M132" i="53"/>
  <c r="H132" i="53"/>
  <c r="P132" i="53"/>
  <c r="K132" i="53"/>
  <c r="I132" i="53"/>
  <c r="G167" i="53"/>
  <c r="B167" i="53"/>
  <c r="E167" i="53"/>
  <c r="C167" i="53"/>
  <c r="K167" i="53"/>
  <c r="N167" i="53"/>
  <c r="D167" i="53"/>
  <c r="Q167" i="53"/>
  <c r="P78" i="53"/>
  <c r="F78" i="53"/>
  <c r="E78" i="53"/>
  <c r="L78" i="53"/>
  <c r="G78" i="53"/>
  <c r="M78" i="53"/>
  <c r="O78" i="53"/>
  <c r="H78" i="53"/>
  <c r="Q78" i="53"/>
  <c r="K78" i="53"/>
  <c r="J78" i="53"/>
  <c r="N78" i="53"/>
  <c r="D111" i="53"/>
  <c r="F111" i="53"/>
  <c r="L111" i="53"/>
  <c r="C111" i="53"/>
  <c r="E111" i="53"/>
  <c r="H111" i="53"/>
  <c r="Q111" i="53"/>
  <c r="H205" i="53"/>
  <c r="F205" i="53"/>
  <c r="O205" i="53"/>
  <c r="B205" i="53"/>
  <c r="D205" i="53"/>
  <c r="K205" i="53"/>
  <c r="G205" i="53"/>
  <c r="P205" i="53"/>
  <c r="I86" i="53"/>
  <c r="P86" i="53"/>
  <c r="J86" i="53"/>
  <c r="M86" i="53"/>
  <c r="L86" i="53"/>
  <c r="H86" i="53"/>
  <c r="B86" i="53"/>
  <c r="G86" i="53"/>
  <c r="F86" i="53"/>
  <c r="D86" i="53"/>
  <c r="Q86" i="53"/>
  <c r="K86" i="53"/>
  <c r="O86" i="53"/>
  <c r="J180" i="53"/>
  <c r="M180" i="53"/>
  <c r="E180" i="53"/>
  <c r="K180" i="53"/>
  <c r="B180" i="53"/>
  <c r="D180" i="53"/>
  <c r="O180" i="53"/>
  <c r="P180" i="53"/>
  <c r="D138" i="53"/>
  <c r="N138" i="53"/>
  <c r="P138" i="53"/>
  <c r="C138" i="53"/>
  <c r="M138" i="53"/>
  <c r="Q138" i="53"/>
  <c r="G138" i="53"/>
  <c r="I138" i="53"/>
  <c r="H138" i="53"/>
  <c r="L138" i="53"/>
  <c r="B138" i="53"/>
  <c r="O138" i="53"/>
  <c r="B135" i="53"/>
  <c r="H135" i="53"/>
  <c r="P135" i="53"/>
  <c r="C135" i="53"/>
  <c r="J135" i="53"/>
  <c r="I135" i="53"/>
  <c r="L135" i="53"/>
  <c r="Q135" i="53"/>
  <c r="M135" i="53"/>
  <c r="E135" i="53"/>
  <c r="F135" i="53"/>
  <c r="N135" i="53"/>
  <c r="G61" i="53"/>
  <c r="B61" i="53"/>
  <c r="C61" i="53"/>
  <c r="Q61" i="53"/>
  <c r="I61" i="53"/>
  <c r="D61" i="53"/>
  <c r="P61" i="53"/>
  <c r="F61" i="53"/>
  <c r="J61" i="53"/>
  <c r="O61" i="53"/>
  <c r="M61" i="53"/>
  <c r="E61" i="53"/>
  <c r="K61" i="53"/>
  <c r="G104" i="53"/>
  <c r="C104" i="53"/>
  <c r="I104" i="53"/>
  <c r="F104" i="53"/>
  <c r="P104" i="53"/>
  <c r="M104" i="53"/>
  <c r="N104" i="53"/>
  <c r="D104" i="53"/>
  <c r="E185" i="53"/>
  <c r="K185" i="53"/>
  <c r="C185" i="53"/>
  <c r="P185" i="53"/>
  <c r="B185" i="53"/>
  <c r="G185" i="53"/>
  <c r="J185" i="53"/>
  <c r="D185" i="53"/>
  <c r="O103" i="53"/>
  <c r="F103" i="53"/>
  <c r="P143" i="53"/>
  <c r="H143" i="53"/>
  <c r="O143" i="53"/>
  <c r="F143" i="53"/>
  <c r="C143" i="53"/>
  <c r="B143" i="53"/>
  <c r="Q143" i="53"/>
  <c r="M143" i="53"/>
  <c r="E143" i="53"/>
  <c r="K143" i="53"/>
  <c r="I143" i="53"/>
  <c r="G143" i="53"/>
  <c r="C168" i="53"/>
  <c r="F168" i="53"/>
  <c r="M168" i="53"/>
  <c r="O168" i="53"/>
  <c r="P168" i="53"/>
  <c r="N168" i="53"/>
  <c r="K168" i="53"/>
  <c r="G168" i="53"/>
  <c r="E168" i="53"/>
  <c r="L168" i="53"/>
  <c r="B168" i="53"/>
  <c r="J168" i="53"/>
  <c r="D168" i="53"/>
  <c r="B94" i="53"/>
  <c r="M94" i="53"/>
  <c r="J94" i="53"/>
  <c r="I94" i="53"/>
  <c r="D94" i="53"/>
  <c r="F94" i="53"/>
  <c r="L94" i="53"/>
  <c r="K94" i="53"/>
  <c r="C184" i="53"/>
  <c r="K184" i="53"/>
  <c r="C165" i="53"/>
  <c r="I165" i="53"/>
  <c r="M165" i="53"/>
  <c r="K165" i="53"/>
  <c r="J165" i="53"/>
  <c r="H165" i="53"/>
  <c r="E165" i="53"/>
  <c r="N165" i="53"/>
  <c r="L181" i="53"/>
  <c r="K181" i="53"/>
  <c r="I181" i="53"/>
  <c r="Q98" i="53"/>
  <c r="K98" i="53"/>
  <c r="F98" i="53"/>
  <c r="N98" i="53"/>
  <c r="D98" i="53"/>
  <c r="B98" i="53"/>
  <c r="O98" i="53"/>
  <c r="L98" i="53"/>
  <c r="H98" i="53"/>
  <c r="J98" i="53"/>
  <c r="G98" i="53"/>
  <c r="P98" i="53"/>
  <c r="E173" i="53"/>
  <c r="J173" i="53"/>
  <c r="C173" i="53"/>
  <c r="Q173" i="53"/>
  <c r="K173" i="53"/>
  <c r="D173" i="53"/>
  <c r="P173" i="53"/>
  <c r="M173" i="53"/>
  <c r="H173" i="53"/>
  <c r="O173" i="53"/>
  <c r="L173" i="53"/>
  <c r="I173" i="53"/>
  <c r="N173" i="53"/>
  <c r="F173" i="53"/>
  <c r="H199" i="53"/>
  <c r="B199" i="53"/>
  <c r="E199" i="53"/>
  <c r="L199" i="53"/>
  <c r="Q199" i="53"/>
  <c r="O199" i="53"/>
  <c r="F199" i="53"/>
  <c r="G199" i="53"/>
  <c r="I199" i="53"/>
  <c r="Q182" i="53"/>
  <c r="H182" i="53"/>
  <c r="J182" i="53"/>
  <c r="F182" i="53"/>
  <c r="E182" i="53"/>
  <c r="O182" i="53"/>
  <c r="K182" i="53"/>
  <c r="G182" i="53"/>
  <c r="N182" i="53"/>
  <c r="D182" i="53"/>
  <c r="M182" i="53"/>
  <c r="C182" i="53"/>
  <c r="I182" i="53"/>
  <c r="P182" i="53"/>
  <c r="I97" i="53"/>
  <c r="O97" i="53"/>
  <c r="G97" i="53"/>
  <c r="L97" i="53"/>
  <c r="E97" i="53"/>
  <c r="C97" i="53"/>
  <c r="N97" i="53"/>
  <c r="J97" i="53"/>
  <c r="C109" i="53"/>
  <c r="I109" i="53"/>
  <c r="O69" i="53"/>
  <c r="D69" i="53"/>
  <c r="G69" i="53"/>
  <c r="M69" i="53"/>
  <c r="Q69" i="53"/>
  <c r="E69" i="53"/>
  <c r="I69" i="53"/>
  <c r="J69" i="53"/>
  <c r="L69" i="53"/>
  <c r="F69" i="53"/>
  <c r="K69" i="53"/>
  <c r="D150" i="53"/>
  <c r="J150" i="53"/>
  <c r="P150" i="53"/>
  <c r="G150" i="53"/>
  <c r="E150" i="53"/>
  <c r="H150" i="53"/>
  <c r="B150" i="53"/>
  <c r="Q150" i="53"/>
  <c r="I150" i="53"/>
  <c r="N150" i="53"/>
  <c r="C150" i="53"/>
  <c r="L150" i="53"/>
  <c r="C166" i="53"/>
  <c r="M166" i="53"/>
  <c r="K166" i="53"/>
  <c r="E166" i="53"/>
  <c r="P166" i="53"/>
  <c r="F166" i="53"/>
  <c r="J166" i="53"/>
  <c r="N166" i="53"/>
  <c r="Q128" i="53"/>
  <c r="D128" i="53"/>
  <c r="K128" i="53"/>
  <c r="I128" i="53"/>
  <c r="C128" i="53"/>
  <c r="O128" i="53"/>
  <c r="L128" i="53"/>
  <c r="E128" i="53"/>
  <c r="G128" i="53"/>
  <c r="P128" i="53"/>
  <c r="N128" i="53"/>
  <c r="J128" i="53"/>
  <c r="B128" i="53"/>
  <c r="I117" i="53"/>
  <c r="M117" i="53"/>
  <c r="H117" i="53"/>
  <c r="C117" i="53"/>
  <c r="G117" i="53"/>
  <c r="N117" i="53"/>
  <c r="D117" i="53"/>
  <c r="E117" i="53"/>
  <c r="F117" i="53"/>
  <c r="E197" i="53"/>
  <c r="L197" i="53"/>
  <c r="D197" i="53"/>
  <c r="Q197" i="53"/>
  <c r="K197" i="53"/>
  <c r="C197" i="53"/>
  <c r="F197" i="53"/>
  <c r="J147" i="53"/>
  <c r="E147" i="53"/>
  <c r="M147" i="53"/>
  <c r="G147" i="53"/>
  <c r="H147" i="53"/>
  <c r="P147" i="53"/>
  <c r="Q147" i="53"/>
  <c r="C147" i="53"/>
  <c r="D147" i="53"/>
  <c r="L147" i="53"/>
  <c r="I147" i="53"/>
  <c r="F147" i="53"/>
  <c r="K147" i="53"/>
  <c r="B147" i="53"/>
  <c r="O170" i="53"/>
  <c r="N170" i="53"/>
  <c r="B148" i="53"/>
  <c r="O148" i="53"/>
  <c r="F145" i="53"/>
  <c r="K145" i="53"/>
  <c r="I145" i="53"/>
  <c r="L145" i="53"/>
  <c r="E145" i="53"/>
  <c r="H145" i="53"/>
  <c r="O145" i="53"/>
  <c r="N145" i="53"/>
  <c r="H141" i="53"/>
  <c r="C141" i="53"/>
  <c r="N141" i="53"/>
  <c r="E141" i="53"/>
  <c r="I141" i="53"/>
  <c r="D141" i="53"/>
  <c r="G141" i="53"/>
  <c r="Q141" i="53"/>
  <c r="M141" i="53"/>
  <c r="B141" i="53"/>
  <c r="L141" i="53"/>
  <c r="M108" i="53"/>
  <c r="K108" i="53"/>
  <c r="N108" i="53"/>
  <c r="H108" i="53"/>
  <c r="C108" i="53"/>
  <c r="B108" i="53"/>
  <c r="L108" i="53"/>
  <c r="F108" i="53"/>
  <c r="G63" i="53"/>
  <c r="H63" i="53"/>
  <c r="F63" i="53"/>
  <c r="K63" i="53"/>
  <c r="P63" i="53"/>
  <c r="C63" i="53"/>
  <c r="I63" i="53"/>
  <c r="D63" i="53"/>
  <c r="N63" i="53"/>
  <c r="L63" i="53"/>
  <c r="M63" i="53"/>
  <c r="O63" i="53"/>
  <c r="B63" i="53"/>
  <c r="E63" i="53"/>
  <c r="Q72" i="53"/>
  <c r="G72" i="53"/>
  <c r="P72" i="53"/>
  <c r="F72" i="53"/>
  <c r="K72" i="53"/>
  <c r="E72" i="53"/>
  <c r="B72" i="53"/>
  <c r="N72" i="53"/>
  <c r="H72" i="53"/>
  <c r="C72" i="53"/>
  <c r="E134" i="53"/>
  <c r="C134" i="53"/>
  <c r="B162" i="53"/>
  <c r="E162" i="53"/>
  <c r="N162" i="53"/>
  <c r="D162" i="53"/>
  <c r="M162" i="53"/>
  <c r="Q162" i="53"/>
  <c r="I162" i="53"/>
  <c r="K162" i="53"/>
  <c r="C162" i="53"/>
  <c r="D175" i="53"/>
  <c r="L175" i="53"/>
  <c r="F175" i="53"/>
  <c r="B175" i="53"/>
  <c r="P175" i="53"/>
  <c r="O175" i="53"/>
  <c r="H175" i="53"/>
  <c r="N175" i="53"/>
  <c r="H164" i="53"/>
  <c r="L164" i="53"/>
  <c r="G164" i="53"/>
  <c r="Q164" i="53"/>
  <c r="J164" i="53"/>
  <c r="P164" i="53"/>
  <c r="N164" i="53"/>
  <c r="O164" i="53"/>
  <c r="F164" i="53"/>
  <c r="M164" i="53"/>
  <c r="D164" i="53"/>
  <c r="C164" i="53"/>
  <c r="B164" i="53"/>
  <c r="I164" i="53"/>
  <c r="H204" i="53"/>
  <c r="E204" i="53"/>
  <c r="N204" i="53"/>
  <c r="M204" i="53"/>
  <c r="C204" i="53"/>
  <c r="K204" i="53"/>
  <c r="J204" i="53"/>
  <c r="P204" i="53"/>
  <c r="D204" i="53"/>
  <c r="Q204" i="53"/>
  <c r="O204" i="53"/>
  <c r="L201" i="53"/>
  <c r="H201" i="53"/>
  <c r="I201" i="53"/>
  <c r="M201" i="53"/>
  <c r="B201" i="53"/>
  <c r="E201" i="53"/>
  <c r="G201" i="53"/>
  <c r="P201" i="53"/>
  <c r="D179" i="53"/>
  <c r="M179" i="53"/>
  <c r="Q179" i="53"/>
  <c r="H179" i="53"/>
  <c r="K179" i="53"/>
  <c r="I179" i="53"/>
  <c r="P179" i="53"/>
  <c r="F179" i="53"/>
  <c r="B163" i="53"/>
  <c r="O163" i="53"/>
  <c r="C163" i="53"/>
  <c r="K163" i="53"/>
  <c r="J163" i="53"/>
  <c r="E163" i="53"/>
  <c r="H163" i="53"/>
  <c r="F163" i="53"/>
  <c r="E169" i="53"/>
  <c r="D169" i="53"/>
  <c r="Q169" i="53"/>
  <c r="B169" i="53"/>
  <c r="P169" i="53"/>
  <c r="I169" i="53"/>
  <c r="G169" i="53"/>
  <c r="N169" i="53"/>
  <c r="H169" i="53"/>
  <c r="L169" i="53"/>
  <c r="M169" i="53"/>
  <c r="F169" i="53"/>
  <c r="K169" i="53"/>
  <c r="O169" i="53"/>
  <c r="C169" i="53"/>
  <c r="C198" i="53"/>
  <c r="G198" i="53"/>
  <c r="E198" i="53"/>
  <c r="H198" i="53"/>
  <c r="B198" i="53"/>
  <c r="M198" i="53"/>
  <c r="L198" i="53"/>
  <c r="F198" i="53"/>
  <c r="N198" i="53"/>
  <c r="J198" i="53"/>
  <c r="K198" i="53"/>
  <c r="P198" i="53"/>
  <c r="N133" i="53"/>
  <c r="L133" i="53"/>
  <c r="Q133" i="53"/>
  <c r="B133" i="53"/>
  <c r="G133" i="53"/>
  <c r="P133" i="53"/>
  <c r="C133" i="53"/>
  <c r="O133" i="53"/>
  <c r="H120" i="53"/>
  <c r="B120" i="53"/>
  <c r="K120" i="53"/>
  <c r="I120" i="53"/>
  <c r="O120" i="53"/>
  <c r="L120" i="53"/>
  <c r="C120" i="53"/>
  <c r="E120" i="53"/>
  <c r="Q120" i="53"/>
  <c r="M120" i="53"/>
  <c r="F120" i="53"/>
  <c r="G120" i="53"/>
  <c r="N120" i="53"/>
  <c r="D120" i="53"/>
  <c r="J77" i="53"/>
  <c r="P77" i="53"/>
  <c r="N77" i="53"/>
  <c r="K77" i="53"/>
  <c r="G77" i="53"/>
  <c r="I77" i="53"/>
  <c r="F77" i="53"/>
  <c r="O77" i="53"/>
  <c r="H7" i="21"/>
  <c r="O20" i="2" s="1"/>
  <c r="Q20" i="2" s="1"/>
  <c r="I5" i="50"/>
  <c r="R5" i="27"/>
  <c r="P5" i="27"/>
  <c r="L50" i="51"/>
  <c r="G50" i="51"/>
  <c r="E50" i="51"/>
  <c r="I50" i="51"/>
  <c r="K50" i="51"/>
  <c r="B50" i="51"/>
  <c r="F50" i="51"/>
  <c r="J54" i="51"/>
  <c r="B54" i="51"/>
  <c r="D54" i="51"/>
  <c r="L54" i="51"/>
  <c r="K54" i="51"/>
  <c r="H54" i="51"/>
  <c r="C54" i="51"/>
  <c r="I54" i="51"/>
  <c r="E30" i="51"/>
  <c r="G30" i="51"/>
  <c r="I30" i="51"/>
  <c r="C30" i="51"/>
  <c r="J30" i="51"/>
  <c r="L30" i="51"/>
  <c r="B24" i="51"/>
  <c r="K24" i="51"/>
  <c r="D24" i="51"/>
  <c r="H24" i="51"/>
  <c r="L24" i="51"/>
  <c r="J52" i="51"/>
  <c r="G52" i="51"/>
  <c r="I52" i="51"/>
  <c r="D52" i="51"/>
  <c r="C52" i="51"/>
  <c r="B52" i="51"/>
  <c r="E14" i="51"/>
  <c r="K14" i="51"/>
  <c r="F14" i="51"/>
  <c r="I14" i="51"/>
  <c r="B14" i="51"/>
  <c r="D14" i="51"/>
  <c r="L38" i="51"/>
  <c r="J38" i="51"/>
  <c r="C38" i="51"/>
  <c r="G38" i="51"/>
  <c r="E38" i="51"/>
  <c r="D38" i="51"/>
  <c r="K38" i="51"/>
  <c r="B38" i="51"/>
  <c r="C12" i="51"/>
  <c r="G12" i="51"/>
  <c r="K12" i="51"/>
  <c r="D12" i="51"/>
  <c r="I12" i="51"/>
  <c r="B12" i="51"/>
  <c r="C51" i="51"/>
  <c r="E51" i="51"/>
  <c r="D51" i="51"/>
  <c r="F51" i="51"/>
  <c r="H51" i="51"/>
  <c r="I51" i="51"/>
  <c r="I48" i="51"/>
  <c r="G48" i="51"/>
  <c r="K48" i="51"/>
  <c r="C48" i="51"/>
  <c r="B48" i="51"/>
  <c r="F48" i="51"/>
  <c r="C13" i="51"/>
  <c r="F13" i="51"/>
  <c r="E13" i="51"/>
  <c r="L13" i="51"/>
  <c r="D13" i="51"/>
  <c r="C47" i="51"/>
  <c r="H47" i="51"/>
  <c r="L47" i="51"/>
  <c r="F47" i="51"/>
  <c r="K47" i="51"/>
  <c r="I47" i="51"/>
  <c r="D47" i="51"/>
  <c r="B47" i="51"/>
  <c r="G47" i="51"/>
  <c r="E47" i="51"/>
  <c r="K34" i="51"/>
  <c r="H34" i="51"/>
  <c r="C34" i="51"/>
  <c r="F34" i="51"/>
  <c r="G34" i="51"/>
  <c r="L34" i="51"/>
  <c r="B11" i="51"/>
  <c r="H11" i="51"/>
  <c r="L11" i="51"/>
  <c r="J11" i="51"/>
  <c r="I11" i="51"/>
  <c r="G11" i="51"/>
  <c r="E11" i="51"/>
  <c r="C11" i="51"/>
  <c r="B22" i="51"/>
  <c r="K22" i="51"/>
  <c r="L22" i="51"/>
  <c r="D22" i="51"/>
  <c r="H22" i="51"/>
  <c r="C22" i="51"/>
  <c r="G22" i="51"/>
  <c r="E22" i="51"/>
  <c r="K17" i="51"/>
  <c r="B17" i="51"/>
  <c r="I17" i="51"/>
  <c r="E17" i="51"/>
  <c r="C17" i="51"/>
  <c r="B29" i="51"/>
  <c r="I29" i="51"/>
  <c r="L29" i="51"/>
  <c r="D29" i="51"/>
  <c r="F29" i="51"/>
  <c r="E29" i="51"/>
  <c r="C29" i="51"/>
  <c r="J29" i="51"/>
  <c r="K29" i="51"/>
  <c r="C55" i="51"/>
  <c r="K55" i="51"/>
  <c r="I55" i="51"/>
  <c r="H55" i="51"/>
  <c r="B55" i="51"/>
  <c r="G55" i="51"/>
  <c r="L55" i="51"/>
  <c r="F55" i="51"/>
  <c r="G25" i="51"/>
  <c r="B25" i="51"/>
  <c r="K25" i="51"/>
  <c r="D25" i="51"/>
  <c r="J25" i="51"/>
  <c r="I25" i="51"/>
  <c r="L25" i="51"/>
  <c r="H25" i="51"/>
  <c r="C25" i="51"/>
  <c r="F25" i="51"/>
  <c r="J44" i="51"/>
  <c r="F44" i="51"/>
  <c r="I44" i="51"/>
  <c r="L44" i="51"/>
  <c r="C44" i="51"/>
  <c r="D44" i="51"/>
  <c r="I23" i="51"/>
  <c r="L23" i="51"/>
  <c r="D23" i="51"/>
  <c r="H23" i="51"/>
  <c r="B23" i="51"/>
  <c r="K23" i="51"/>
  <c r="C23" i="51"/>
  <c r="G23" i="51"/>
  <c r="J23" i="51"/>
  <c r="E23" i="51"/>
  <c r="L27" i="51"/>
  <c r="I27" i="51"/>
  <c r="E27" i="51"/>
  <c r="H27" i="51"/>
  <c r="G27" i="51"/>
  <c r="J27" i="51"/>
  <c r="K27" i="51"/>
  <c r="B27" i="51"/>
  <c r="F27" i="51"/>
  <c r="R7" i="21"/>
  <c r="O24" i="2" s="1"/>
  <c r="Q24" i="2" s="1"/>
  <c r="F5" i="47"/>
  <c r="L5" i="47"/>
  <c r="Q5" i="42"/>
  <c r="P5" i="42"/>
  <c r="H7" i="12"/>
  <c r="H20" i="2" s="1"/>
  <c r="J20" i="2" s="1"/>
  <c r="AB12" i="10"/>
  <c r="O5" i="53"/>
  <c r="L5" i="52"/>
  <c r="K5" i="52"/>
  <c r="H19" i="27"/>
  <c r="H31" i="27"/>
  <c r="J7" i="28"/>
  <c r="R7" i="28"/>
  <c r="B150" i="42"/>
  <c r="H150" i="42"/>
  <c r="I150" i="42"/>
  <c r="G150" i="42"/>
  <c r="D150" i="42"/>
  <c r="O150" i="42"/>
  <c r="M150" i="42"/>
  <c r="K150" i="42"/>
  <c r="F189" i="42"/>
  <c r="Q189" i="42"/>
  <c r="K189" i="42"/>
  <c r="O189" i="42"/>
  <c r="J189" i="42"/>
  <c r="M189" i="42"/>
  <c r="G189" i="42"/>
  <c r="R189" i="42"/>
  <c r="J61" i="42"/>
  <c r="B61" i="42"/>
  <c r="Q135" i="42"/>
  <c r="L135" i="42"/>
  <c r="I135" i="42"/>
  <c r="E135" i="42"/>
  <c r="D135" i="42"/>
  <c r="F135" i="42"/>
  <c r="P135" i="42"/>
  <c r="K135" i="42"/>
  <c r="G135" i="42"/>
  <c r="L193" i="42"/>
  <c r="R193" i="42"/>
  <c r="C193" i="42"/>
  <c r="J193" i="42"/>
  <c r="G193" i="42"/>
  <c r="O193" i="42"/>
  <c r="I193" i="42"/>
  <c r="K193" i="42"/>
  <c r="Q176" i="42"/>
  <c r="B176" i="42"/>
  <c r="C176" i="42"/>
  <c r="L176" i="42"/>
  <c r="M176" i="42"/>
  <c r="H176" i="42"/>
  <c r="F176" i="42"/>
  <c r="J176" i="42"/>
  <c r="O69" i="42"/>
  <c r="M69" i="42"/>
  <c r="E69" i="42"/>
  <c r="F69" i="42"/>
  <c r="J69" i="42"/>
  <c r="H69" i="42"/>
  <c r="Q69" i="42"/>
  <c r="C69" i="42"/>
  <c r="I69" i="42"/>
  <c r="L69" i="42"/>
  <c r="R69" i="42"/>
  <c r="I45" i="42"/>
  <c r="F45" i="42"/>
  <c r="L45" i="42"/>
  <c r="M45" i="42"/>
  <c r="J45" i="42"/>
  <c r="R45" i="42"/>
  <c r="O45" i="42"/>
  <c r="G45" i="42"/>
  <c r="C45" i="42"/>
  <c r="D45" i="42"/>
  <c r="B45" i="42"/>
  <c r="E45" i="42"/>
  <c r="Q121" i="42"/>
  <c r="P121" i="42"/>
  <c r="D121" i="42"/>
  <c r="B121" i="42"/>
  <c r="K121" i="42"/>
  <c r="R121" i="42"/>
  <c r="H121" i="42"/>
  <c r="M121" i="42"/>
  <c r="E121" i="42"/>
  <c r="G121" i="42"/>
  <c r="I121" i="42"/>
  <c r="C121" i="42"/>
  <c r="L121" i="42"/>
  <c r="L104" i="42"/>
  <c r="K104" i="42"/>
  <c r="Q104" i="42"/>
  <c r="J104" i="42"/>
  <c r="H104" i="42"/>
  <c r="G104" i="42"/>
  <c r="M104" i="42"/>
  <c r="C104" i="42"/>
  <c r="L136" i="42"/>
  <c r="Q136" i="42"/>
  <c r="R136" i="42"/>
  <c r="M136" i="42"/>
  <c r="B136" i="42"/>
  <c r="F136" i="42"/>
  <c r="K136" i="42"/>
  <c r="D136" i="42"/>
  <c r="J136" i="42"/>
  <c r="C136" i="42"/>
  <c r="C106" i="42"/>
  <c r="G106" i="42"/>
  <c r="K106" i="42"/>
  <c r="R106" i="42"/>
  <c r="H106" i="42"/>
  <c r="Q106" i="42"/>
  <c r="J106" i="42"/>
  <c r="P106" i="42"/>
  <c r="J140" i="42"/>
  <c r="L140" i="42"/>
  <c r="I140" i="42"/>
  <c r="C140" i="42"/>
  <c r="B140" i="42"/>
  <c r="H140" i="42"/>
  <c r="R140" i="42"/>
  <c r="F140" i="42"/>
  <c r="I38" i="49"/>
  <c r="Q38" i="49"/>
  <c r="F38" i="49"/>
  <c r="K38" i="49"/>
  <c r="M38" i="49"/>
  <c r="P38" i="49"/>
  <c r="J38" i="49"/>
  <c r="B38" i="49"/>
  <c r="M187" i="49"/>
  <c r="Q187" i="49"/>
  <c r="C187" i="49"/>
  <c r="L187" i="49"/>
  <c r="O187" i="49"/>
  <c r="B187" i="49"/>
  <c r="E187" i="49"/>
  <c r="I187" i="49"/>
  <c r="F187" i="49"/>
  <c r="P110" i="49"/>
  <c r="I110" i="49"/>
  <c r="R110" i="49"/>
  <c r="B110" i="49"/>
  <c r="F110" i="49"/>
  <c r="K110" i="49"/>
  <c r="J110" i="49"/>
  <c r="G110" i="49"/>
  <c r="O56" i="49"/>
  <c r="Q56" i="49"/>
  <c r="I56" i="49"/>
  <c r="R56" i="49"/>
  <c r="G56" i="49"/>
  <c r="C56" i="49"/>
  <c r="H56" i="49"/>
  <c r="L56" i="49"/>
  <c r="B56" i="49"/>
  <c r="P56" i="49"/>
  <c r="J56" i="49"/>
  <c r="E56" i="49"/>
  <c r="K56" i="49"/>
  <c r="Q23" i="49"/>
  <c r="C23" i="49"/>
  <c r="L23" i="49"/>
  <c r="J23" i="49"/>
  <c r="D23" i="49"/>
  <c r="M23" i="49"/>
  <c r="K23" i="49"/>
  <c r="I23" i="49"/>
  <c r="H49" i="49"/>
  <c r="K49" i="49"/>
  <c r="I49" i="49"/>
  <c r="G49" i="49"/>
  <c r="C49" i="49"/>
  <c r="R49" i="49"/>
  <c r="E49" i="49"/>
  <c r="Q49" i="49"/>
  <c r="M49" i="49"/>
  <c r="O40" i="49"/>
  <c r="J40" i="49"/>
  <c r="D40" i="49"/>
  <c r="H40" i="49"/>
  <c r="R40" i="49"/>
  <c r="L40" i="49"/>
  <c r="C40" i="49"/>
  <c r="B40" i="49"/>
  <c r="I196" i="49"/>
  <c r="Q196" i="49"/>
  <c r="R196" i="49"/>
  <c r="F196" i="49"/>
  <c r="C196" i="49"/>
  <c r="L196" i="49"/>
  <c r="D196" i="49"/>
  <c r="J196" i="49"/>
  <c r="M196" i="49"/>
  <c r="H196" i="49"/>
  <c r="E196" i="49"/>
  <c r="G172" i="49"/>
  <c r="H172" i="49"/>
  <c r="D172" i="49"/>
  <c r="Q172" i="49"/>
  <c r="H195" i="49"/>
  <c r="O195" i="49"/>
  <c r="P195" i="49"/>
  <c r="K195" i="49"/>
  <c r="I195" i="49"/>
  <c r="M195" i="49"/>
  <c r="G195" i="49"/>
  <c r="L195" i="49"/>
  <c r="D195" i="49"/>
  <c r="B195" i="49"/>
  <c r="C195" i="49"/>
  <c r="M178" i="49"/>
  <c r="G178" i="49"/>
  <c r="K178" i="49"/>
  <c r="F178" i="49"/>
  <c r="D178" i="49"/>
  <c r="O178" i="49"/>
  <c r="P178" i="49"/>
  <c r="L178" i="49"/>
  <c r="P61" i="49"/>
  <c r="F61" i="49"/>
  <c r="J61" i="49"/>
  <c r="R61" i="49"/>
  <c r="C61" i="49"/>
  <c r="B61" i="49"/>
  <c r="K61" i="49"/>
  <c r="Q61" i="49"/>
  <c r="O57" i="49"/>
  <c r="M57" i="49"/>
  <c r="Q57" i="49"/>
  <c r="F57" i="49"/>
  <c r="B57" i="49"/>
  <c r="G57" i="49"/>
  <c r="R57" i="49"/>
  <c r="H57" i="49"/>
  <c r="P8" i="49"/>
  <c r="C8" i="49"/>
  <c r="F8" i="49"/>
  <c r="K8" i="49"/>
  <c r="H8" i="49"/>
  <c r="M8" i="49"/>
  <c r="I8" i="49"/>
  <c r="E8" i="49"/>
  <c r="P35" i="49"/>
  <c r="D35" i="49"/>
  <c r="G35" i="49"/>
  <c r="I35" i="49"/>
  <c r="B35" i="49"/>
  <c r="O35" i="49"/>
  <c r="K35" i="49"/>
  <c r="J35" i="49"/>
  <c r="E35" i="49"/>
  <c r="Q35" i="49"/>
  <c r="C35" i="49"/>
  <c r="M35" i="49"/>
  <c r="F35" i="49"/>
  <c r="I112" i="49"/>
  <c r="G112" i="49"/>
  <c r="C112" i="49"/>
  <c r="L112" i="49"/>
  <c r="K112" i="49"/>
  <c r="Q28" i="49"/>
  <c r="L28" i="49"/>
  <c r="M28" i="49"/>
  <c r="D28" i="49"/>
  <c r="E28" i="49"/>
  <c r="P28" i="49"/>
  <c r="K28" i="49"/>
  <c r="G28" i="49"/>
  <c r="R28" i="49"/>
  <c r="Q204" i="49"/>
  <c r="K204" i="49"/>
  <c r="M204" i="49"/>
  <c r="G204" i="49"/>
  <c r="O204" i="49"/>
  <c r="B204" i="49"/>
  <c r="F204" i="49"/>
  <c r="L204" i="49"/>
  <c r="R204" i="49"/>
  <c r="J204" i="49"/>
  <c r="I204" i="49"/>
  <c r="H204" i="49"/>
  <c r="C121" i="49"/>
  <c r="R121" i="49"/>
  <c r="P121" i="49"/>
  <c r="E121" i="49"/>
  <c r="K121" i="49"/>
  <c r="O121" i="49"/>
  <c r="H121" i="49"/>
  <c r="G121" i="49"/>
  <c r="L12" i="49"/>
  <c r="H12" i="49"/>
  <c r="I12" i="49"/>
  <c r="F12" i="49"/>
  <c r="B12" i="49"/>
  <c r="E12" i="49"/>
  <c r="M12" i="49"/>
  <c r="K12" i="49"/>
  <c r="G12" i="49"/>
  <c r="R12" i="49"/>
  <c r="C127" i="49"/>
  <c r="F127" i="49"/>
  <c r="L127" i="49"/>
  <c r="O127" i="49"/>
  <c r="R127" i="49"/>
  <c r="M127" i="49"/>
  <c r="K127" i="49"/>
  <c r="H127" i="49"/>
  <c r="Q127" i="49"/>
  <c r="P127" i="49"/>
  <c r="G127" i="49"/>
  <c r="B127" i="49"/>
  <c r="I127" i="49"/>
  <c r="E127" i="49"/>
  <c r="O98" i="49"/>
  <c r="Q98" i="49"/>
  <c r="C98" i="49"/>
  <c r="G98" i="49"/>
  <c r="H98" i="49"/>
  <c r="J98" i="49"/>
  <c r="K98" i="49"/>
  <c r="P98" i="49"/>
  <c r="K147" i="49"/>
  <c r="Q147" i="49"/>
  <c r="C147" i="49"/>
  <c r="H147" i="49"/>
  <c r="R147" i="49"/>
  <c r="E147" i="49"/>
  <c r="L147" i="49"/>
  <c r="J147" i="49"/>
  <c r="Q101" i="49"/>
  <c r="C101" i="49"/>
  <c r="M101" i="49"/>
  <c r="K101" i="49"/>
  <c r="H101" i="49"/>
  <c r="D101" i="49"/>
  <c r="I101" i="49"/>
  <c r="F101" i="49"/>
  <c r="B101" i="49"/>
  <c r="P101" i="49"/>
  <c r="G101" i="49"/>
  <c r="L101" i="49"/>
  <c r="F136" i="49"/>
  <c r="L136" i="49"/>
  <c r="B62" i="49"/>
  <c r="K62" i="49"/>
  <c r="Q62" i="49"/>
  <c r="H62" i="49"/>
  <c r="F62" i="49"/>
  <c r="E62" i="49"/>
  <c r="R62" i="49"/>
  <c r="O62" i="49"/>
  <c r="D62" i="49"/>
  <c r="I62" i="49"/>
  <c r="P62" i="49"/>
  <c r="D78" i="49"/>
  <c r="Q78" i="49"/>
  <c r="C78" i="49"/>
  <c r="J78" i="49"/>
  <c r="L78" i="49"/>
  <c r="M78" i="49"/>
  <c r="R78" i="49"/>
  <c r="P78" i="49"/>
  <c r="G78" i="49"/>
  <c r="B78" i="49"/>
  <c r="K78" i="49"/>
  <c r="H78" i="49"/>
  <c r="F78" i="49"/>
  <c r="C116" i="49"/>
  <c r="K116" i="49"/>
  <c r="E116" i="49"/>
  <c r="P116" i="49"/>
  <c r="I116" i="49"/>
  <c r="J116" i="49"/>
  <c r="H116" i="49"/>
  <c r="L116" i="49"/>
  <c r="B116" i="49"/>
  <c r="R116" i="49"/>
  <c r="G116" i="49"/>
  <c r="M116" i="49"/>
  <c r="F160" i="49"/>
  <c r="M160" i="49"/>
  <c r="P160" i="49"/>
  <c r="E160" i="49"/>
  <c r="Q160" i="49"/>
  <c r="C160" i="49"/>
  <c r="H160" i="49"/>
  <c r="G160" i="49"/>
  <c r="J160" i="49"/>
  <c r="B160" i="49"/>
  <c r="D160" i="49"/>
  <c r="I160" i="49"/>
  <c r="L160" i="49"/>
  <c r="K160" i="49"/>
  <c r="O160" i="49"/>
  <c r="E146" i="49"/>
  <c r="R146" i="49"/>
  <c r="Q146" i="49"/>
  <c r="P146" i="49"/>
  <c r="C146" i="49"/>
  <c r="J146" i="49"/>
  <c r="D146" i="49"/>
  <c r="F146" i="49"/>
  <c r="L146" i="49"/>
  <c r="K146" i="49"/>
  <c r="B146" i="49"/>
  <c r="H146" i="49"/>
  <c r="O146" i="49"/>
  <c r="H66" i="49"/>
  <c r="B66" i="49"/>
  <c r="J66" i="49"/>
  <c r="D66" i="49"/>
  <c r="C66" i="49"/>
  <c r="E66" i="49"/>
  <c r="F66" i="49"/>
  <c r="M66" i="49"/>
  <c r="L66" i="49"/>
  <c r="I66" i="49"/>
  <c r="O66" i="49"/>
  <c r="R66" i="49"/>
  <c r="G66" i="49"/>
  <c r="Q66" i="49"/>
  <c r="F94" i="49"/>
  <c r="O94" i="49"/>
  <c r="G188" i="49"/>
  <c r="E188" i="49"/>
  <c r="M188" i="49"/>
  <c r="O188" i="49"/>
  <c r="B188" i="49"/>
  <c r="F188" i="49"/>
  <c r="K188" i="49"/>
  <c r="P188" i="49"/>
  <c r="L188" i="49"/>
  <c r="I188" i="49"/>
  <c r="C188" i="49"/>
  <c r="R188" i="49"/>
  <c r="J188" i="49"/>
  <c r="D34" i="49"/>
  <c r="R34" i="49"/>
  <c r="C34" i="49"/>
  <c r="G34" i="49"/>
  <c r="M34" i="49"/>
  <c r="H34" i="49"/>
  <c r="O34" i="49"/>
  <c r="Q34" i="49"/>
  <c r="I34" i="49"/>
  <c r="F34" i="49"/>
  <c r="E34" i="49"/>
  <c r="J34" i="49"/>
  <c r="L34" i="49"/>
  <c r="K34" i="49"/>
  <c r="P34" i="49"/>
  <c r="M71" i="49"/>
  <c r="C71" i="49"/>
  <c r="F71" i="49"/>
  <c r="E71" i="49"/>
  <c r="R71" i="49"/>
  <c r="D71" i="49"/>
  <c r="B71" i="49"/>
  <c r="P71" i="49"/>
  <c r="J71" i="49"/>
  <c r="H71" i="49"/>
  <c r="L71" i="49"/>
  <c r="G71" i="49"/>
  <c r="K71" i="49"/>
  <c r="I71" i="49"/>
  <c r="Q71" i="49"/>
  <c r="L90" i="49"/>
  <c r="F90" i="49"/>
  <c r="P90" i="49"/>
  <c r="J90" i="49"/>
  <c r="Q90" i="49"/>
  <c r="H90" i="49"/>
  <c r="M90" i="49"/>
  <c r="R90" i="49"/>
  <c r="C90" i="49"/>
  <c r="E90" i="49"/>
  <c r="O90" i="49"/>
  <c r="D90" i="49"/>
  <c r="G90" i="49"/>
  <c r="B90" i="49"/>
  <c r="K90" i="49"/>
  <c r="L199" i="49"/>
  <c r="G199" i="49"/>
  <c r="E50" i="49"/>
  <c r="F50" i="49"/>
  <c r="P50" i="49"/>
  <c r="Q50" i="49"/>
  <c r="D50" i="49"/>
  <c r="R50" i="49"/>
  <c r="L50" i="49"/>
  <c r="K50" i="49"/>
  <c r="H50" i="49"/>
  <c r="J50" i="49"/>
  <c r="G50" i="49"/>
  <c r="I50" i="49"/>
  <c r="C50" i="49"/>
  <c r="M50" i="49"/>
  <c r="O50" i="49"/>
  <c r="Q150" i="49"/>
  <c r="B150" i="49"/>
  <c r="D150" i="49"/>
  <c r="H150" i="49"/>
  <c r="I150" i="49"/>
  <c r="M150" i="49"/>
  <c r="L150" i="49"/>
  <c r="R150" i="49"/>
  <c r="F150" i="49"/>
  <c r="K150" i="49"/>
  <c r="J150" i="49"/>
  <c r="E150" i="49"/>
  <c r="O150" i="49"/>
  <c r="C150" i="49"/>
  <c r="P150" i="49"/>
  <c r="F55" i="49"/>
  <c r="G55" i="49"/>
  <c r="C55" i="49"/>
  <c r="E55" i="49"/>
  <c r="L39" i="49"/>
  <c r="H39" i="49"/>
  <c r="K39" i="49"/>
  <c r="J39" i="49"/>
  <c r="B39" i="49"/>
  <c r="R17" i="49"/>
  <c r="L17" i="49"/>
  <c r="M17" i="49"/>
  <c r="J17" i="49"/>
  <c r="I17" i="49"/>
  <c r="B17" i="49"/>
  <c r="C17" i="49"/>
  <c r="O17" i="49"/>
  <c r="P17" i="49"/>
  <c r="D17" i="49"/>
  <c r="E17" i="49"/>
  <c r="Q14" i="49"/>
  <c r="C14" i="49"/>
  <c r="D14" i="49"/>
  <c r="P14" i="49"/>
  <c r="M14" i="49"/>
  <c r="J14" i="49"/>
  <c r="G14" i="49"/>
  <c r="H14" i="49"/>
  <c r="K14" i="49"/>
  <c r="R14" i="49"/>
  <c r="B14" i="49"/>
  <c r="E14" i="49"/>
  <c r="O14" i="49"/>
  <c r="Q72" i="49"/>
  <c r="E72" i="49"/>
  <c r="C72" i="49"/>
  <c r="L72" i="49"/>
  <c r="G72" i="49"/>
  <c r="M72" i="49"/>
  <c r="P72" i="49"/>
  <c r="K72" i="49"/>
  <c r="J72" i="49"/>
  <c r="D72" i="49"/>
  <c r="B72" i="49"/>
  <c r="O72" i="49"/>
  <c r="F72" i="49"/>
  <c r="R72" i="49"/>
  <c r="H72" i="49"/>
  <c r="I72" i="49"/>
  <c r="R111" i="49"/>
  <c r="K111" i="49"/>
  <c r="Q111" i="49"/>
  <c r="G111" i="49"/>
  <c r="B111" i="49"/>
  <c r="D111" i="49"/>
  <c r="E111" i="49"/>
  <c r="C111" i="49"/>
  <c r="H111" i="49"/>
  <c r="I111" i="49"/>
  <c r="J111" i="49"/>
  <c r="M111" i="49"/>
  <c r="P111" i="49"/>
  <c r="F111" i="49"/>
  <c r="R9" i="49"/>
  <c r="D9" i="49"/>
  <c r="F9" i="49"/>
  <c r="M9" i="49"/>
  <c r="B9" i="49"/>
  <c r="C9" i="49"/>
  <c r="J9" i="49"/>
  <c r="L9" i="49"/>
  <c r="O9" i="49"/>
  <c r="Q9" i="49"/>
  <c r="G9" i="49"/>
  <c r="E9" i="49"/>
  <c r="H9" i="49"/>
  <c r="I9" i="49"/>
  <c r="K9" i="49"/>
  <c r="AC12" i="10"/>
  <c r="Y12" i="10"/>
  <c r="F64" i="52"/>
  <c r="J64" i="52"/>
  <c r="L64" i="52"/>
  <c r="H64" i="52"/>
  <c r="G64" i="52"/>
  <c r="M64" i="52"/>
  <c r="C64" i="52"/>
  <c r="I64" i="52"/>
  <c r="H38" i="52"/>
  <c r="L38" i="52"/>
  <c r="M38" i="52"/>
  <c r="B38" i="52"/>
  <c r="D38" i="52"/>
  <c r="K38" i="52"/>
  <c r="C145" i="52"/>
  <c r="M145" i="52"/>
  <c r="F145" i="52"/>
  <c r="E145" i="52"/>
  <c r="J145" i="52"/>
  <c r="I145" i="52"/>
  <c r="L145" i="52"/>
  <c r="D145" i="52"/>
  <c r="D47" i="52"/>
  <c r="E47" i="52"/>
  <c r="I47" i="52"/>
  <c r="M47" i="52"/>
  <c r="C47" i="52"/>
  <c r="F47" i="52"/>
  <c r="D132" i="52"/>
  <c r="C132" i="52"/>
  <c r="J132" i="52"/>
  <c r="L132" i="52"/>
  <c r="E132" i="52"/>
  <c r="H132" i="52"/>
  <c r="J71" i="52"/>
  <c r="F71" i="52"/>
  <c r="M71" i="52"/>
  <c r="I71" i="52"/>
  <c r="C71" i="52"/>
  <c r="K71" i="52"/>
  <c r="H190" i="52"/>
  <c r="E190" i="52"/>
  <c r="G190" i="52"/>
  <c r="F190" i="52"/>
  <c r="K190" i="52"/>
  <c r="J190" i="52"/>
  <c r="L190" i="52"/>
  <c r="J165" i="52"/>
  <c r="D165" i="52"/>
  <c r="L165" i="52"/>
  <c r="F165" i="52"/>
  <c r="G165" i="52"/>
  <c r="K165" i="52"/>
  <c r="I165" i="52"/>
  <c r="M165" i="52"/>
  <c r="E165" i="52"/>
  <c r="L166" i="52"/>
  <c r="E166" i="52"/>
  <c r="G166" i="52"/>
  <c r="I166" i="52"/>
  <c r="K166" i="52"/>
  <c r="J166" i="52"/>
  <c r="D166" i="52"/>
  <c r="I201" i="52"/>
  <c r="E201" i="52"/>
  <c r="L201" i="52"/>
  <c r="M201" i="52"/>
  <c r="F201" i="52"/>
  <c r="G201" i="52"/>
  <c r="D201" i="52"/>
  <c r="B201" i="52"/>
  <c r="J201" i="52"/>
  <c r="H201" i="52"/>
  <c r="H123" i="52"/>
  <c r="C123" i="52"/>
  <c r="L123" i="52"/>
  <c r="I123" i="52"/>
  <c r="G123" i="52"/>
  <c r="K123" i="52"/>
  <c r="G67" i="52"/>
  <c r="M67" i="52"/>
  <c r="D67" i="52"/>
  <c r="E67" i="52"/>
  <c r="L67" i="52"/>
  <c r="I67" i="52"/>
  <c r="B67" i="52"/>
  <c r="C160" i="52"/>
  <c r="K160" i="52"/>
  <c r="D160" i="52"/>
  <c r="E160" i="52"/>
  <c r="G160" i="52"/>
  <c r="H160" i="52"/>
  <c r="F160" i="52"/>
  <c r="L160" i="52"/>
  <c r="J199" i="52"/>
  <c r="F199" i="52"/>
  <c r="C199" i="52"/>
  <c r="M199" i="52"/>
  <c r="D199" i="52"/>
  <c r="G199" i="52"/>
  <c r="L199" i="52"/>
  <c r="I199" i="52"/>
  <c r="B199" i="52"/>
  <c r="K197" i="52"/>
  <c r="H197" i="52"/>
  <c r="I197" i="52"/>
  <c r="B197" i="52"/>
  <c r="D197" i="52"/>
  <c r="M197" i="52"/>
  <c r="J197" i="52"/>
  <c r="E197" i="52"/>
  <c r="G197" i="52"/>
  <c r="C197" i="52"/>
  <c r="L197" i="52"/>
  <c r="F197" i="52"/>
  <c r="C21" i="52"/>
  <c r="B21" i="52"/>
  <c r="E21" i="52"/>
  <c r="I21" i="52"/>
  <c r="J21" i="52"/>
  <c r="L21" i="52"/>
  <c r="G21" i="52"/>
  <c r="F21" i="52"/>
  <c r="H21" i="52"/>
  <c r="M21" i="52"/>
  <c r="K62" i="52"/>
  <c r="D62" i="52"/>
  <c r="C62" i="52"/>
  <c r="L62" i="52"/>
  <c r="J62" i="52"/>
  <c r="B62" i="52"/>
  <c r="H62" i="52"/>
  <c r="E62" i="52"/>
  <c r="I62" i="52"/>
  <c r="G62" i="52"/>
  <c r="M62" i="52"/>
  <c r="K26" i="52"/>
  <c r="C26" i="52"/>
  <c r="B26" i="52"/>
  <c r="J26" i="52"/>
  <c r="F26" i="52"/>
  <c r="I26" i="52"/>
  <c r="B119" i="52"/>
  <c r="G24" i="51"/>
  <c r="L118" i="53"/>
  <c r="C119" i="52"/>
  <c r="I24" i="51"/>
  <c r="F24" i="51"/>
  <c r="J5" i="50"/>
  <c r="C136" i="49"/>
  <c r="H136" i="49"/>
  <c r="D136" i="49"/>
  <c r="I136" i="49"/>
  <c r="M136" i="49"/>
  <c r="E136" i="49"/>
  <c r="I19" i="49"/>
  <c r="O19" i="49"/>
  <c r="H19" i="49"/>
  <c r="L19" i="49"/>
  <c r="P19" i="49"/>
  <c r="B19" i="49"/>
  <c r="M19" i="49"/>
  <c r="I76" i="49"/>
  <c r="K76" i="49"/>
  <c r="H76" i="49"/>
  <c r="E76" i="49"/>
  <c r="R76" i="49"/>
  <c r="O76" i="49"/>
  <c r="G76" i="49"/>
  <c r="B76" i="49"/>
  <c r="J28" i="49"/>
  <c r="C28" i="49"/>
  <c r="Q112" i="49"/>
  <c r="P112" i="49"/>
  <c r="F112" i="49"/>
  <c r="D112" i="49"/>
  <c r="J59" i="49"/>
  <c r="L191" i="49"/>
  <c r="P191" i="49"/>
  <c r="C191" i="49"/>
  <c r="G191" i="49"/>
  <c r="K172" i="49"/>
  <c r="B172" i="49"/>
  <c r="P172" i="49"/>
  <c r="O172" i="49"/>
  <c r="I172" i="49"/>
  <c r="K40" i="49"/>
  <c r="G40" i="49"/>
  <c r="P40" i="49"/>
  <c r="H63" i="49"/>
  <c r="P63" i="49"/>
  <c r="E63" i="49"/>
  <c r="B63" i="49"/>
  <c r="J63" i="49"/>
  <c r="F63" i="49"/>
  <c r="R63" i="49"/>
  <c r="L175" i="42"/>
  <c r="B175" i="42"/>
  <c r="Q175" i="42"/>
  <c r="I175" i="42"/>
  <c r="G175" i="42"/>
  <c r="C175" i="42"/>
  <c r="I61" i="42"/>
  <c r="M61" i="42"/>
  <c r="D61" i="42"/>
  <c r="R61" i="42"/>
  <c r="Q61" i="42"/>
  <c r="O61" i="42"/>
  <c r="P61" i="42"/>
  <c r="F59" i="52"/>
  <c r="L59" i="52"/>
  <c r="K59" i="52"/>
  <c r="M100" i="52"/>
  <c r="K100" i="52"/>
  <c r="M119" i="52"/>
  <c r="D119" i="52"/>
  <c r="F166" i="52"/>
  <c r="B166" i="52"/>
  <c r="I190" i="52"/>
  <c r="C190" i="52"/>
  <c r="G151" i="52"/>
  <c r="B151" i="52"/>
  <c r="H156" i="52"/>
  <c r="O185" i="53"/>
  <c r="L185" i="53"/>
  <c r="N180" i="53"/>
  <c r="L180" i="53"/>
  <c r="G180" i="53"/>
  <c r="F180" i="53"/>
  <c r="M167" i="53"/>
  <c r="O167" i="53"/>
  <c r="J167" i="53"/>
  <c r="L167" i="53"/>
  <c r="L88" i="53"/>
  <c r="J105" i="53"/>
  <c r="O105" i="53"/>
  <c r="K105" i="53"/>
  <c r="N105" i="53"/>
  <c r="G13" i="51"/>
  <c r="I13" i="51"/>
  <c r="J13" i="51"/>
  <c r="B51" i="51"/>
  <c r="L51" i="51"/>
  <c r="C24" i="51"/>
  <c r="B101" i="53"/>
  <c r="C15" i="49"/>
  <c r="L98" i="49"/>
  <c r="I98" i="49"/>
  <c r="E98" i="49"/>
  <c r="D98" i="49"/>
  <c r="B79" i="49"/>
  <c r="E79" i="49"/>
  <c r="K79" i="49"/>
  <c r="J79" i="49"/>
  <c r="L61" i="49"/>
  <c r="D61" i="49"/>
  <c r="H61" i="49"/>
  <c r="E61" i="49"/>
  <c r="G23" i="49"/>
  <c r="B23" i="49"/>
  <c r="O23" i="49"/>
  <c r="P23" i="49"/>
  <c r="J170" i="52"/>
  <c r="L52" i="52"/>
  <c r="J52" i="52"/>
  <c r="I52" i="52"/>
  <c r="C45" i="52"/>
  <c r="E45" i="52"/>
  <c r="H48" i="52"/>
  <c r="D48" i="52"/>
  <c r="K48" i="52"/>
  <c r="B64" i="52"/>
  <c r="K64" i="52"/>
  <c r="K111" i="53"/>
  <c r="I111" i="53"/>
  <c r="G111" i="53"/>
  <c r="B139" i="53"/>
  <c r="I139" i="53"/>
  <c r="M139" i="53"/>
  <c r="L52" i="51"/>
  <c r="F52" i="51"/>
  <c r="I178" i="49"/>
  <c r="B79" i="52"/>
  <c r="B168" i="49"/>
  <c r="G168" i="49"/>
  <c r="P168" i="49"/>
  <c r="O168" i="49"/>
  <c r="E198" i="49"/>
  <c r="B198" i="49"/>
  <c r="O198" i="49"/>
  <c r="H198" i="49"/>
  <c r="L8" i="49"/>
  <c r="R8" i="49"/>
  <c r="O8" i="49"/>
  <c r="G8" i="49"/>
  <c r="M89" i="49"/>
  <c r="I89" i="49"/>
  <c r="J89" i="49"/>
  <c r="F89" i="49"/>
  <c r="G38" i="49"/>
  <c r="L38" i="49"/>
  <c r="O38" i="49"/>
  <c r="D38" i="49"/>
  <c r="I176" i="42"/>
  <c r="G176" i="42"/>
  <c r="K176" i="42"/>
  <c r="O176" i="42"/>
  <c r="E189" i="42"/>
  <c r="C189" i="42"/>
  <c r="D189" i="42"/>
  <c r="G110" i="52"/>
  <c r="F110" i="52"/>
  <c r="J110" i="52"/>
  <c r="M42" i="52"/>
  <c r="I42" i="52"/>
  <c r="J42" i="52"/>
  <c r="C40" i="52"/>
  <c r="H40" i="52"/>
  <c r="G40" i="52"/>
  <c r="F102" i="52"/>
  <c r="E102" i="52"/>
  <c r="G102" i="52"/>
  <c r="K132" i="52"/>
  <c r="G132" i="52"/>
  <c r="F132" i="52"/>
  <c r="K104" i="53"/>
  <c r="B104" i="53"/>
  <c r="O104" i="53"/>
  <c r="J104" i="53"/>
  <c r="D154" i="53"/>
  <c r="G154" i="53"/>
  <c r="Q154" i="53"/>
  <c r="L154" i="53"/>
  <c r="D194" i="53"/>
  <c r="I194" i="53"/>
  <c r="L194" i="53"/>
  <c r="J194" i="53"/>
  <c r="D71" i="52"/>
  <c r="B147" i="49"/>
  <c r="D170" i="52"/>
  <c r="L45" i="52"/>
  <c r="G147" i="49"/>
  <c r="O147" i="49"/>
  <c r="I147" i="49"/>
  <c r="E48" i="49"/>
  <c r="P48" i="49"/>
  <c r="R48" i="49"/>
  <c r="K48" i="49"/>
  <c r="Q197" i="49"/>
  <c r="M197" i="49"/>
  <c r="H197" i="49"/>
  <c r="F197" i="49"/>
  <c r="O110" i="49"/>
  <c r="E110" i="49"/>
  <c r="D110" i="49"/>
  <c r="M110" i="49"/>
  <c r="H6" i="10"/>
  <c r="F43" i="52"/>
  <c r="D43" i="52"/>
  <c r="B157" i="52"/>
  <c r="L157" i="52"/>
  <c r="M157" i="52"/>
  <c r="I61" i="52"/>
  <c r="L61" i="52"/>
  <c r="M61" i="52"/>
  <c r="G76" i="53"/>
  <c r="B76" i="53"/>
  <c r="K76" i="53"/>
  <c r="J76" i="53"/>
  <c r="F131" i="53"/>
  <c r="Q131" i="53"/>
  <c r="N131" i="53"/>
  <c r="D131" i="53"/>
  <c r="L48" i="51"/>
  <c r="J48" i="51"/>
  <c r="E48" i="51"/>
  <c r="J182" i="52"/>
  <c r="O111" i="53"/>
  <c r="J205" i="53"/>
  <c r="P5" i="53"/>
  <c r="Q25" i="53" s="1"/>
  <c r="L134" i="49"/>
  <c r="D134" i="49"/>
  <c r="M134" i="49"/>
  <c r="G95" i="49"/>
  <c r="F95" i="49"/>
  <c r="H95" i="49"/>
  <c r="O95" i="49"/>
  <c r="D87" i="49"/>
  <c r="P87" i="49"/>
  <c r="L87" i="49"/>
  <c r="I87" i="49"/>
  <c r="G65" i="49"/>
  <c r="M65" i="49"/>
  <c r="O65" i="49"/>
  <c r="F65" i="49"/>
  <c r="Q150" i="42"/>
  <c r="C150" i="42"/>
  <c r="E150" i="42"/>
  <c r="R150" i="42"/>
  <c r="I108" i="52"/>
  <c r="F108" i="52"/>
  <c r="L108" i="52"/>
  <c r="G87" i="52"/>
  <c r="K87" i="52"/>
  <c r="E87" i="52"/>
  <c r="G182" i="52"/>
  <c r="I182" i="52"/>
  <c r="J47" i="52"/>
  <c r="K47" i="52"/>
  <c r="B47" i="52"/>
  <c r="P195" i="53"/>
  <c r="N195" i="53"/>
  <c r="E195" i="53"/>
  <c r="D195" i="53"/>
  <c r="F83" i="53"/>
  <c r="L83" i="53"/>
  <c r="B83" i="53"/>
  <c r="E83" i="53"/>
  <c r="E12" i="51"/>
  <c r="F12" i="51"/>
  <c r="H12" i="51"/>
  <c r="H30" i="51"/>
  <c r="F30" i="51"/>
  <c r="H14" i="51"/>
  <c r="G26" i="52"/>
  <c r="I205" i="53"/>
  <c r="B15" i="49"/>
  <c r="I15" i="49"/>
  <c r="R15" i="49"/>
  <c r="K120" i="49"/>
  <c r="R120" i="49"/>
  <c r="P120" i="49"/>
  <c r="Q121" i="49"/>
  <c r="D121" i="49"/>
  <c r="B121" i="49"/>
  <c r="L121" i="49"/>
  <c r="Q205" i="49"/>
  <c r="M205" i="49"/>
  <c r="G205" i="49"/>
  <c r="L205" i="49"/>
  <c r="P57" i="49"/>
  <c r="K57" i="49"/>
  <c r="I57" i="49"/>
  <c r="J57" i="49"/>
  <c r="R178" i="49"/>
  <c r="C178" i="49"/>
  <c r="B178" i="49"/>
  <c r="J49" i="49"/>
  <c r="O49" i="49"/>
  <c r="P49" i="49"/>
  <c r="F49" i="49"/>
  <c r="J187" i="49"/>
  <c r="K187" i="49"/>
  <c r="P187" i="49"/>
  <c r="B158" i="42"/>
  <c r="H158" i="42"/>
  <c r="K158" i="42"/>
  <c r="J158" i="42"/>
  <c r="M193" i="42"/>
  <c r="P193" i="42"/>
  <c r="H193" i="42"/>
  <c r="Q193" i="42"/>
  <c r="C112" i="52"/>
  <c r="L112" i="52"/>
  <c r="B112" i="52"/>
  <c r="M39" i="52"/>
  <c r="B39" i="52"/>
  <c r="D39" i="52"/>
  <c r="H26" i="52"/>
  <c r="L26" i="52"/>
  <c r="D26" i="52"/>
  <c r="E105" i="52"/>
  <c r="C105" i="52"/>
  <c r="L105" i="52"/>
  <c r="M79" i="52"/>
  <c r="L79" i="52"/>
  <c r="B71" i="52"/>
  <c r="L71" i="52"/>
  <c r="J38" i="52"/>
  <c r="E38" i="52"/>
  <c r="F38" i="52"/>
  <c r="E205" i="53"/>
  <c r="L205" i="53"/>
  <c r="K101" i="53"/>
  <c r="G101" i="53"/>
  <c r="H101" i="53"/>
  <c r="J101" i="53"/>
  <c r="G189" i="53"/>
  <c r="L189" i="53"/>
  <c r="M189" i="53"/>
  <c r="C189" i="53"/>
  <c r="B84" i="53"/>
  <c r="P84" i="53"/>
  <c r="H84" i="53"/>
  <c r="L84" i="53"/>
  <c r="J14" i="51"/>
  <c r="G14" i="51"/>
  <c r="C50" i="51"/>
  <c r="J112" i="49"/>
  <c r="Q191" i="49"/>
  <c r="F172" i="49"/>
  <c r="M166" i="52"/>
  <c r="H167" i="53"/>
  <c r="O139" i="53"/>
  <c r="H94" i="53"/>
  <c r="G145" i="53"/>
  <c r="D27" i="51"/>
  <c r="G66" i="52"/>
  <c r="AC10" i="10"/>
  <c r="G136" i="42"/>
  <c r="E136" i="42"/>
  <c r="I136" i="42"/>
  <c r="J33" i="52"/>
  <c r="L33" i="52"/>
  <c r="E33" i="52"/>
  <c r="J184" i="52"/>
  <c r="B184" i="52"/>
  <c r="D56" i="52"/>
  <c r="E56" i="52"/>
  <c r="J56" i="52"/>
  <c r="J123" i="52"/>
  <c r="E123" i="52"/>
  <c r="B123" i="52"/>
  <c r="G175" i="53"/>
  <c r="J175" i="53"/>
  <c r="I175" i="53"/>
  <c r="C175" i="53"/>
  <c r="O108" i="53"/>
  <c r="Q108" i="53"/>
  <c r="P108" i="53"/>
  <c r="E108" i="53"/>
  <c r="J117" i="53"/>
  <c r="K117" i="53"/>
  <c r="P117" i="53"/>
  <c r="Q117" i="53"/>
  <c r="M97" i="53"/>
  <c r="H97" i="53"/>
  <c r="B97" i="53"/>
  <c r="D165" i="53"/>
  <c r="P165" i="53"/>
  <c r="B165" i="53"/>
  <c r="L165" i="53"/>
  <c r="F162" i="53"/>
  <c r="M26" i="42"/>
  <c r="B18" i="52"/>
  <c r="D26" i="42"/>
  <c r="C26" i="42"/>
  <c r="G26" i="42"/>
  <c r="L141" i="42"/>
  <c r="O141" i="42"/>
  <c r="R141" i="42"/>
  <c r="G141" i="42"/>
  <c r="F106" i="42"/>
  <c r="B106" i="42"/>
  <c r="L106" i="42"/>
  <c r="D106" i="42"/>
  <c r="F186" i="42"/>
  <c r="H186" i="42"/>
  <c r="P186" i="42"/>
  <c r="E186" i="42"/>
  <c r="M113" i="42"/>
  <c r="P113" i="42"/>
  <c r="D113" i="42"/>
  <c r="O113" i="42"/>
  <c r="H130" i="52"/>
  <c r="G130" i="52"/>
  <c r="K130" i="52"/>
  <c r="D18" i="52"/>
  <c r="G18" i="52"/>
  <c r="I69" i="52"/>
  <c r="F69" i="52"/>
  <c r="M69" i="52"/>
  <c r="C124" i="52"/>
  <c r="F124" i="52"/>
  <c r="E124" i="52"/>
  <c r="I75" i="52"/>
  <c r="I30" i="52"/>
  <c r="K30" i="52"/>
  <c r="B30" i="52"/>
  <c r="C201" i="53"/>
  <c r="D201" i="53"/>
  <c r="J201" i="53"/>
  <c r="O201" i="53"/>
  <c r="L72" i="53"/>
  <c r="J72" i="53"/>
  <c r="O72" i="53"/>
  <c r="D166" i="53"/>
  <c r="L166" i="53"/>
  <c r="H166" i="53"/>
  <c r="I166" i="53"/>
  <c r="P199" i="53"/>
  <c r="M199" i="53"/>
  <c r="D199" i="53"/>
  <c r="J199" i="53"/>
  <c r="P94" i="53"/>
  <c r="N94" i="53"/>
  <c r="C94" i="53"/>
  <c r="B44" i="51"/>
  <c r="D17" i="51"/>
  <c r="F17" i="51"/>
  <c r="J17" i="51"/>
  <c r="B34" i="51"/>
  <c r="J34" i="51"/>
  <c r="Q77" i="53"/>
  <c r="H162" i="53"/>
  <c r="C145" i="53"/>
  <c r="G156" i="42"/>
  <c r="I156" i="42"/>
  <c r="F156" i="42"/>
  <c r="K156" i="42"/>
  <c r="M140" i="42"/>
  <c r="E140" i="42"/>
  <c r="K140" i="42"/>
  <c r="O140" i="42"/>
  <c r="O104" i="42"/>
  <c r="D104" i="42"/>
  <c r="E104" i="42"/>
  <c r="B104" i="42"/>
  <c r="B74" i="52"/>
  <c r="E74" i="52"/>
  <c r="D74" i="52"/>
  <c r="K135" i="52"/>
  <c r="B135" i="52"/>
  <c r="G135" i="52"/>
  <c r="H66" i="52"/>
  <c r="E66" i="52"/>
  <c r="J163" i="52"/>
  <c r="M163" i="52"/>
  <c r="I163" i="52"/>
  <c r="C164" i="52"/>
  <c r="H164" i="52"/>
  <c r="K164" i="52"/>
  <c r="M125" i="52"/>
  <c r="B125" i="52"/>
  <c r="C125" i="52"/>
  <c r="L77" i="53"/>
  <c r="C77" i="53"/>
  <c r="B77" i="53"/>
  <c r="H77" i="53"/>
  <c r="F133" i="53"/>
  <c r="J133" i="53"/>
  <c r="D133" i="53"/>
  <c r="K133" i="53"/>
  <c r="M163" i="53"/>
  <c r="I163" i="53"/>
  <c r="N163" i="53"/>
  <c r="L163" i="53"/>
  <c r="L162" i="53"/>
  <c r="O162" i="53"/>
  <c r="M145" i="53"/>
  <c r="J145" i="53"/>
  <c r="G197" i="53"/>
  <c r="M197" i="53"/>
  <c r="J197" i="53"/>
  <c r="I197" i="53"/>
  <c r="N69" i="53"/>
  <c r="B69" i="53"/>
  <c r="I98" i="53"/>
  <c r="E98" i="53"/>
  <c r="L143" i="53"/>
  <c r="N143" i="53"/>
  <c r="J55" i="51"/>
  <c r="D55" i="51"/>
  <c r="O111" i="49"/>
  <c r="R106" i="49"/>
  <c r="O115" i="49"/>
  <c r="D188" i="49"/>
  <c r="I146" i="49"/>
  <c r="D21" i="52"/>
  <c r="R92" i="49"/>
  <c r="C154" i="49"/>
  <c r="E204" i="49"/>
  <c r="I28" i="49"/>
  <c r="H35" i="49"/>
  <c r="R59" i="49"/>
  <c r="J141" i="49"/>
  <c r="E195" i="49"/>
  <c r="F195" i="49"/>
  <c r="E40" i="49"/>
  <c r="I138" i="52"/>
  <c r="D86" i="52"/>
  <c r="B100" i="52"/>
  <c r="E142" i="52"/>
  <c r="G63" i="52"/>
  <c r="M68" i="52"/>
  <c r="H166" i="52"/>
  <c r="E156" i="52"/>
  <c r="H61" i="53"/>
  <c r="K135" i="53"/>
  <c r="B78" i="53"/>
  <c r="Q132" i="53"/>
  <c r="H62" i="53"/>
  <c r="C102" i="53"/>
  <c r="Q102" i="53"/>
  <c r="M142" i="53"/>
  <c r="F54" i="51"/>
  <c r="H17" i="49"/>
  <c r="F17" i="49"/>
  <c r="Q116" i="49"/>
  <c r="C171" i="52"/>
  <c r="K199" i="52"/>
  <c r="J160" i="52"/>
  <c r="H188" i="49"/>
  <c r="E44" i="51"/>
  <c r="O26" i="42"/>
  <c r="M18" i="52"/>
  <c r="C12" i="49"/>
  <c r="O101" i="49"/>
  <c r="J12" i="49"/>
  <c r="E154" i="49"/>
  <c r="F40" i="49"/>
  <c r="O190" i="49"/>
  <c r="R85" i="42"/>
  <c r="O85" i="42"/>
  <c r="L86" i="52"/>
  <c r="B63" i="52"/>
  <c r="L54" i="52"/>
  <c r="G135" i="53"/>
  <c r="O88" i="53"/>
  <c r="H88" i="53"/>
  <c r="C118" i="53"/>
  <c r="F142" i="53"/>
  <c r="G142" i="53"/>
  <c r="E54" i="51"/>
  <c r="N119" i="53"/>
  <c r="Q195" i="49"/>
  <c r="G196" i="49"/>
  <c r="B196" i="49"/>
  <c r="E27" i="49"/>
  <c r="H27" i="49"/>
  <c r="O135" i="42"/>
  <c r="L128" i="42"/>
  <c r="E128" i="42"/>
  <c r="D138" i="52"/>
  <c r="G120" i="52"/>
  <c r="M120" i="52"/>
  <c r="B145" i="52"/>
  <c r="H145" i="52"/>
  <c r="E138" i="53"/>
  <c r="C86" i="53"/>
  <c r="I78" i="53"/>
  <c r="L75" i="53"/>
  <c r="C73" i="53"/>
  <c r="O73" i="53"/>
  <c r="H50" i="51"/>
  <c r="I38" i="51"/>
  <c r="J62" i="49"/>
  <c r="D127" i="49"/>
  <c r="M92" i="49"/>
  <c r="D204" i="49"/>
  <c r="O28" i="49"/>
  <c r="I59" i="49"/>
  <c r="F141" i="49"/>
  <c r="M56" i="49"/>
  <c r="P45" i="42"/>
  <c r="B69" i="42"/>
  <c r="F175" i="42"/>
  <c r="C19" i="52"/>
  <c r="C179" i="52"/>
  <c r="E179" i="52"/>
  <c r="L175" i="52"/>
  <c r="C76" i="52"/>
  <c r="J76" i="52"/>
  <c r="C201" i="52"/>
  <c r="B165" i="52"/>
  <c r="L90" i="52"/>
  <c r="B194" i="52"/>
  <c r="I156" i="52"/>
  <c r="G132" i="53"/>
  <c r="D132" i="53"/>
  <c r="J119" i="53"/>
  <c r="I151" i="53"/>
  <c r="E151" i="53"/>
  <c r="M85" i="53"/>
  <c r="L85" i="53"/>
  <c r="F38" i="51"/>
  <c r="P12" i="49"/>
  <c r="L62" i="49"/>
  <c r="I78" i="49"/>
  <c r="F116" i="49"/>
  <c r="C172" i="52"/>
  <c r="H154" i="49"/>
  <c r="H90" i="52"/>
  <c r="I171" i="52"/>
  <c r="C103" i="52"/>
  <c r="D151" i="42"/>
  <c r="C151" i="42"/>
  <c r="F121" i="42"/>
  <c r="G181" i="52"/>
  <c r="L103" i="52"/>
  <c r="D103" i="52"/>
  <c r="D32" i="52"/>
  <c r="L95" i="52"/>
  <c r="F104" i="52"/>
  <c r="B104" i="52"/>
  <c r="J120" i="53"/>
  <c r="L179" i="53"/>
  <c r="K164" i="53"/>
  <c r="J63" i="53"/>
  <c r="J141" i="53"/>
  <c r="N147" i="53"/>
  <c r="B182" i="53"/>
  <c r="B173" i="53"/>
  <c r="F23" i="51"/>
  <c r="G29" i="51"/>
  <c r="C113" i="52"/>
  <c r="K177" i="52"/>
  <c r="I198" i="53"/>
  <c r="H128" i="53"/>
  <c r="P9" i="49"/>
  <c r="G25" i="49"/>
  <c r="H115" i="49"/>
  <c r="D173" i="49"/>
  <c r="O107" i="49"/>
  <c r="B50" i="49"/>
  <c r="Q32" i="49"/>
  <c r="I90" i="49"/>
  <c r="B34" i="49"/>
  <c r="R160" i="49"/>
  <c r="F62" i="52"/>
  <c r="B10" i="40"/>
  <c r="K10" i="40"/>
  <c r="L19" i="44"/>
  <c r="G19" i="44"/>
  <c r="C44" i="44"/>
  <c r="B44" i="44"/>
  <c r="K26" i="48"/>
  <c r="D26" i="48"/>
  <c r="N58" i="48"/>
  <c r="M58" i="48"/>
  <c r="M72" i="48"/>
  <c r="D72" i="48"/>
  <c r="M199" i="48"/>
  <c r="G199" i="48"/>
  <c r="F30" i="48"/>
  <c r="N30" i="48"/>
  <c r="I189" i="48"/>
  <c r="F189" i="48"/>
  <c r="I95" i="48"/>
  <c r="D95" i="48"/>
  <c r="C13" i="41"/>
  <c r="B13" i="41"/>
  <c r="M59" i="41"/>
  <c r="C59" i="41"/>
  <c r="E59" i="41"/>
  <c r="E37" i="41"/>
  <c r="B37" i="41"/>
  <c r="B33" i="41"/>
  <c r="I33" i="41"/>
  <c r="M33" i="41"/>
  <c r="D12" i="41"/>
  <c r="M12" i="41"/>
  <c r="N19" i="41"/>
  <c r="H19" i="41"/>
  <c r="K19" i="41"/>
  <c r="F199" i="41"/>
  <c r="E199" i="41"/>
  <c r="L199" i="41"/>
  <c r="F73" i="41"/>
  <c r="K73" i="41"/>
  <c r="G73" i="41"/>
  <c r="D97" i="41"/>
  <c r="B97" i="41"/>
  <c r="E87" i="45"/>
  <c r="H87" i="45"/>
  <c r="D125" i="45"/>
  <c r="G125" i="45"/>
  <c r="G6" i="45"/>
  <c r="E6" i="45"/>
  <c r="F6" i="45"/>
  <c r="C6" i="45"/>
  <c r="R102" i="42"/>
  <c r="K102" i="42"/>
  <c r="J22" i="42"/>
  <c r="D22" i="42"/>
  <c r="D194" i="42"/>
  <c r="Q194" i="42"/>
  <c r="E83" i="42"/>
  <c r="B83" i="42"/>
  <c r="J83" i="42"/>
  <c r="L83" i="42"/>
  <c r="O86" i="42"/>
  <c r="D86" i="42"/>
  <c r="J163" i="42"/>
  <c r="F163" i="42"/>
  <c r="E163" i="42"/>
  <c r="I163" i="42"/>
  <c r="F172" i="42"/>
  <c r="P172" i="42"/>
  <c r="H172" i="42"/>
  <c r="C172" i="42"/>
  <c r="C111" i="42"/>
  <c r="P111" i="42"/>
  <c r="L29" i="40"/>
  <c r="B29" i="40"/>
  <c r="M21" i="40"/>
  <c r="G21" i="40"/>
  <c r="E47" i="40"/>
  <c r="G47" i="40"/>
  <c r="F28" i="40"/>
  <c r="J28" i="40"/>
  <c r="E28" i="40"/>
  <c r="C49" i="40"/>
  <c r="J49" i="40"/>
  <c r="D41" i="40"/>
  <c r="F41" i="40"/>
  <c r="M41" i="40"/>
  <c r="L9" i="40"/>
  <c r="C9" i="40"/>
  <c r="N168" i="48"/>
  <c r="D168" i="48"/>
  <c r="H98" i="48"/>
  <c r="L98" i="48"/>
  <c r="M200" i="48"/>
  <c r="I200" i="48"/>
  <c r="G200" i="48"/>
  <c r="N200" i="48"/>
  <c r="L200" i="48"/>
  <c r="K204" i="48"/>
  <c r="D204" i="48"/>
  <c r="M204" i="48"/>
  <c r="G125" i="48"/>
  <c r="C125" i="48"/>
  <c r="N125" i="48"/>
  <c r="M125" i="48"/>
  <c r="F125" i="48"/>
  <c r="B125" i="48"/>
  <c r="I114" i="48"/>
  <c r="M114" i="48"/>
  <c r="C114" i="48"/>
  <c r="N8" i="48"/>
  <c r="B8" i="48"/>
  <c r="C8" i="48"/>
  <c r="G8" i="48"/>
  <c r="D8" i="48"/>
  <c r="L8" i="48"/>
  <c r="C195" i="48"/>
  <c r="H195" i="48"/>
  <c r="D195" i="48"/>
  <c r="F195" i="48"/>
  <c r="E195" i="48"/>
  <c r="N195" i="48"/>
  <c r="G195" i="48"/>
  <c r="K205" i="48"/>
  <c r="D205" i="48"/>
  <c r="G205" i="48"/>
  <c r="B100" i="48"/>
  <c r="C100" i="48"/>
  <c r="G100" i="48"/>
  <c r="L100" i="48"/>
  <c r="F100" i="48"/>
  <c r="C171" i="48"/>
  <c r="H171" i="48"/>
  <c r="K171" i="48"/>
  <c r="G22" i="48"/>
  <c r="H22" i="48"/>
  <c r="F22" i="48"/>
  <c r="C22" i="48"/>
  <c r="B22" i="48"/>
  <c r="L22" i="48"/>
  <c r="D6" i="48"/>
  <c r="N6" i="48"/>
  <c r="L6" i="48"/>
  <c r="H27" i="48"/>
  <c r="I27" i="48"/>
  <c r="M27" i="48"/>
  <c r="H201" i="48"/>
  <c r="C201" i="48"/>
  <c r="M201" i="48"/>
  <c r="L186" i="48"/>
  <c r="C186" i="48"/>
  <c r="L137" i="48"/>
  <c r="E137" i="48"/>
  <c r="F140" i="48"/>
  <c r="D140" i="48"/>
  <c r="M29" i="47"/>
  <c r="H29" i="47"/>
  <c r="D29" i="47"/>
  <c r="L29" i="47"/>
  <c r="G29" i="47"/>
  <c r="F27" i="47"/>
  <c r="B27" i="47"/>
  <c r="L27" i="47"/>
  <c r="K27" i="47"/>
  <c r="M27" i="47"/>
  <c r="D13" i="47"/>
  <c r="G13" i="47"/>
  <c r="B13" i="47"/>
  <c r="H17" i="47"/>
  <c r="J17" i="47"/>
  <c r="D17" i="47"/>
  <c r="K17" i="47"/>
  <c r="G17" i="47"/>
  <c r="D20" i="47"/>
  <c r="H20" i="47"/>
  <c r="E20" i="47"/>
  <c r="L20" i="47"/>
  <c r="H12" i="47"/>
  <c r="B12" i="47"/>
  <c r="M12" i="47"/>
  <c r="E12" i="47"/>
  <c r="L12" i="47"/>
  <c r="G12" i="47"/>
  <c r="J49" i="47"/>
  <c r="F49" i="47"/>
  <c r="K49" i="47"/>
  <c r="H49" i="47"/>
  <c r="G49" i="47"/>
  <c r="G131" i="41"/>
  <c r="N131" i="41"/>
  <c r="H131" i="41"/>
  <c r="I51" i="41"/>
  <c r="F51" i="41"/>
  <c r="C135" i="41"/>
  <c r="M135" i="41"/>
  <c r="I152" i="41"/>
  <c r="F152" i="41"/>
  <c r="C152" i="41"/>
  <c r="D72" i="41"/>
  <c r="L72" i="41"/>
  <c r="K24" i="41"/>
  <c r="C24" i="41"/>
  <c r="B39" i="41"/>
  <c r="G39" i="41"/>
  <c r="D57" i="41"/>
  <c r="G57" i="41"/>
  <c r="M146" i="41"/>
  <c r="I146" i="41"/>
  <c r="K189" i="41"/>
  <c r="B189" i="41"/>
  <c r="I96" i="45"/>
  <c r="B96" i="45"/>
  <c r="L58" i="45"/>
  <c r="G58" i="45"/>
  <c r="J172" i="45"/>
  <c r="H172" i="45"/>
  <c r="C55" i="45"/>
  <c r="G55" i="45"/>
  <c r="L169" i="45"/>
  <c r="K169" i="45"/>
  <c r="D94" i="45"/>
  <c r="H94" i="45"/>
  <c r="L117" i="45"/>
  <c r="H117" i="45"/>
  <c r="G25" i="45"/>
  <c r="C25" i="45"/>
  <c r="E85" i="45"/>
  <c r="K85" i="45"/>
  <c r="I85" i="45"/>
  <c r="D122" i="45"/>
  <c r="E122" i="45"/>
  <c r="M20" i="45"/>
  <c r="J20" i="45"/>
  <c r="K22" i="45"/>
  <c r="B22" i="45"/>
  <c r="B171" i="45"/>
  <c r="D171" i="45"/>
  <c r="E23" i="42"/>
  <c r="B23" i="42"/>
  <c r="I52" i="42"/>
  <c r="O52" i="42"/>
  <c r="H40" i="42"/>
  <c r="Q40" i="42"/>
  <c r="B85" i="42"/>
  <c r="Q85" i="42"/>
  <c r="B135" i="42"/>
  <c r="J135" i="42"/>
  <c r="C135" i="42"/>
  <c r="D69" i="42"/>
  <c r="K69" i="42"/>
  <c r="H45" i="42"/>
  <c r="Q45" i="42"/>
  <c r="G149" i="48"/>
  <c r="F149" i="48"/>
  <c r="N149" i="48"/>
  <c r="I158" i="48"/>
  <c r="D158" i="48"/>
  <c r="F158" i="48"/>
  <c r="B158" i="48"/>
  <c r="K70" i="48"/>
  <c r="I70" i="48"/>
  <c r="L70" i="48"/>
  <c r="N70" i="48"/>
  <c r="G182" i="48"/>
  <c r="K182" i="48"/>
  <c r="E119" i="48"/>
  <c r="B129" i="48"/>
  <c r="K129" i="48"/>
  <c r="F129" i="48"/>
  <c r="G129" i="48"/>
  <c r="H162" i="48"/>
  <c r="L162" i="48"/>
  <c r="G91" i="48"/>
  <c r="E91" i="48"/>
  <c r="C91" i="48"/>
  <c r="F91" i="48"/>
  <c r="D91" i="48"/>
  <c r="K85" i="48"/>
  <c r="D85" i="48"/>
  <c r="F85" i="48"/>
  <c r="M85" i="48"/>
  <c r="E85" i="48"/>
  <c r="B53" i="48"/>
  <c r="L53" i="48"/>
  <c r="N53" i="48"/>
  <c r="H53" i="48"/>
  <c r="I53" i="48"/>
  <c r="H202" i="48"/>
  <c r="C202" i="48"/>
  <c r="M202" i="48"/>
  <c r="D202" i="48"/>
  <c r="F202" i="48"/>
  <c r="E157" i="48"/>
  <c r="C157" i="48"/>
  <c r="B157" i="48"/>
  <c r="N157" i="48"/>
  <c r="F157" i="48"/>
  <c r="D193" i="48"/>
  <c r="L193" i="48"/>
  <c r="B193" i="48"/>
  <c r="N193" i="48"/>
  <c r="C193" i="48"/>
  <c r="B105" i="48"/>
  <c r="D105" i="48"/>
  <c r="N105" i="48"/>
  <c r="F105" i="48"/>
  <c r="L105" i="48"/>
  <c r="D60" i="48"/>
  <c r="C60" i="48"/>
  <c r="E60" i="48"/>
  <c r="I60" i="48"/>
  <c r="G60" i="48"/>
  <c r="N203" i="48"/>
  <c r="K203" i="48"/>
  <c r="G203" i="48"/>
  <c r="C203" i="48"/>
  <c r="C131" i="48"/>
  <c r="N131" i="48"/>
  <c r="H131" i="48"/>
  <c r="G131" i="48"/>
  <c r="K131" i="48"/>
  <c r="D22" i="48"/>
  <c r="K22" i="48"/>
  <c r="I22" i="48"/>
  <c r="D100" i="48"/>
  <c r="K100" i="48"/>
  <c r="H100" i="48"/>
  <c r="M195" i="48"/>
  <c r="K195" i="48"/>
  <c r="B195" i="48"/>
  <c r="M8" i="48"/>
  <c r="I8" i="48"/>
  <c r="K8" i="48"/>
  <c r="I125" i="48"/>
  <c r="K125" i="48"/>
  <c r="L125" i="48"/>
  <c r="C200" i="48"/>
  <c r="K200" i="48"/>
  <c r="K9" i="40"/>
  <c r="H9" i="40"/>
  <c r="J41" i="40"/>
  <c r="G28" i="40"/>
  <c r="L17" i="40"/>
  <c r="E49" i="47"/>
  <c r="D49" i="47"/>
  <c r="J12" i="47"/>
  <c r="D12" i="47"/>
  <c r="L32" i="47"/>
  <c r="L17" i="47"/>
  <c r="C17" i="47"/>
  <c r="D27" i="47"/>
  <c r="G27" i="47"/>
  <c r="H27" i="47"/>
  <c r="C29" i="47"/>
  <c r="K29" i="47"/>
  <c r="F29" i="47"/>
  <c r="K185" i="48"/>
  <c r="C153" i="41"/>
  <c r="E57" i="48"/>
  <c r="C6" i="48"/>
  <c r="L171" i="48"/>
  <c r="E205" i="48"/>
  <c r="C204" i="48"/>
  <c r="E49" i="40"/>
  <c r="I55" i="45"/>
  <c r="I201" i="48"/>
  <c r="F13" i="40"/>
  <c r="J13" i="47"/>
  <c r="F34" i="45"/>
  <c r="L122" i="45"/>
  <c r="D117" i="45"/>
  <c r="B107" i="41"/>
  <c r="C72" i="41"/>
  <c r="F178" i="41"/>
  <c r="D123" i="49"/>
  <c r="O123" i="49"/>
  <c r="Q199" i="49"/>
  <c r="B199" i="49"/>
  <c r="I199" i="49"/>
  <c r="Q203" i="49"/>
  <c r="I203" i="49"/>
  <c r="G203" i="49"/>
  <c r="H67" i="52"/>
  <c r="J67" i="52"/>
  <c r="J155" i="52"/>
  <c r="H155" i="52"/>
  <c r="B155" i="52"/>
  <c r="J29" i="52"/>
  <c r="K29" i="52"/>
  <c r="M169" i="52"/>
  <c r="J169" i="52"/>
  <c r="I169" i="52"/>
  <c r="F82" i="52"/>
  <c r="E82" i="52"/>
  <c r="G82" i="52"/>
  <c r="Q103" i="53"/>
  <c r="H103" i="53"/>
  <c r="J184" i="53"/>
  <c r="Q184" i="53"/>
  <c r="F181" i="53"/>
  <c r="O181" i="53"/>
  <c r="Q181" i="53"/>
  <c r="F109" i="53"/>
  <c r="G109" i="53"/>
  <c r="F128" i="53"/>
  <c r="M128" i="53"/>
  <c r="D198" i="53"/>
  <c r="O198" i="53"/>
  <c r="Q198" i="53"/>
  <c r="D12" i="49"/>
  <c r="R101" i="49"/>
  <c r="G62" i="49"/>
  <c r="O78" i="49"/>
  <c r="B55" i="49"/>
  <c r="J55" i="49"/>
  <c r="Q55" i="49"/>
  <c r="M153" i="49"/>
  <c r="D153" i="49"/>
  <c r="B153" i="49"/>
  <c r="C153" i="49"/>
  <c r="E199" i="49"/>
  <c r="K77" i="49"/>
  <c r="J77" i="49"/>
  <c r="P77" i="49"/>
  <c r="D116" i="49"/>
  <c r="I160" i="52"/>
  <c r="M62" i="49"/>
  <c r="C62" i="49"/>
  <c r="O39" i="49"/>
  <c r="P39" i="49"/>
  <c r="M39" i="49"/>
  <c r="G39" i="49"/>
  <c r="O55" i="49"/>
  <c r="B93" i="49"/>
  <c r="D203" i="49"/>
  <c r="E153" i="49"/>
  <c r="K199" i="49"/>
  <c r="M123" i="49"/>
  <c r="M29" i="52"/>
  <c r="I93" i="52"/>
  <c r="E155" i="52"/>
  <c r="F67" i="52"/>
  <c r="D117" i="52"/>
  <c r="K82" i="52"/>
  <c r="D161" i="52"/>
  <c r="E169" i="52"/>
  <c r="E200" i="52"/>
  <c r="G31" i="40"/>
  <c r="J10" i="40"/>
  <c r="K5" i="53"/>
  <c r="B55" i="40"/>
  <c r="H49" i="40"/>
  <c r="F29" i="40"/>
  <c r="D29" i="40"/>
  <c r="C25" i="40"/>
  <c r="L25" i="40"/>
  <c r="K25" i="40"/>
  <c r="K38" i="40"/>
  <c r="H38" i="40"/>
  <c r="H29" i="40"/>
  <c r="G29" i="40"/>
  <c r="E29" i="40"/>
  <c r="J29" i="40"/>
  <c r="M29" i="40"/>
  <c r="K29" i="40"/>
  <c r="H17" i="40"/>
  <c r="K17" i="40"/>
  <c r="L28" i="40"/>
  <c r="K28" i="40"/>
  <c r="C28" i="40"/>
  <c r="D28" i="40"/>
  <c r="H28" i="40"/>
  <c r="M28" i="40"/>
  <c r="M49" i="40"/>
  <c r="L49" i="40"/>
  <c r="B49" i="40"/>
  <c r="C41" i="40"/>
  <c r="L41" i="40"/>
  <c r="B41" i="40"/>
  <c r="G41" i="40"/>
  <c r="K41" i="40"/>
  <c r="D9" i="40"/>
  <c r="G9" i="40"/>
  <c r="E9" i="40"/>
  <c r="B9" i="40"/>
  <c r="J9" i="40"/>
  <c r="H52" i="48"/>
  <c r="D52" i="48"/>
  <c r="D200" i="48"/>
  <c r="B200" i="48"/>
  <c r="N204" i="48"/>
  <c r="G204" i="48"/>
  <c r="E204" i="48"/>
  <c r="M103" i="48"/>
  <c r="G103" i="48"/>
  <c r="N205" i="48"/>
  <c r="H205" i="48"/>
  <c r="M205" i="48"/>
  <c r="I205" i="48"/>
  <c r="F205" i="48"/>
  <c r="G171" i="48"/>
  <c r="E171" i="48"/>
  <c r="B171" i="48"/>
  <c r="F171" i="48"/>
  <c r="M171" i="48"/>
  <c r="K6" i="48"/>
  <c r="B6" i="48"/>
  <c r="F6" i="48"/>
  <c r="H6" i="48"/>
  <c r="M6" i="48"/>
  <c r="E27" i="48"/>
  <c r="D27" i="48"/>
  <c r="N27" i="48"/>
  <c r="F27" i="48"/>
  <c r="C27" i="48"/>
  <c r="G13" i="48"/>
  <c r="K13" i="48"/>
  <c r="D46" i="48"/>
  <c r="H46" i="48"/>
  <c r="K201" i="48"/>
  <c r="N201" i="48"/>
  <c r="L201" i="48"/>
  <c r="G186" i="48"/>
  <c r="B186" i="48"/>
  <c r="H186" i="48"/>
  <c r="F70" i="48"/>
  <c r="D70" i="48"/>
  <c r="E149" i="48"/>
  <c r="B149" i="48"/>
  <c r="K149" i="48"/>
  <c r="D149" i="48"/>
  <c r="H11" i="10"/>
  <c r="P11" i="10"/>
  <c r="P5" i="70"/>
  <c r="K5" i="70"/>
  <c r="H30" i="40"/>
  <c r="J5" i="70"/>
  <c r="H31" i="40"/>
  <c r="M10" i="40"/>
  <c r="H15" i="40"/>
  <c r="K15" i="40"/>
  <c r="C15" i="40"/>
  <c r="G15" i="40"/>
  <c r="E16" i="40"/>
  <c r="L16" i="40"/>
  <c r="F16" i="40"/>
  <c r="G16" i="40"/>
  <c r="D16" i="40"/>
  <c r="B16" i="40"/>
  <c r="C16" i="40"/>
  <c r="M16" i="40"/>
  <c r="H16" i="40"/>
  <c r="J16" i="40"/>
  <c r="K16" i="40"/>
  <c r="D10" i="40"/>
  <c r="L10" i="40"/>
  <c r="K31" i="40"/>
  <c r="C31" i="40"/>
  <c r="F31" i="40"/>
  <c r="L31" i="40"/>
  <c r="M31" i="40"/>
  <c r="E31" i="40"/>
  <c r="D31" i="40"/>
  <c r="B31" i="40"/>
  <c r="D6" i="44"/>
  <c r="L6" i="44"/>
  <c r="K12" i="44"/>
  <c r="H12" i="44"/>
  <c r="B50" i="44"/>
  <c r="H50" i="44"/>
  <c r="K50" i="44"/>
  <c r="G50" i="44"/>
  <c r="I50" i="44"/>
  <c r="J50" i="44"/>
  <c r="F50" i="44"/>
  <c r="L50" i="44"/>
  <c r="C50" i="44"/>
  <c r="D50" i="44"/>
  <c r="E50" i="44"/>
  <c r="E19" i="44"/>
  <c r="F19" i="44"/>
  <c r="J51" i="44"/>
  <c r="I51" i="44"/>
  <c r="L51" i="44"/>
  <c r="F51" i="44"/>
  <c r="C51" i="44"/>
  <c r="K51" i="44"/>
  <c r="G51" i="44"/>
  <c r="B51" i="44"/>
  <c r="E51" i="44"/>
  <c r="H51" i="44"/>
  <c r="D51" i="44"/>
  <c r="I44" i="44"/>
  <c r="F44" i="44"/>
  <c r="K44" i="44"/>
  <c r="J44" i="44"/>
  <c r="L44" i="44"/>
  <c r="D44" i="44"/>
  <c r="H44" i="44"/>
  <c r="E47" i="44"/>
  <c r="K47" i="44"/>
  <c r="I47" i="44"/>
  <c r="C47" i="44"/>
  <c r="L47" i="44"/>
  <c r="F47" i="44"/>
  <c r="G47" i="44"/>
  <c r="B47" i="44"/>
  <c r="D47" i="44"/>
  <c r="H47" i="44"/>
  <c r="J47" i="44"/>
  <c r="M176" i="48"/>
  <c r="H176" i="48"/>
  <c r="K176" i="48"/>
  <c r="L176" i="48"/>
  <c r="E176" i="48"/>
  <c r="E58" i="48"/>
  <c r="D58" i="48"/>
  <c r="I58" i="48"/>
  <c r="G72" i="48"/>
  <c r="N72" i="48"/>
  <c r="B72" i="48"/>
  <c r="K72" i="48"/>
  <c r="L96" i="48"/>
  <c r="N96" i="48"/>
  <c r="E30" i="48"/>
  <c r="M30" i="48"/>
  <c r="G30" i="48"/>
  <c r="B30" i="48"/>
  <c r="I30" i="48"/>
  <c r="K30" i="48"/>
  <c r="C30" i="48"/>
  <c r="L30" i="48"/>
  <c r="N132" i="48"/>
  <c r="I132" i="48"/>
  <c r="L132" i="48"/>
  <c r="H189" i="48"/>
  <c r="L189" i="48"/>
  <c r="D189" i="48"/>
  <c r="N189" i="48"/>
  <c r="C189" i="48"/>
  <c r="K189" i="48"/>
  <c r="E189" i="48"/>
  <c r="G189" i="48"/>
  <c r="M189" i="48"/>
  <c r="C73" i="48"/>
  <c r="L73" i="48"/>
  <c r="B73" i="48"/>
  <c r="L156" i="48"/>
  <c r="B156" i="48"/>
  <c r="H44" i="48"/>
  <c r="D44" i="48"/>
  <c r="G44" i="48"/>
  <c r="I44" i="48"/>
  <c r="E44" i="48"/>
  <c r="C44" i="48"/>
  <c r="M44" i="48"/>
  <c r="N44" i="48"/>
  <c r="K44" i="48"/>
  <c r="F95" i="48"/>
  <c r="K95" i="48"/>
  <c r="B95" i="48"/>
  <c r="H95" i="48"/>
  <c r="N95" i="48"/>
  <c r="M95" i="48"/>
  <c r="L95" i="48"/>
  <c r="E95" i="48"/>
  <c r="C95" i="48"/>
  <c r="N172" i="48"/>
  <c r="F172" i="48"/>
  <c r="I172" i="48"/>
  <c r="L172" i="48"/>
  <c r="B172" i="48"/>
  <c r="H172" i="48"/>
  <c r="K172" i="48"/>
  <c r="C172" i="48"/>
  <c r="G172" i="48"/>
  <c r="M55" i="48"/>
  <c r="F55" i="48"/>
  <c r="M93" i="48"/>
  <c r="H93" i="48"/>
  <c r="B93" i="48"/>
  <c r="F93" i="48"/>
  <c r="D93" i="48"/>
  <c r="E93" i="48"/>
  <c r="N93" i="48"/>
  <c r="L93" i="48"/>
  <c r="K93" i="48"/>
  <c r="G93" i="48"/>
  <c r="D12" i="48"/>
  <c r="N12" i="48"/>
  <c r="H12" i="48"/>
  <c r="F12" i="48"/>
  <c r="L12" i="48"/>
  <c r="M12" i="48"/>
  <c r="E12" i="48"/>
  <c r="C12" i="48"/>
  <c r="G12" i="48"/>
  <c r="K12" i="48"/>
  <c r="I12" i="48"/>
  <c r="B12" i="48"/>
  <c r="F8" i="47"/>
  <c r="K8" i="47"/>
  <c r="D8" i="47"/>
  <c r="J8" i="47"/>
  <c r="B8" i="47"/>
  <c r="E10" i="47"/>
  <c r="L10" i="47"/>
  <c r="C10" i="47"/>
  <c r="H10" i="47"/>
  <c r="D10" i="47"/>
  <c r="G10" i="47"/>
  <c r="C31" i="47"/>
  <c r="L31" i="47"/>
  <c r="F31" i="47"/>
  <c r="I59" i="41"/>
  <c r="G59" i="41"/>
  <c r="B59" i="41"/>
  <c r="L59" i="41"/>
  <c r="D59" i="41"/>
  <c r="H59" i="41"/>
  <c r="M37" i="41"/>
  <c r="H37" i="41"/>
  <c r="L37" i="41"/>
  <c r="K37" i="41"/>
  <c r="G37" i="41"/>
  <c r="I37" i="41"/>
  <c r="N37" i="41"/>
  <c r="E33" i="41"/>
  <c r="G33" i="41"/>
  <c r="C33" i="41"/>
  <c r="E105" i="41"/>
  <c r="M105" i="41"/>
  <c r="G105" i="41"/>
  <c r="L105" i="41"/>
  <c r="I105" i="41"/>
  <c r="H105" i="41"/>
  <c r="K105" i="41"/>
  <c r="D105" i="41"/>
  <c r="F105" i="41"/>
  <c r="C105" i="41"/>
  <c r="B105" i="41"/>
  <c r="N105" i="41"/>
  <c r="G12" i="41"/>
  <c r="N12" i="41"/>
  <c r="K12" i="41"/>
  <c r="H12" i="41"/>
  <c r="E12" i="41"/>
  <c r="C12" i="41"/>
  <c r="L12" i="41"/>
  <c r="F12" i="41"/>
  <c r="H92" i="41"/>
  <c r="L92" i="41"/>
  <c r="E125" i="41"/>
  <c r="F125" i="41"/>
  <c r="I125" i="41"/>
  <c r="C125" i="41"/>
  <c r="H125" i="41"/>
  <c r="N125" i="41"/>
  <c r="L125" i="41"/>
  <c r="B125" i="41"/>
  <c r="K125" i="41"/>
  <c r="D125" i="41"/>
  <c r="G125" i="41"/>
  <c r="M125" i="41"/>
  <c r="K179" i="41"/>
  <c r="C179" i="41"/>
  <c r="F179" i="41"/>
  <c r="H179" i="41"/>
  <c r="G179" i="41"/>
  <c r="M179" i="41"/>
  <c r="L179" i="41"/>
  <c r="I179" i="41"/>
  <c r="D179" i="41"/>
  <c r="B179" i="41"/>
  <c r="G19" i="41"/>
  <c r="B19" i="41"/>
  <c r="M19" i="41"/>
  <c r="L19" i="41"/>
  <c r="D19" i="41"/>
  <c r="E19" i="41"/>
  <c r="H50" i="41"/>
  <c r="C50" i="41"/>
  <c r="B50" i="41"/>
  <c r="I50" i="41"/>
  <c r="E50" i="41"/>
  <c r="M50" i="41"/>
  <c r="D50" i="41"/>
  <c r="N50" i="41"/>
  <c r="G50" i="41"/>
  <c r="K50" i="41"/>
  <c r="N201" i="41"/>
  <c r="M201" i="41"/>
  <c r="E201" i="41"/>
  <c r="C201" i="41"/>
  <c r="L201" i="41"/>
  <c r="G201" i="41"/>
  <c r="B201" i="41"/>
  <c r="K201" i="41"/>
  <c r="D201" i="41"/>
  <c r="I201" i="41"/>
  <c r="F201" i="41"/>
  <c r="H201" i="41"/>
  <c r="K109" i="41"/>
  <c r="B109" i="41"/>
  <c r="L109" i="41"/>
  <c r="N109" i="41"/>
  <c r="D109" i="41"/>
  <c r="M109" i="41"/>
  <c r="H109" i="41"/>
  <c r="I109" i="41"/>
  <c r="G109" i="41"/>
  <c r="F109" i="41"/>
  <c r="E109" i="41"/>
  <c r="C109" i="41"/>
  <c r="N185" i="41"/>
  <c r="E185" i="41"/>
  <c r="C185" i="41"/>
  <c r="B185" i="41"/>
  <c r="F185" i="41"/>
  <c r="K185" i="41"/>
  <c r="I185" i="41"/>
  <c r="G185" i="41"/>
  <c r="H185" i="41"/>
  <c r="M185" i="41"/>
  <c r="D185" i="41"/>
  <c r="L185" i="41"/>
  <c r="C199" i="41"/>
  <c r="N199" i="41"/>
  <c r="I199" i="41"/>
  <c r="G199" i="41"/>
  <c r="D199" i="41"/>
  <c r="H73" i="41"/>
  <c r="M73" i="41"/>
  <c r="L73" i="41"/>
  <c r="D73" i="41"/>
  <c r="I73" i="41"/>
  <c r="I11" i="41"/>
  <c r="H11" i="41"/>
  <c r="C11" i="41"/>
  <c r="L11" i="41"/>
  <c r="F11" i="41"/>
  <c r="D11" i="41"/>
  <c r="M11" i="41"/>
  <c r="K11" i="41"/>
  <c r="B11" i="41"/>
  <c r="G11" i="41"/>
  <c r="E11" i="41"/>
  <c r="N11" i="41"/>
  <c r="E77" i="41"/>
  <c r="K77" i="41"/>
  <c r="M62" i="41"/>
  <c r="L62" i="41"/>
  <c r="K194" i="41"/>
  <c r="M194" i="41"/>
  <c r="G194" i="41"/>
  <c r="F194" i="41"/>
  <c r="H194" i="41"/>
  <c r="C194" i="41"/>
  <c r="I194" i="41"/>
  <c r="D194" i="41"/>
  <c r="B194" i="41"/>
  <c r="E194" i="41"/>
  <c r="N194" i="41"/>
  <c r="L194" i="41"/>
  <c r="L88" i="41"/>
  <c r="G88" i="41"/>
  <c r="F88" i="41"/>
  <c r="E81" i="41"/>
  <c r="L81" i="41"/>
  <c r="H81" i="41"/>
  <c r="K47" i="41"/>
  <c r="E47" i="41"/>
  <c r="N47" i="41"/>
  <c r="M47" i="41"/>
  <c r="C47" i="41"/>
  <c r="H47" i="41"/>
  <c r="B47" i="41"/>
  <c r="I47" i="41"/>
  <c r="F47" i="41"/>
  <c r="G47" i="41"/>
  <c r="L47" i="41"/>
  <c r="D47" i="41"/>
  <c r="B156" i="41"/>
  <c r="I156" i="41"/>
  <c r="D156" i="41"/>
  <c r="C156" i="41"/>
  <c r="M156" i="41"/>
  <c r="F156" i="41"/>
  <c r="L156" i="41"/>
  <c r="N156" i="41"/>
  <c r="G156" i="41"/>
  <c r="K156" i="41"/>
  <c r="E156" i="41"/>
  <c r="H156" i="41"/>
  <c r="G175" i="41"/>
  <c r="K175" i="41"/>
  <c r="H175" i="41"/>
  <c r="E175" i="41"/>
  <c r="K42" i="41"/>
  <c r="B42" i="41"/>
  <c r="G42" i="41"/>
  <c r="C42" i="41"/>
  <c r="E42" i="41"/>
  <c r="N42" i="41"/>
  <c r="L42" i="41"/>
  <c r="F42" i="41"/>
  <c r="I42" i="41"/>
  <c r="M42" i="41"/>
  <c r="D42" i="41"/>
  <c r="H42" i="41"/>
  <c r="D135" i="45"/>
  <c r="G135" i="45"/>
  <c r="L67" i="45"/>
  <c r="D67" i="45"/>
  <c r="G166" i="45"/>
  <c r="C166" i="45"/>
  <c r="D137" i="45"/>
  <c r="J137" i="45"/>
  <c r="H52" i="45"/>
  <c r="G52" i="45"/>
  <c r="C56" i="45"/>
  <c r="M56" i="45"/>
  <c r="K123" i="45"/>
  <c r="F123" i="45"/>
  <c r="G123" i="45"/>
  <c r="C123" i="45"/>
  <c r="M123" i="45"/>
  <c r="J123" i="45"/>
  <c r="I123" i="45"/>
  <c r="B123" i="45"/>
  <c r="D123" i="45"/>
  <c r="E123" i="45"/>
  <c r="H123" i="45"/>
  <c r="L123" i="45"/>
  <c r="C75" i="45"/>
  <c r="H75" i="45"/>
  <c r="J75" i="45"/>
  <c r="L75" i="45"/>
  <c r="B75" i="45"/>
  <c r="E75" i="45"/>
  <c r="I75" i="45"/>
  <c r="G75" i="45"/>
  <c r="F75" i="45"/>
  <c r="D75" i="45"/>
  <c r="K75" i="45"/>
  <c r="M75" i="45"/>
  <c r="K139" i="45"/>
  <c r="F139" i="45"/>
  <c r="C139" i="45"/>
  <c r="B139" i="45"/>
  <c r="M139" i="45"/>
  <c r="I139" i="45"/>
  <c r="L139" i="45"/>
  <c r="J139" i="45"/>
  <c r="G139" i="45"/>
  <c r="E139" i="45"/>
  <c r="D139" i="45"/>
  <c r="H139" i="45"/>
  <c r="D73" i="45"/>
  <c r="I73" i="45"/>
  <c r="H73" i="45"/>
  <c r="M73" i="45"/>
  <c r="B73" i="45"/>
  <c r="L73" i="45"/>
  <c r="G73" i="45"/>
  <c r="K73" i="45"/>
  <c r="E73" i="45"/>
  <c r="J73" i="45"/>
  <c r="F73" i="45"/>
  <c r="C73" i="45"/>
  <c r="B157" i="45"/>
  <c r="E157" i="45"/>
  <c r="I157" i="45"/>
  <c r="F157" i="45"/>
  <c r="H157" i="45"/>
  <c r="J157" i="45"/>
  <c r="M157" i="45"/>
  <c r="D157" i="45"/>
  <c r="C157" i="45"/>
  <c r="L157" i="45"/>
  <c r="G157" i="45"/>
  <c r="K157" i="45"/>
  <c r="L31" i="45"/>
  <c r="I31" i="45"/>
  <c r="G31" i="45"/>
  <c r="M31" i="45"/>
  <c r="B31" i="45"/>
  <c r="J31" i="45"/>
  <c r="H31" i="45"/>
  <c r="C31" i="45"/>
  <c r="F31" i="45"/>
  <c r="E31" i="45"/>
  <c r="K31" i="45"/>
  <c r="D31" i="45"/>
  <c r="M13" i="45"/>
  <c r="B13" i="45"/>
  <c r="C13" i="45"/>
  <c r="E13" i="45"/>
  <c r="D13" i="45"/>
  <c r="H13" i="45"/>
  <c r="K13" i="45"/>
  <c r="J13" i="45"/>
  <c r="I13" i="45"/>
  <c r="L13" i="45"/>
  <c r="F111" i="45"/>
  <c r="E111" i="45"/>
  <c r="J111" i="45"/>
  <c r="D111" i="45"/>
  <c r="C111" i="45"/>
  <c r="L111" i="45"/>
  <c r="K111" i="45"/>
  <c r="I111" i="45"/>
  <c r="G111" i="45"/>
  <c r="H111" i="45"/>
  <c r="M111" i="45"/>
  <c r="B111" i="45"/>
  <c r="H17" i="45"/>
  <c r="E17" i="45"/>
  <c r="B17" i="45"/>
  <c r="J17" i="45"/>
  <c r="K17" i="45"/>
  <c r="I17" i="45"/>
  <c r="F17" i="45"/>
  <c r="D17" i="45"/>
  <c r="M17" i="45"/>
  <c r="L17" i="45"/>
  <c r="E187" i="45"/>
  <c r="H187" i="45"/>
  <c r="D187" i="45"/>
  <c r="K187" i="45"/>
  <c r="G187" i="45"/>
  <c r="J187" i="45"/>
  <c r="I187" i="45"/>
  <c r="B187" i="45"/>
  <c r="C187" i="45"/>
  <c r="F187" i="45"/>
  <c r="M187" i="45"/>
  <c r="L187" i="45"/>
  <c r="M87" i="45"/>
  <c r="K87" i="45"/>
  <c r="L87" i="45"/>
  <c r="F87" i="45"/>
  <c r="D87" i="45"/>
  <c r="I87" i="45"/>
  <c r="B87" i="45"/>
  <c r="G87" i="45"/>
  <c r="J87" i="45"/>
  <c r="E180" i="45"/>
  <c r="F180" i="45"/>
  <c r="H180" i="45"/>
  <c r="L180" i="45"/>
  <c r="B180" i="45"/>
  <c r="I180" i="45"/>
  <c r="D180" i="45"/>
  <c r="G180" i="45"/>
  <c r="J180" i="45"/>
  <c r="C180" i="45"/>
  <c r="K180" i="45"/>
  <c r="M180" i="45"/>
  <c r="B74" i="45"/>
  <c r="H74" i="45"/>
  <c r="J74" i="45"/>
  <c r="C74" i="45"/>
  <c r="L74" i="45"/>
  <c r="G74" i="45"/>
  <c r="M74" i="45"/>
  <c r="I74" i="45"/>
  <c r="F74" i="45"/>
  <c r="E74" i="45"/>
  <c r="D74" i="45"/>
  <c r="K74" i="45"/>
  <c r="H125" i="45"/>
  <c r="E125" i="45"/>
  <c r="J125" i="45"/>
  <c r="I125" i="45"/>
  <c r="F125" i="45"/>
  <c r="M6" i="45"/>
  <c r="J6" i="45"/>
  <c r="L6" i="45"/>
  <c r="H6" i="45"/>
  <c r="B6" i="45"/>
  <c r="E78" i="45"/>
  <c r="K78" i="45"/>
  <c r="J78" i="45"/>
  <c r="H78" i="45"/>
  <c r="F78" i="45"/>
  <c r="C78" i="45"/>
  <c r="I78" i="45"/>
  <c r="B78" i="45"/>
  <c r="L78" i="45"/>
  <c r="G78" i="45"/>
  <c r="M78" i="45"/>
  <c r="D78" i="45"/>
  <c r="B126" i="45"/>
  <c r="E126" i="45"/>
  <c r="M126" i="45"/>
  <c r="C83" i="45"/>
  <c r="G83" i="45"/>
  <c r="K83" i="45"/>
  <c r="H83" i="45"/>
  <c r="B83" i="45"/>
  <c r="I83" i="45"/>
  <c r="E176" i="45"/>
  <c r="M176" i="45"/>
  <c r="H176" i="45"/>
  <c r="C176" i="45"/>
  <c r="F176" i="45"/>
  <c r="D176" i="45"/>
  <c r="L176" i="45"/>
  <c r="I176" i="45"/>
  <c r="J176" i="45"/>
  <c r="K176" i="45"/>
  <c r="G176" i="45"/>
  <c r="B176" i="45"/>
  <c r="G26" i="45"/>
  <c r="J26" i="45"/>
  <c r="D26" i="45"/>
  <c r="L26" i="45"/>
  <c r="H26" i="45"/>
  <c r="L104" i="45"/>
  <c r="G104" i="45"/>
  <c r="J104" i="45"/>
  <c r="M104" i="45"/>
  <c r="H104" i="45"/>
  <c r="E104" i="45"/>
  <c r="B104" i="45"/>
  <c r="F104" i="45"/>
  <c r="C104" i="45"/>
  <c r="I104" i="45"/>
  <c r="D104" i="45"/>
  <c r="K104" i="45"/>
  <c r="J65" i="45"/>
  <c r="F65" i="45"/>
  <c r="L65" i="45"/>
  <c r="B65" i="45"/>
  <c r="I65" i="45"/>
  <c r="H65" i="45"/>
  <c r="K65" i="45"/>
  <c r="M65" i="45"/>
  <c r="G65" i="45"/>
  <c r="D65" i="45"/>
  <c r="C65" i="45"/>
  <c r="E65" i="45"/>
  <c r="F107" i="42"/>
  <c r="L107" i="42"/>
  <c r="G107" i="42"/>
  <c r="Q107" i="42"/>
  <c r="C107" i="42"/>
  <c r="K107" i="42"/>
  <c r="M107" i="42"/>
  <c r="J107" i="42"/>
  <c r="B107" i="42"/>
  <c r="E107" i="42"/>
  <c r="P107" i="42"/>
  <c r="H107" i="42"/>
  <c r="D107" i="42"/>
  <c r="R107" i="42"/>
  <c r="I107" i="42"/>
  <c r="O107" i="42"/>
  <c r="R93" i="42"/>
  <c r="C93" i="42"/>
  <c r="Q93" i="42"/>
  <c r="O93" i="42"/>
  <c r="L93" i="42"/>
  <c r="K93" i="42"/>
  <c r="F93" i="42"/>
  <c r="B93" i="42"/>
  <c r="M93" i="42"/>
  <c r="D93" i="42"/>
  <c r="G93" i="42"/>
  <c r="P93" i="42"/>
  <c r="H93" i="42"/>
  <c r="I93" i="42"/>
  <c r="E93" i="42"/>
  <c r="J93" i="42"/>
  <c r="C22" i="42"/>
  <c r="I22" i="42"/>
  <c r="G22" i="42"/>
  <c r="P194" i="42"/>
  <c r="C194" i="42"/>
  <c r="L194" i="42"/>
  <c r="J194" i="42"/>
  <c r="I83" i="42"/>
  <c r="G83" i="42"/>
  <c r="D83" i="42"/>
  <c r="O83" i="42"/>
  <c r="K83" i="42"/>
  <c r="Q83" i="42"/>
  <c r="P83" i="42"/>
  <c r="M83" i="42"/>
  <c r="R55" i="42"/>
  <c r="B55" i="42"/>
  <c r="C55" i="42"/>
  <c r="K55" i="42"/>
  <c r="E55" i="42"/>
  <c r="O55" i="42"/>
  <c r="L55" i="42"/>
  <c r="G55" i="42"/>
  <c r="H55" i="42"/>
  <c r="I55" i="42"/>
  <c r="D55" i="42"/>
  <c r="J55" i="42"/>
  <c r="M55" i="42"/>
  <c r="F55" i="42"/>
  <c r="Q55" i="42"/>
  <c r="P55" i="42"/>
  <c r="L118" i="42"/>
  <c r="F118" i="42"/>
  <c r="G118" i="42"/>
  <c r="M118" i="42"/>
  <c r="I118" i="42"/>
  <c r="O118" i="42"/>
  <c r="R118" i="42"/>
  <c r="Q118" i="42"/>
  <c r="B118" i="42"/>
  <c r="P118" i="42"/>
  <c r="E118" i="42"/>
  <c r="D118" i="42"/>
  <c r="C118" i="42"/>
  <c r="K118" i="42"/>
  <c r="H86" i="42"/>
  <c r="P86" i="42"/>
  <c r="B86" i="42"/>
  <c r="R86" i="42"/>
  <c r="B112" i="42"/>
  <c r="H112" i="42"/>
  <c r="P112" i="42"/>
  <c r="J112" i="42"/>
  <c r="O112" i="42"/>
  <c r="G112" i="42"/>
  <c r="M112" i="42"/>
  <c r="Q112" i="42"/>
  <c r="D112" i="42"/>
  <c r="I112" i="42"/>
  <c r="R112" i="42"/>
  <c r="K112" i="42"/>
  <c r="F112" i="42"/>
  <c r="L112" i="42"/>
  <c r="G80" i="42"/>
  <c r="E80" i="42"/>
  <c r="Q80" i="42"/>
  <c r="B80" i="42"/>
  <c r="I80" i="42"/>
  <c r="C80" i="42"/>
  <c r="H80" i="42"/>
  <c r="O80" i="42"/>
  <c r="R80" i="42"/>
  <c r="M80" i="42"/>
  <c r="J80" i="42"/>
  <c r="F80" i="42"/>
  <c r="L80" i="42"/>
  <c r="P80" i="42"/>
  <c r="K80" i="42"/>
  <c r="D80" i="42"/>
  <c r="J89" i="42"/>
  <c r="F89" i="42"/>
  <c r="C89" i="42"/>
  <c r="G89" i="42"/>
  <c r="K89" i="42"/>
  <c r="D89" i="42"/>
  <c r="P89" i="42"/>
  <c r="R89" i="42"/>
  <c r="I89" i="42"/>
  <c r="H89" i="42"/>
  <c r="B89" i="42"/>
  <c r="E89" i="42"/>
  <c r="L89" i="42"/>
  <c r="Q89" i="42"/>
  <c r="M89" i="42"/>
  <c r="O89" i="42"/>
  <c r="H53" i="42"/>
  <c r="G53" i="42"/>
  <c r="Q53" i="42"/>
  <c r="D53" i="42"/>
  <c r="F53" i="42"/>
  <c r="J53" i="42"/>
  <c r="E53" i="42"/>
  <c r="C53" i="42"/>
  <c r="B53" i="42"/>
  <c r="M53" i="42"/>
  <c r="L53" i="42"/>
  <c r="R53" i="42"/>
  <c r="P53" i="42"/>
  <c r="O53" i="42"/>
  <c r="K53" i="42"/>
  <c r="I53" i="42"/>
  <c r="Q50" i="42"/>
  <c r="D50" i="42"/>
  <c r="L50" i="42"/>
  <c r="H50" i="42"/>
  <c r="F50" i="42"/>
  <c r="R50" i="42"/>
  <c r="C50" i="42"/>
  <c r="I50" i="42"/>
  <c r="M50" i="42"/>
  <c r="P50" i="42"/>
  <c r="B50" i="42"/>
  <c r="J50" i="42"/>
  <c r="O50" i="42"/>
  <c r="E50" i="42"/>
  <c r="K50" i="42"/>
  <c r="G50" i="42"/>
  <c r="C202" i="42"/>
  <c r="B202" i="42"/>
  <c r="R202" i="42"/>
  <c r="O202" i="42"/>
  <c r="J202" i="42"/>
  <c r="E202" i="42"/>
  <c r="G202" i="42"/>
  <c r="D202" i="42"/>
  <c r="L202" i="42"/>
  <c r="I202" i="42"/>
  <c r="F202" i="42"/>
  <c r="P202" i="42"/>
  <c r="H202" i="42"/>
  <c r="M202" i="42"/>
  <c r="E108" i="42"/>
  <c r="B108" i="42"/>
  <c r="C108" i="42"/>
  <c r="P108" i="42"/>
  <c r="O108" i="42"/>
  <c r="J108" i="42"/>
  <c r="I108" i="42"/>
  <c r="L108" i="42"/>
  <c r="F108" i="42"/>
  <c r="D108" i="42"/>
  <c r="F32" i="42"/>
  <c r="O32" i="42"/>
  <c r="L70" i="42"/>
  <c r="D70" i="42"/>
  <c r="K145" i="42"/>
  <c r="B145" i="42"/>
  <c r="M120" i="42"/>
  <c r="L120" i="42"/>
  <c r="H120" i="42"/>
  <c r="J57" i="42"/>
  <c r="F57" i="42"/>
  <c r="L57" i="42"/>
  <c r="L163" i="42"/>
  <c r="K163" i="42"/>
  <c r="D163" i="42"/>
  <c r="R163" i="42"/>
  <c r="O163" i="42"/>
  <c r="P163" i="42"/>
  <c r="J172" i="42"/>
  <c r="E172" i="42"/>
  <c r="R172" i="42"/>
  <c r="L172" i="42"/>
  <c r="I172" i="42"/>
  <c r="Q172" i="42"/>
  <c r="B172" i="42"/>
  <c r="C18" i="42"/>
  <c r="L18" i="42"/>
  <c r="J18" i="42"/>
  <c r="D18" i="42"/>
  <c r="O18" i="42"/>
  <c r="H18" i="42"/>
  <c r="K18" i="42"/>
  <c r="E18" i="42"/>
  <c r="Q18" i="42"/>
  <c r="M18" i="42"/>
  <c r="P18" i="42"/>
  <c r="R18" i="42"/>
  <c r="F18" i="42"/>
  <c r="I18" i="42"/>
  <c r="B18" i="42"/>
  <c r="G18" i="42"/>
  <c r="D179" i="42"/>
  <c r="E179" i="42"/>
  <c r="G179" i="42"/>
  <c r="H179" i="42"/>
  <c r="F179" i="42"/>
  <c r="L179" i="42"/>
  <c r="C179" i="42"/>
  <c r="Q179" i="42"/>
  <c r="P179" i="42"/>
  <c r="I179" i="42"/>
  <c r="B179" i="42"/>
  <c r="M179" i="42"/>
  <c r="O179" i="42"/>
  <c r="J179" i="42"/>
  <c r="R179" i="42"/>
  <c r="K179" i="42"/>
  <c r="K199" i="42"/>
  <c r="C199" i="42"/>
  <c r="P199" i="42"/>
  <c r="J199" i="42"/>
  <c r="F199" i="42"/>
  <c r="G199" i="42"/>
  <c r="D199" i="42"/>
  <c r="L199" i="42"/>
  <c r="I199" i="42"/>
  <c r="B199" i="42"/>
  <c r="R199" i="42"/>
  <c r="M199" i="42"/>
  <c r="E199" i="42"/>
  <c r="O199" i="42"/>
  <c r="H199" i="42"/>
  <c r="Q199" i="42"/>
  <c r="L111" i="42"/>
  <c r="K111" i="42"/>
  <c r="H111" i="42"/>
  <c r="F148" i="42"/>
  <c r="H148" i="42"/>
  <c r="M148" i="42"/>
  <c r="J148" i="42"/>
  <c r="K148" i="42"/>
  <c r="I148" i="42"/>
  <c r="C148" i="42"/>
  <c r="O148" i="42"/>
  <c r="G148" i="42"/>
  <c r="E148" i="42"/>
  <c r="P148" i="42"/>
  <c r="L148" i="42"/>
  <c r="B148" i="42"/>
  <c r="D148" i="42"/>
  <c r="R148" i="42"/>
  <c r="Q148" i="42"/>
  <c r="D104" i="49"/>
  <c r="B104" i="49"/>
  <c r="R161" i="49"/>
  <c r="P161" i="49"/>
  <c r="O29" i="49"/>
  <c r="I29" i="49"/>
  <c r="L180" i="49"/>
  <c r="B180" i="49"/>
  <c r="H22" i="49"/>
  <c r="Q22" i="49"/>
  <c r="G202" i="49"/>
  <c r="B202" i="49"/>
  <c r="L202" i="49"/>
  <c r="C202" i="49"/>
  <c r="R202" i="49"/>
  <c r="O202" i="49"/>
  <c r="Q202" i="49"/>
  <c r="E202" i="49"/>
  <c r="D189" i="49"/>
  <c r="C189" i="49"/>
  <c r="P189" i="49"/>
  <c r="J189" i="49"/>
  <c r="O189" i="49"/>
  <c r="Q189" i="49"/>
  <c r="R189" i="49"/>
  <c r="H189" i="49"/>
  <c r="L189" i="49"/>
  <c r="I189" i="49"/>
  <c r="K189" i="49"/>
  <c r="G189" i="49"/>
  <c r="B189" i="49"/>
  <c r="M189" i="49"/>
  <c r="F189" i="49"/>
  <c r="E189" i="49"/>
  <c r="C84" i="49"/>
  <c r="E84" i="49"/>
  <c r="K70" i="49"/>
  <c r="B70" i="49"/>
  <c r="P119" i="49"/>
  <c r="H119" i="49"/>
  <c r="K119" i="49"/>
  <c r="R119" i="49"/>
  <c r="J119" i="49"/>
  <c r="D119" i="49"/>
  <c r="O119" i="49"/>
  <c r="Q119" i="49"/>
  <c r="I119" i="49"/>
  <c r="E119" i="49"/>
  <c r="M119" i="49"/>
  <c r="F119" i="49"/>
  <c r="G119" i="49"/>
  <c r="B119" i="49"/>
  <c r="P37" i="49"/>
  <c r="H37" i="49"/>
  <c r="F125" i="49"/>
  <c r="J125" i="49"/>
  <c r="B125" i="49"/>
  <c r="Q144" i="49"/>
  <c r="F144" i="49"/>
  <c r="L144" i="49"/>
  <c r="K144" i="49"/>
  <c r="P75" i="49"/>
  <c r="I75" i="49"/>
  <c r="F75" i="49"/>
  <c r="D75" i="49"/>
  <c r="K75" i="49"/>
  <c r="G75" i="49"/>
  <c r="L75" i="49"/>
  <c r="B75" i="49"/>
  <c r="H75" i="49"/>
  <c r="J75" i="49"/>
  <c r="E75" i="49"/>
  <c r="Q75" i="49"/>
  <c r="C75" i="49"/>
  <c r="M75" i="49"/>
  <c r="D67" i="49"/>
  <c r="R67" i="49"/>
  <c r="O67" i="49"/>
  <c r="Q67" i="49"/>
  <c r="J67" i="49"/>
  <c r="P67" i="49"/>
  <c r="I67" i="49"/>
  <c r="M67" i="49"/>
  <c r="H67" i="49"/>
  <c r="C67" i="49"/>
  <c r="B67" i="49"/>
  <c r="G67" i="49"/>
  <c r="F67" i="49"/>
  <c r="E67" i="49"/>
  <c r="K67" i="49"/>
  <c r="L67" i="49"/>
  <c r="K184" i="49"/>
  <c r="B184" i="49"/>
  <c r="F184" i="49"/>
  <c r="D184" i="49"/>
  <c r="I184" i="49"/>
  <c r="G184" i="49"/>
  <c r="E184" i="49"/>
  <c r="O184" i="49"/>
  <c r="K47" i="49"/>
  <c r="L47" i="49"/>
  <c r="B47" i="49"/>
  <c r="H47" i="49"/>
  <c r="P47" i="49"/>
  <c r="R47" i="49"/>
  <c r="E156" i="49"/>
  <c r="K156" i="49"/>
  <c r="F156" i="49"/>
  <c r="D156" i="49"/>
  <c r="B130" i="49"/>
  <c r="E130" i="49"/>
  <c r="Q130" i="49"/>
  <c r="G130" i="49"/>
  <c r="O130" i="49"/>
  <c r="K130" i="49"/>
  <c r="R130" i="49"/>
  <c r="F130" i="49"/>
  <c r="H130" i="49"/>
  <c r="M130" i="49"/>
  <c r="I130" i="49"/>
  <c r="C130" i="49"/>
  <c r="P130" i="49"/>
  <c r="J130" i="49"/>
  <c r="L130" i="49"/>
  <c r="D130" i="49"/>
  <c r="O13" i="49"/>
  <c r="B13" i="49"/>
  <c r="C13" i="49"/>
  <c r="J114" i="49"/>
  <c r="F114" i="49"/>
  <c r="M114" i="49"/>
  <c r="L114" i="49"/>
  <c r="O114" i="49"/>
  <c r="P114" i="49"/>
  <c r="E114" i="49"/>
  <c r="H114" i="49"/>
  <c r="I114" i="49"/>
  <c r="R114" i="49"/>
  <c r="C114" i="49"/>
  <c r="G114" i="49"/>
  <c r="D114" i="49"/>
  <c r="Q114" i="49"/>
  <c r="K114" i="49"/>
  <c r="B114" i="49"/>
  <c r="R41" i="49"/>
  <c r="I41" i="49"/>
  <c r="B41" i="49"/>
  <c r="D41" i="49"/>
  <c r="P41" i="49"/>
  <c r="H41" i="49"/>
  <c r="Q41" i="49"/>
  <c r="C41" i="49"/>
  <c r="E41" i="49"/>
  <c r="L41" i="49"/>
  <c r="F41" i="49"/>
  <c r="J41" i="49"/>
  <c r="K41" i="49"/>
  <c r="M41" i="49"/>
  <c r="G41" i="49"/>
  <c r="O41" i="49"/>
  <c r="M195" i="52"/>
  <c r="K195" i="52"/>
  <c r="L139" i="52"/>
  <c r="I139" i="52"/>
  <c r="M139" i="52"/>
  <c r="D139" i="52"/>
  <c r="B139" i="52"/>
  <c r="E139" i="52"/>
  <c r="G139" i="52"/>
  <c r="F139" i="52"/>
  <c r="H139" i="52"/>
  <c r="C139" i="52"/>
  <c r="J139" i="52"/>
  <c r="K139" i="52"/>
  <c r="K140" i="52"/>
  <c r="J140" i="52"/>
  <c r="B140" i="52"/>
  <c r="E140" i="52"/>
  <c r="L203" i="52"/>
  <c r="E203" i="52"/>
  <c r="H203" i="52"/>
  <c r="B203" i="52"/>
  <c r="I203" i="52"/>
  <c r="F203" i="52"/>
  <c r="D203" i="52"/>
  <c r="M203" i="52"/>
  <c r="K203" i="52"/>
  <c r="G203" i="52"/>
  <c r="I25" i="52"/>
  <c r="C25" i="52"/>
  <c r="L25" i="52"/>
  <c r="F25" i="52"/>
  <c r="G25" i="52"/>
  <c r="D25" i="52"/>
  <c r="M25" i="52"/>
  <c r="K25" i="52"/>
  <c r="E25" i="52"/>
  <c r="D183" i="52"/>
  <c r="C183" i="52"/>
  <c r="C109" i="52"/>
  <c r="J109" i="52"/>
  <c r="K129" i="52"/>
  <c r="C129" i="52"/>
  <c r="B129" i="52"/>
  <c r="J129" i="52"/>
  <c r="M129" i="52"/>
  <c r="L129" i="52"/>
  <c r="F129" i="52"/>
  <c r="G98" i="52"/>
  <c r="K98" i="52"/>
  <c r="F98" i="52"/>
  <c r="H98" i="52"/>
  <c r="M98" i="52"/>
  <c r="C98" i="52"/>
  <c r="L98" i="52"/>
  <c r="J98" i="52"/>
  <c r="B98" i="52"/>
  <c r="E98" i="52"/>
  <c r="I98" i="52"/>
  <c r="D98" i="52"/>
  <c r="H189" i="52"/>
  <c r="M189" i="52"/>
  <c r="G189" i="52"/>
  <c r="E189" i="52"/>
  <c r="J189" i="52"/>
  <c r="I189" i="52"/>
  <c r="L189" i="52"/>
  <c r="F189" i="52"/>
  <c r="C189" i="52"/>
  <c r="B189" i="52"/>
  <c r="K189" i="52"/>
  <c r="D189" i="52"/>
  <c r="L198" i="52"/>
  <c r="B198" i="52"/>
  <c r="F198" i="52"/>
  <c r="C198" i="52"/>
  <c r="D198" i="52"/>
  <c r="K198" i="52"/>
  <c r="M198" i="52"/>
  <c r="H198" i="52"/>
  <c r="I198" i="52"/>
  <c r="J198" i="52"/>
  <c r="E198" i="52"/>
  <c r="G198" i="52"/>
  <c r="G180" i="52"/>
  <c r="B180" i="52"/>
  <c r="F180" i="52"/>
  <c r="H180" i="52"/>
  <c r="D180" i="52"/>
  <c r="I180" i="52"/>
  <c r="E180" i="52"/>
  <c r="J180" i="52"/>
  <c r="C180" i="52"/>
  <c r="B31" i="52"/>
  <c r="I31" i="52"/>
  <c r="M31" i="52"/>
  <c r="G31" i="52"/>
  <c r="D31" i="52"/>
  <c r="F31" i="52"/>
  <c r="L31" i="52"/>
  <c r="H31" i="52"/>
  <c r="E31" i="52"/>
  <c r="C31" i="52"/>
  <c r="K31" i="52"/>
  <c r="J31" i="52"/>
  <c r="H131" i="52"/>
  <c r="B131" i="52"/>
  <c r="E131" i="52"/>
  <c r="E22" i="52"/>
  <c r="H22" i="52"/>
  <c r="M22" i="52"/>
  <c r="L22" i="52"/>
  <c r="C24" i="52"/>
  <c r="E24" i="52"/>
  <c r="M24" i="52"/>
  <c r="G24" i="52"/>
  <c r="K24" i="52"/>
  <c r="B24" i="52"/>
  <c r="F24" i="52"/>
  <c r="F127" i="52"/>
  <c r="C127" i="52"/>
  <c r="D127" i="52"/>
  <c r="G127" i="52"/>
  <c r="I127" i="52"/>
  <c r="H127" i="52"/>
  <c r="J127" i="52"/>
  <c r="K127" i="52"/>
  <c r="B127" i="52"/>
  <c r="L127" i="52"/>
  <c r="E127" i="52"/>
  <c r="M127" i="52"/>
  <c r="I17" i="52"/>
  <c r="C17" i="52"/>
  <c r="J17" i="52"/>
  <c r="L17" i="52"/>
  <c r="K17" i="52"/>
  <c r="B17" i="52"/>
  <c r="H17" i="52"/>
  <c r="G17" i="52"/>
  <c r="K137" i="52"/>
  <c r="J137" i="52"/>
  <c r="H137" i="52"/>
  <c r="B137" i="52"/>
  <c r="C137" i="52"/>
  <c r="G137" i="52"/>
  <c r="L137" i="52"/>
  <c r="M137" i="52"/>
  <c r="F137" i="52"/>
  <c r="I137" i="52"/>
  <c r="D137" i="52"/>
  <c r="E137" i="52"/>
  <c r="I89" i="53"/>
  <c r="L89" i="53"/>
  <c r="J130" i="53"/>
  <c r="G130" i="53"/>
  <c r="P178" i="53"/>
  <c r="Q178" i="53"/>
  <c r="B178" i="53"/>
  <c r="G178" i="53"/>
  <c r="F91" i="53"/>
  <c r="H91" i="53"/>
  <c r="C91" i="53"/>
  <c r="P186" i="53"/>
  <c r="C186" i="53"/>
  <c r="H67" i="53"/>
  <c r="E67" i="53"/>
  <c r="L67" i="53"/>
  <c r="I67" i="53"/>
  <c r="D67" i="53"/>
  <c r="B67" i="53"/>
  <c r="F67" i="53"/>
  <c r="Q67" i="53"/>
  <c r="J67" i="53"/>
  <c r="C67" i="53"/>
  <c r="P67" i="53"/>
  <c r="G67" i="53"/>
  <c r="K67" i="53"/>
  <c r="N67" i="53"/>
  <c r="M67" i="53"/>
  <c r="O67" i="53"/>
  <c r="E127" i="53"/>
  <c r="L127" i="53"/>
  <c r="G127" i="53"/>
  <c r="C127" i="53"/>
  <c r="N127" i="53"/>
  <c r="H127" i="53"/>
  <c r="P127" i="53"/>
  <c r="B79" i="53"/>
  <c r="K79" i="53"/>
  <c r="I79" i="53"/>
  <c r="D79" i="53"/>
  <c r="E79" i="53"/>
  <c r="C79" i="53"/>
  <c r="Q79" i="53"/>
  <c r="G79" i="53"/>
  <c r="J79" i="53"/>
  <c r="L79" i="53"/>
  <c r="N79" i="53"/>
  <c r="F79" i="53"/>
  <c r="M79" i="53"/>
  <c r="H79" i="53"/>
  <c r="P79" i="53"/>
  <c r="O79" i="53"/>
  <c r="D129" i="53"/>
  <c r="G129" i="53"/>
  <c r="N129" i="53"/>
  <c r="Q129" i="53"/>
  <c r="L129" i="53"/>
  <c r="M172" i="53"/>
  <c r="D172" i="53"/>
  <c r="Q172" i="53"/>
  <c r="J172" i="53"/>
  <c r="I172" i="53"/>
  <c r="L172" i="53"/>
  <c r="N74" i="53"/>
  <c r="Q74" i="53"/>
  <c r="F74" i="53"/>
  <c r="C74" i="53"/>
  <c r="D74" i="53"/>
  <c r="M74" i="53"/>
  <c r="J74" i="53"/>
  <c r="E74" i="53"/>
  <c r="O74" i="53"/>
  <c r="P74" i="53"/>
  <c r="I74" i="53"/>
  <c r="L74" i="53"/>
  <c r="H74" i="53"/>
  <c r="G74" i="53"/>
  <c r="K74" i="53"/>
  <c r="B74" i="53"/>
  <c r="P65" i="53"/>
  <c r="I65" i="53"/>
  <c r="D65" i="53"/>
  <c r="E65" i="53"/>
  <c r="H65" i="53"/>
  <c r="F65" i="53"/>
  <c r="K65" i="53"/>
  <c r="Q65" i="53"/>
  <c r="L65" i="53"/>
  <c r="G65" i="53"/>
  <c r="J65" i="53"/>
  <c r="O65" i="53"/>
  <c r="M65" i="53"/>
  <c r="B65" i="53"/>
  <c r="I64" i="53"/>
  <c r="Q64" i="53"/>
  <c r="P64" i="53"/>
  <c r="N64" i="53"/>
  <c r="O64" i="53"/>
  <c r="C64" i="53"/>
  <c r="G64" i="53"/>
  <c r="E64" i="53"/>
  <c r="K64" i="53"/>
  <c r="J64" i="53"/>
  <c r="B64" i="53"/>
  <c r="D64" i="53"/>
  <c r="F64" i="53"/>
  <c r="M64" i="53"/>
  <c r="L64" i="53"/>
  <c r="H64" i="53"/>
  <c r="C123" i="53"/>
  <c r="O123" i="53"/>
  <c r="F123" i="53"/>
  <c r="N123" i="53"/>
  <c r="Q123" i="53"/>
  <c r="D123" i="53"/>
  <c r="L123" i="53"/>
  <c r="I123" i="53"/>
  <c r="B123" i="53"/>
  <c r="M123" i="53"/>
  <c r="K123" i="53"/>
  <c r="E123" i="53"/>
  <c r="P123" i="53"/>
  <c r="G123" i="53"/>
  <c r="J123" i="53"/>
  <c r="H123" i="53"/>
  <c r="K187" i="53"/>
  <c r="G187" i="53"/>
  <c r="L187" i="53"/>
  <c r="H187" i="53"/>
  <c r="M187" i="53"/>
  <c r="F187" i="53"/>
  <c r="J187" i="53"/>
  <c r="N187" i="53"/>
  <c r="Q187" i="53"/>
  <c r="O187" i="53"/>
  <c r="C187" i="53"/>
  <c r="P187" i="53"/>
  <c r="D187" i="53"/>
  <c r="I187" i="53"/>
  <c r="E187" i="53"/>
  <c r="B187" i="53"/>
  <c r="C200" i="53"/>
  <c r="H200" i="53"/>
  <c r="D200" i="53"/>
  <c r="Q200" i="53"/>
  <c r="J200" i="53"/>
  <c r="M200" i="53"/>
  <c r="N200" i="53"/>
  <c r="B200" i="53"/>
  <c r="P200" i="53"/>
  <c r="O200" i="53"/>
  <c r="K200" i="53"/>
  <c r="G200" i="53"/>
  <c r="F200" i="53"/>
  <c r="I200" i="53"/>
  <c r="P126" i="53"/>
  <c r="J126" i="53"/>
  <c r="O80" i="53"/>
  <c r="Q80" i="53"/>
  <c r="M80" i="53"/>
  <c r="D80" i="53"/>
  <c r="H80" i="53"/>
  <c r="L80" i="53"/>
  <c r="E80" i="53"/>
  <c r="G80" i="53"/>
  <c r="B80" i="53"/>
  <c r="C80" i="53"/>
  <c r="P80" i="53"/>
  <c r="F80" i="53"/>
  <c r="N80" i="53"/>
  <c r="K80" i="53"/>
  <c r="I80" i="53"/>
  <c r="J80" i="53"/>
  <c r="G156" i="53"/>
  <c r="E156" i="53"/>
  <c r="O156" i="53"/>
  <c r="H156" i="53"/>
  <c r="B156" i="53"/>
  <c r="N156" i="53"/>
  <c r="F156" i="53"/>
  <c r="L156" i="53"/>
  <c r="J156" i="53"/>
  <c r="J6" i="27"/>
  <c r="P6" i="28"/>
  <c r="K11" i="51"/>
  <c r="F11" i="51"/>
  <c r="D11" i="51"/>
  <c r="K36" i="40"/>
  <c r="F36" i="40"/>
  <c r="L36" i="40"/>
  <c r="D36" i="40"/>
  <c r="H36" i="40"/>
  <c r="J36" i="40"/>
  <c r="C36" i="40"/>
  <c r="B36" i="40"/>
  <c r="G36" i="40"/>
  <c r="M36" i="40"/>
  <c r="E36" i="40"/>
  <c r="K13" i="40"/>
  <c r="J13" i="40"/>
  <c r="M13" i="40"/>
  <c r="H13" i="40"/>
  <c r="D13" i="40"/>
  <c r="C13" i="40"/>
  <c r="E13" i="40"/>
  <c r="B13" i="40"/>
  <c r="L13" i="40"/>
  <c r="L47" i="40"/>
  <c r="H47" i="40"/>
  <c r="B47" i="40"/>
  <c r="C47" i="40"/>
  <c r="K47" i="40"/>
  <c r="D47" i="40"/>
  <c r="J47" i="40"/>
  <c r="F47" i="40"/>
  <c r="M47" i="40"/>
  <c r="K49" i="40"/>
  <c r="D49" i="40"/>
  <c r="F49" i="40"/>
  <c r="G49" i="40"/>
  <c r="B22" i="40"/>
  <c r="D22" i="40"/>
  <c r="C22" i="40"/>
  <c r="J22" i="40"/>
  <c r="H22" i="40"/>
  <c r="K22" i="40"/>
  <c r="L22" i="40"/>
  <c r="E22" i="40"/>
  <c r="F22" i="40"/>
  <c r="G22" i="40"/>
  <c r="M22" i="40"/>
  <c r="C55" i="44"/>
  <c r="F55" i="44"/>
  <c r="I55" i="44"/>
  <c r="J55" i="44"/>
  <c r="H55" i="44"/>
  <c r="J18" i="44"/>
  <c r="E18" i="44"/>
  <c r="C18" i="44"/>
  <c r="K18" i="44"/>
  <c r="L18" i="44"/>
  <c r="D18" i="44"/>
  <c r="H18" i="44"/>
  <c r="F18" i="44"/>
  <c r="G18" i="44"/>
  <c r="B18" i="44"/>
  <c r="I18" i="44"/>
  <c r="F41" i="44"/>
  <c r="G41" i="44"/>
  <c r="F54" i="44"/>
  <c r="H54" i="44"/>
  <c r="G54" i="44"/>
  <c r="L54" i="44"/>
  <c r="K54" i="44"/>
  <c r="E74" i="48"/>
  <c r="N74" i="48"/>
  <c r="L74" i="48"/>
  <c r="H74" i="48"/>
  <c r="G74" i="48"/>
  <c r="M74" i="48"/>
  <c r="C74" i="48"/>
  <c r="K74" i="48"/>
  <c r="I74" i="48"/>
  <c r="B74" i="48"/>
  <c r="F74" i="48"/>
  <c r="D74" i="48"/>
  <c r="F204" i="48"/>
  <c r="B204" i="48"/>
  <c r="L204" i="48"/>
  <c r="I204" i="48"/>
  <c r="K114" i="48"/>
  <c r="G114" i="48"/>
  <c r="F114" i="48"/>
  <c r="N114" i="48"/>
  <c r="B114" i="48"/>
  <c r="L114" i="48"/>
  <c r="H114" i="48"/>
  <c r="D114" i="48"/>
  <c r="E114" i="48"/>
  <c r="B103" i="48"/>
  <c r="E103" i="48"/>
  <c r="K103" i="48"/>
  <c r="H103" i="48"/>
  <c r="C103" i="48"/>
  <c r="L103" i="48"/>
  <c r="I103" i="48"/>
  <c r="N103" i="48"/>
  <c r="D103" i="48"/>
  <c r="B205" i="48"/>
  <c r="L205" i="48"/>
  <c r="G6" i="48"/>
  <c r="E6" i="48"/>
  <c r="H28" i="48"/>
  <c r="L28" i="48"/>
  <c r="C28" i="48"/>
  <c r="K28" i="48"/>
  <c r="F28" i="48"/>
  <c r="B28" i="48"/>
  <c r="M28" i="48"/>
  <c r="E28" i="48"/>
  <c r="G28" i="48"/>
  <c r="D28" i="48"/>
  <c r="I28" i="48"/>
  <c r="N28" i="48"/>
  <c r="N82" i="48"/>
  <c r="E82" i="48"/>
  <c r="C82" i="48"/>
  <c r="B82" i="48"/>
  <c r="I82" i="48"/>
  <c r="D82" i="48"/>
  <c r="K82" i="48"/>
  <c r="F82" i="48"/>
  <c r="M82" i="48"/>
  <c r="H82" i="48"/>
  <c r="G82" i="48"/>
  <c r="L82" i="48"/>
  <c r="G27" i="48"/>
  <c r="K27" i="48"/>
  <c r="B27" i="48"/>
  <c r="C13" i="48"/>
  <c r="E13" i="48"/>
  <c r="L13" i="48"/>
  <c r="I13" i="48"/>
  <c r="N13" i="48"/>
  <c r="F13" i="48"/>
  <c r="B13" i="48"/>
  <c r="D13" i="48"/>
  <c r="H13" i="48"/>
  <c r="B174" i="48"/>
  <c r="H174" i="48"/>
  <c r="G174" i="48"/>
  <c r="K174" i="48"/>
  <c r="L174" i="48"/>
  <c r="M174" i="48"/>
  <c r="C174" i="48"/>
  <c r="I174" i="48"/>
  <c r="N174" i="48"/>
  <c r="E174" i="48"/>
  <c r="N46" i="48"/>
  <c r="L46" i="48"/>
  <c r="C46" i="48"/>
  <c r="M46" i="48"/>
  <c r="F46" i="48"/>
  <c r="K46" i="48"/>
  <c r="B46" i="48"/>
  <c r="E46" i="48"/>
  <c r="I46" i="48"/>
  <c r="C37" i="48"/>
  <c r="B37" i="48"/>
  <c r="H37" i="48"/>
  <c r="D37" i="48"/>
  <c r="I37" i="48"/>
  <c r="F37" i="48"/>
  <c r="L37" i="48"/>
  <c r="G37" i="48"/>
  <c r="M37" i="48"/>
  <c r="K37" i="48"/>
  <c r="N37" i="48"/>
  <c r="E37" i="48"/>
  <c r="D201" i="48"/>
  <c r="F201" i="48"/>
  <c r="B201" i="48"/>
  <c r="G201" i="48"/>
  <c r="E201" i="48"/>
  <c r="G146" i="48"/>
  <c r="D146" i="48"/>
  <c r="I146" i="48"/>
  <c r="K146" i="48"/>
  <c r="E146" i="48"/>
  <c r="F146" i="48"/>
  <c r="L146" i="48"/>
  <c r="B146" i="48"/>
  <c r="H146" i="48"/>
  <c r="M146" i="48"/>
  <c r="C146" i="48"/>
  <c r="N146" i="48"/>
  <c r="M167" i="48"/>
  <c r="G167" i="48"/>
  <c r="N51" i="48"/>
  <c r="B51" i="48"/>
  <c r="H51" i="48"/>
  <c r="F51" i="48"/>
  <c r="D51" i="48"/>
  <c r="C51" i="48"/>
  <c r="G51" i="48"/>
  <c r="E51" i="48"/>
  <c r="M51" i="48"/>
  <c r="L51" i="48"/>
  <c r="K51" i="48"/>
  <c r="I51" i="48"/>
  <c r="C137" i="48"/>
  <c r="G137" i="48"/>
  <c r="H137" i="48"/>
  <c r="G9" i="48"/>
  <c r="I9" i="48"/>
  <c r="C9" i="48"/>
  <c r="L48" i="48"/>
  <c r="H48" i="48"/>
  <c r="M48" i="48"/>
  <c r="F48" i="48"/>
  <c r="G48" i="48"/>
  <c r="I48" i="48"/>
  <c r="E48" i="48"/>
  <c r="D48" i="48"/>
  <c r="K48" i="48"/>
  <c r="B48" i="48"/>
  <c r="N48" i="48"/>
  <c r="C48" i="48"/>
  <c r="B38" i="47"/>
  <c r="D38" i="47"/>
  <c r="K46" i="47"/>
  <c r="D46" i="47"/>
  <c r="E46" i="47"/>
  <c r="B46" i="47"/>
  <c r="C46" i="47"/>
  <c r="H46" i="47"/>
  <c r="M46" i="47"/>
  <c r="G46" i="47"/>
  <c r="J46" i="47"/>
  <c r="L46" i="47"/>
  <c r="F46" i="47"/>
  <c r="H30" i="47"/>
  <c r="J30" i="47"/>
  <c r="C30" i="47"/>
  <c r="F30" i="47"/>
  <c r="M30" i="47"/>
  <c r="L30" i="47"/>
  <c r="D30" i="47"/>
  <c r="K30" i="47"/>
  <c r="G30" i="47"/>
  <c r="E30" i="47"/>
  <c r="B30" i="47"/>
  <c r="E13" i="47"/>
  <c r="K13" i="47"/>
  <c r="M13" i="47"/>
  <c r="C13" i="47"/>
  <c r="F13" i="47"/>
  <c r="H13" i="47"/>
  <c r="L13" i="47"/>
  <c r="J20" i="47"/>
  <c r="B20" i="47"/>
  <c r="F20" i="47"/>
  <c r="K20" i="47"/>
  <c r="C20" i="47"/>
  <c r="M20" i="47"/>
  <c r="H21" i="47"/>
  <c r="J21" i="47"/>
  <c r="G21" i="47"/>
  <c r="F21" i="47"/>
  <c r="B21" i="47"/>
  <c r="C21" i="47"/>
  <c r="L21" i="47"/>
  <c r="D21" i="47"/>
  <c r="E21" i="47"/>
  <c r="M21" i="47"/>
  <c r="K21" i="47"/>
  <c r="B51" i="47"/>
  <c r="K51" i="47"/>
  <c r="L51" i="47"/>
  <c r="D51" i="47"/>
  <c r="G51" i="47"/>
  <c r="F51" i="47"/>
  <c r="M51" i="47"/>
  <c r="E51" i="47"/>
  <c r="J51" i="47"/>
  <c r="H51" i="47"/>
  <c r="C51" i="47"/>
  <c r="H141" i="41"/>
  <c r="F141" i="41"/>
  <c r="I111" i="41"/>
  <c r="H111" i="41"/>
  <c r="D49" i="41"/>
  <c r="B49" i="41"/>
  <c r="D85" i="41"/>
  <c r="B85" i="41"/>
  <c r="C85" i="41"/>
  <c r="G85" i="41"/>
  <c r="F182" i="41"/>
  <c r="I182" i="41"/>
  <c r="B178" i="41"/>
  <c r="K178" i="41"/>
  <c r="L178" i="41"/>
  <c r="D178" i="41"/>
  <c r="C178" i="41"/>
  <c r="B135" i="41"/>
  <c r="N135" i="41"/>
  <c r="B152" i="41"/>
  <c r="H152" i="41"/>
  <c r="G152" i="41"/>
  <c r="D21" i="41"/>
  <c r="F21" i="41"/>
  <c r="K21" i="41"/>
  <c r="C21" i="41"/>
  <c r="H21" i="41"/>
  <c r="L21" i="41"/>
  <c r="E21" i="41"/>
  <c r="E72" i="41"/>
  <c r="F72" i="41"/>
  <c r="M72" i="41"/>
  <c r="I72" i="41"/>
  <c r="E24" i="41"/>
  <c r="N24" i="41"/>
  <c r="F24" i="41"/>
  <c r="L24" i="41"/>
  <c r="H24" i="41"/>
  <c r="D24" i="41"/>
  <c r="I24" i="41"/>
  <c r="M24" i="41"/>
  <c r="G24" i="41"/>
  <c r="D120" i="41"/>
  <c r="M120" i="41"/>
  <c r="C120" i="41"/>
  <c r="G133" i="41"/>
  <c r="C133" i="41"/>
  <c r="F133" i="41"/>
  <c r="B133" i="41"/>
  <c r="K39" i="41"/>
  <c r="F39" i="41"/>
  <c r="L39" i="41"/>
  <c r="I39" i="41"/>
  <c r="D118" i="41"/>
  <c r="N118" i="41"/>
  <c r="G118" i="41"/>
  <c r="G98" i="41"/>
  <c r="E98" i="41"/>
  <c r="K98" i="41"/>
  <c r="M98" i="41"/>
  <c r="F98" i="41"/>
  <c r="L98" i="41"/>
  <c r="B98" i="41"/>
  <c r="H98" i="41"/>
  <c r="C98" i="41"/>
  <c r="N98" i="41"/>
  <c r="D98" i="41"/>
  <c r="I98" i="41"/>
  <c r="C168" i="41"/>
  <c r="G168" i="41"/>
  <c r="K168" i="41"/>
  <c r="G107" i="41"/>
  <c r="F107" i="41"/>
  <c r="K107" i="41"/>
  <c r="E107" i="41"/>
  <c r="L107" i="41"/>
  <c r="N107" i="41"/>
  <c r="I107" i="41"/>
  <c r="C107" i="41"/>
  <c r="D107" i="41"/>
  <c r="H107" i="41"/>
  <c r="N57" i="41"/>
  <c r="H57" i="41"/>
  <c r="B57" i="41"/>
  <c r="F57" i="41"/>
  <c r="C57" i="41"/>
  <c r="L57" i="41"/>
  <c r="M57" i="41"/>
  <c r="E57" i="41"/>
  <c r="I57" i="41"/>
  <c r="K57" i="41"/>
  <c r="E181" i="41"/>
  <c r="C181" i="41"/>
  <c r="K181" i="41"/>
  <c r="F181" i="41"/>
  <c r="M181" i="41"/>
  <c r="D191" i="41"/>
  <c r="I191" i="41"/>
  <c r="K191" i="41"/>
  <c r="G191" i="41"/>
  <c r="F191" i="41"/>
  <c r="H191" i="41"/>
  <c r="C191" i="41"/>
  <c r="L191" i="41"/>
  <c r="E191" i="41"/>
  <c r="N191" i="41"/>
  <c r="H142" i="41"/>
  <c r="N142" i="41"/>
  <c r="M142" i="41"/>
  <c r="D142" i="41"/>
  <c r="K142" i="41"/>
  <c r="B142" i="41"/>
  <c r="L142" i="41"/>
  <c r="G142" i="41"/>
  <c r="C142" i="41"/>
  <c r="F142" i="41"/>
  <c r="E142" i="41"/>
  <c r="I142" i="41"/>
  <c r="M90" i="41"/>
  <c r="D90" i="41"/>
  <c r="H90" i="41"/>
  <c r="B90" i="41"/>
  <c r="C90" i="41"/>
  <c r="K90" i="41"/>
  <c r="N90" i="41"/>
  <c r="E90" i="41"/>
  <c r="F90" i="41"/>
  <c r="L90" i="41"/>
  <c r="G90" i="41"/>
  <c r="I90" i="41"/>
  <c r="I169" i="45"/>
  <c r="M169" i="45"/>
  <c r="D169" i="45"/>
  <c r="E169" i="45"/>
  <c r="B169" i="45"/>
  <c r="H169" i="45"/>
  <c r="F169" i="45"/>
  <c r="G169" i="45"/>
  <c r="J169" i="45"/>
  <c r="I94" i="45"/>
  <c r="F94" i="45"/>
  <c r="C94" i="45"/>
  <c r="E94" i="45"/>
  <c r="B94" i="45"/>
  <c r="M117" i="45"/>
  <c r="E117" i="45"/>
  <c r="J117" i="45"/>
  <c r="G117" i="45"/>
  <c r="F117" i="45"/>
  <c r="B117" i="45"/>
  <c r="I117" i="45"/>
  <c r="K117" i="45"/>
  <c r="C117" i="45"/>
  <c r="K25" i="45"/>
  <c r="E25" i="45"/>
  <c r="J25" i="45"/>
  <c r="F25" i="45"/>
  <c r="L25" i="45"/>
  <c r="I25" i="45"/>
  <c r="D25" i="45"/>
  <c r="H25" i="45"/>
  <c r="M25" i="45"/>
  <c r="G101" i="45"/>
  <c r="F101" i="45"/>
  <c r="K84" i="45"/>
  <c r="C84" i="45"/>
  <c r="E84" i="45"/>
  <c r="M84" i="45"/>
  <c r="D84" i="45"/>
  <c r="F7" i="45"/>
  <c r="M7" i="45"/>
  <c r="E7" i="45"/>
  <c r="J7" i="45"/>
  <c r="L72" i="45"/>
  <c r="M72" i="45"/>
  <c r="C72" i="45"/>
  <c r="G72" i="45"/>
  <c r="H122" i="45"/>
  <c r="K122" i="45"/>
  <c r="C122" i="45"/>
  <c r="B122" i="45"/>
  <c r="M122" i="45"/>
  <c r="I122" i="45"/>
  <c r="F122" i="45"/>
  <c r="J122" i="45"/>
  <c r="G122" i="45"/>
  <c r="G20" i="45"/>
  <c r="C20" i="45"/>
  <c r="D20" i="45"/>
  <c r="L20" i="45"/>
  <c r="E20" i="45"/>
  <c r="B20" i="45"/>
  <c r="I20" i="45"/>
  <c r="H20" i="45"/>
  <c r="K20" i="45"/>
  <c r="F116" i="45"/>
  <c r="J116" i="45"/>
  <c r="H116" i="45"/>
  <c r="E22" i="45"/>
  <c r="I22" i="45"/>
  <c r="H22" i="45"/>
  <c r="C22" i="45"/>
  <c r="D22" i="45"/>
  <c r="J22" i="45"/>
  <c r="L22" i="45"/>
  <c r="G22" i="45"/>
  <c r="M22" i="45"/>
  <c r="F22" i="45"/>
  <c r="I34" i="45"/>
  <c r="E34" i="45"/>
  <c r="D34" i="45"/>
  <c r="B34" i="45"/>
  <c r="H34" i="45"/>
  <c r="J34" i="45"/>
  <c r="L34" i="45"/>
  <c r="M34" i="45"/>
  <c r="K34" i="45"/>
  <c r="C34" i="45"/>
  <c r="J39" i="45"/>
  <c r="H39" i="45"/>
  <c r="B39" i="45"/>
  <c r="E39" i="45"/>
  <c r="D39" i="45"/>
  <c r="K18" i="45"/>
  <c r="I18" i="45"/>
  <c r="D18" i="45"/>
  <c r="C18" i="45"/>
  <c r="F18" i="45"/>
  <c r="L18" i="45"/>
  <c r="M18" i="45"/>
  <c r="B18" i="45"/>
  <c r="G18" i="45"/>
  <c r="E18" i="45"/>
  <c r="J18" i="45"/>
  <c r="H18" i="45"/>
  <c r="M146" i="42"/>
  <c r="H146" i="42"/>
  <c r="R146" i="42"/>
  <c r="O96" i="42"/>
  <c r="B96" i="42"/>
  <c r="I66" i="42"/>
  <c r="L66" i="42"/>
  <c r="Q139" i="42"/>
  <c r="E139" i="42"/>
  <c r="R139" i="42"/>
  <c r="O139" i="42"/>
  <c r="F139" i="42"/>
  <c r="C139" i="42"/>
  <c r="B139" i="42"/>
  <c r="G139" i="42"/>
  <c r="P139" i="42"/>
  <c r="H139" i="42"/>
  <c r="I139" i="42"/>
  <c r="D139" i="42"/>
  <c r="B24" i="42"/>
  <c r="H24" i="42"/>
  <c r="I24" i="42"/>
  <c r="B43" i="42"/>
  <c r="J43" i="42"/>
  <c r="M43" i="42"/>
  <c r="H43" i="42"/>
  <c r="O43" i="42"/>
  <c r="P75" i="42"/>
  <c r="G75" i="42"/>
  <c r="H75" i="42"/>
  <c r="I75" i="42"/>
  <c r="D75" i="42"/>
  <c r="L75" i="42"/>
  <c r="Q75" i="42"/>
  <c r="F75" i="42"/>
  <c r="D131" i="42"/>
  <c r="O131" i="42"/>
  <c r="H131" i="42"/>
  <c r="K131" i="42"/>
  <c r="L131" i="42"/>
  <c r="Q131" i="42"/>
  <c r="I131" i="42"/>
  <c r="G131" i="42"/>
  <c r="M188" i="42"/>
  <c r="C188" i="42"/>
  <c r="H188" i="42"/>
  <c r="L188" i="42"/>
  <c r="Q188" i="42"/>
  <c r="R188" i="42"/>
  <c r="G188" i="42"/>
  <c r="E188" i="42"/>
  <c r="D188" i="42"/>
  <c r="O188" i="42"/>
  <c r="F188" i="42"/>
  <c r="B188" i="42"/>
  <c r="I188" i="42"/>
  <c r="J188" i="42"/>
  <c r="P188" i="42"/>
  <c r="K188" i="42"/>
  <c r="G37" i="42"/>
  <c r="E37" i="42"/>
  <c r="R37" i="42"/>
  <c r="O37" i="42"/>
  <c r="C37" i="42"/>
  <c r="K37" i="42"/>
  <c r="B37" i="42"/>
  <c r="P37" i="42"/>
  <c r="L37" i="42"/>
  <c r="J37" i="42"/>
  <c r="Q37" i="42"/>
  <c r="M37" i="42"/>
  <c r="H37" i="42"/>
  <c r="C132" i="42"/>
  <c r="J132" i="42"/>
  <c r="P132" i="42"/>
  <c r="E132" i="42"/>
  <c r="I132" i="42"/>
  <c r="L132" i="42"/>
  <c r="K132" i="42"/>
  <c r="G132" i="42"/>
  <c r="B132" i="42"/>
  <c r="O132" i="42"/>
  <c r="D132" i="42"/>
  <c r="P95" i="42"/>
  <c r="H95" i="42"/>
  <c r="L95" i="42"/>
  <c r="I88" i="42"/>
  <c r="C88" i="42"/>
  <c r="P190" i="42"/>
  <c r="L190" i="42"/>
  <c r="H190" i="42"/>
  <c r="M190" i="42"/>
  <c r="C190" i="42"/>
  <c r="D190" i="42"/>
  <c r="J190" i="42"/>
  <c r="I190" i="42"/>
  <c r="B190" i="42"/>
  <c r="O190" i="42"/>
  <c r="R190" i="42"/>
  <c r="F190" i="42"/>
  <c r="K190" i="42"/>
  <c r="G190" i="42"/>
  <c r="Q190" i="42"/>
  <c r="E190" i="42"/>
  <c r="F128" i="42"/>
  <c r="D128" i="42"/>
  <c r="L94" i="42"/>
  <c r="M94" i="42"/>
  <c r="R94" i="42"/>
  <c r="F94" i="42"/>
  <c r="K94" i="42"/>
  <c r="H94" i="42"/>
  <c r="I94" i="42"/>
  <c r="B94" i="42"/>
  <c r="O94" i="42"/>
  <c r="E94" i="42"/>
  <c r="Q94" i="42"/>
  <c r="P94" i="42"/>
  <c r="D94" i="42"/>
  <c r="C94" i="42"/>
  <c r="G94" i="42"/>
  <c r="J94" i="42"/>
  <c r="K78" i="42"/>
  <c r="Q78" i="42"/>
  <c r="P78" i="42"/>
  <c r="E78" i="42"/>
  <c r="R78" i="42"/>
  <c r="B78" i="42"/>
  <c r="I78" i="42"/>
  <c r="G78" i="42"/>
  <c r="J78" i="42"/>
  <c r="D78" i="42"/>
  <c r="L78" i="42"/>
  <c r="O78" i="42"/>
  <c r="M78" i="42"/>
  <c r="F78" i="42"/>
  <c r="H78" i="42"/>
  <c r="C78" i="42"/>
  <c r="M64" i="42"/>
  <c r="H64" i="42"/>
  <c r="K64" i="42"/>
  <c r="J64" i="42"/>
  <c r="Q64" i="42"/>
  <c r="O64" i="42"/>
  <c r="C64" i="42"/>
  <c r="F64" i="42"/>
  <c r="I64" i="42"/>
  <c r="R64" i="42"/>
  <c r="E64" i="42"/>
  <c r="G64" i="42"/>
  <c r="B64" i="42"/>
  <c r="P64" i="42"/>
  <c r="L64" i="42"/>
  <c r="D64" i="42"/>
  <c r="E36" i="42"/>
  <c r="I36" i="42"/>
  <c r="G36" i="42"/>
  <c r="D36" i="42"/>
  <c r="C36" i="42"/>
  <c r="H36" i="42"/>
  <c r="B36" i="42"/>
  <c r="R36" i="42"/>
  <c r="F36" i="42"/>
  <c r="P36" i="42"/>
  <c r="L36" i="42"/>
  <c r="J36" i="42"/>
  <c r="Q36" i="42"/>
  <c r="K36" i="42"/>
  <c r="R56" i="42"/>
  <c r="J56" i="42"/>
  <c r="E56" i="42"/>
  <c r="F56" i="42"/>
  <c r="O56" i="42"/>
  <c r="C56" i="42"/>
  <c r="K56" i="42"/>
  <c r="Q56" i="42"/>
  <c r="I56" i="42"/>
  <c r="G56" i="42"/>
  <c r="D56" i="42"/>
  <c r="B56" i="42"/>
  <c r="H56" i="42"/>
  <c r="M56" i="42"/>
  <c r="L56" i="42"/>
  <c r="P56" i="42"/>
  <c r="G48" i="42"/>
  <c r="Q48" i="42"/>
  <c r="P48" i="42"/>
  <c r="D48" i="42"/>
  <c r="R48" i="42"/>
  <c r="I48" i="42"/>
  <c r="K48" i="42"/>
  <c r="F48" i="42"/>
  <c r="C48" i="42"/>
  <c r="M48" i="42"/>
  <c r="L48" i="42"/>
  <c r="H48" i="42"/>
  <c r="E48" i="42"/>
  <c r="O48" i="42"/>
  <c r="B48" i="42"/>
  <c r="J48" i="42"/>
  <c r="L49" i="42"/>
  <c r="O49" i="42"/>
  <c r="R49" i="42"/>
  <c r="I49" i="42"/>
  <c r="E49" i="42"/>
  <c r="J49" i="42"/>
  <c r="C49" i="42"/>
  <c r="F49" i="42"/>
  <c r="B49" i="42"/>
  <c r="G49" i="42"/>
  <c r="H49" i="42"/>
  <c r="D49" i="42"/>
  <c r="K49" i="42"/>
  <c r="Q49" i="42"/>
  <c r="M49" i="42"/>
  <c r="P49" i="42"/>
  <c r="P196" i="49"/>
  <c r="O196" i="49"/>
  <c r="K136" i="49"/>
  <c r="R136" i="49"/>
  <c r="B174" i="49"/>
  <c r="C174" i="49"/>
  <c r="Q174" i="49"/>
  <c r="J174" i="49"/>
  <c r="G174" i="49"/>
  <c r="M174" i="49"/>
  <c r="O174" i="49"/>
  <c r="P174" i="49"/>
  <c r="I174" i="49"/>
  <c r="F174" i="49"/>
  <c r="R174" i="49"/>
  <c r="L174" i="49"/>
  <c r="D174" i="49"/>
  <c r="K174" i="49"/>
  <c r="E174" i="49"/>
  <c r="H174" i="49"/>
  <c r="Q118" i="49"/>
  <c r="L118" i="49"/>
  <c r="D118" i="49"/>
  <c r="I118" i="49"/>
  <c r="R118" i="49"/>
  <c r="M118" i="49"/>
  <c r="O118" i="49"/>
  <c r="P118" i="49"/>
  <c r="J118" i="49"/>
  <c r="B118" i="49"/>
  <c r="C118" i="49"/>
  <c r="F118" i="49"/>
  <c r="H118" i="49"/>
  <c r="E118" i="49"/>
  <c r="K118" i="49"/>
  <c r="G118" i="49"/>
  <c r="P94" i="49"/>
  <c r="H94" i="49"/>
  <c r="G94" i="49"/>
  <c r="J94" i="49"/>
  <c r="M94" i="49"/>
  <c r="E94" i="49"/>
  <c r="L94" i="49"/>
  <c r="C94" i="49"/>
  <c r="K94" i="49"/>
  <c r="R94" i="49"/>
  <c r="D94" i="49"/>
  <c r="I94" i="49"/>
  <c r="B94" i="49"/>
  <c r="Q94" i="49"/>
  <c r="G132" i="49"/>
  <c r="E132" i="49"/>
  <c r="J132" i="49"/>
  <c r="F132" i="49"/>
  <c r="D132" i="49"/>
  <c r="O132" i="49"/>
  <c r="M132" i="49"/>
  <c r="Q132" i="49"/>
  <c r="I132" i="49"/>
  <c r="B132" i="49"/>
  <c r="L132" i="49"/>
  <c r="H132" i="49"/>
  <c r="R132" i="49"/>
  <c r="C132" i="49"/>
  <c r="G77" i="49"/>
  <c r="B77" i="49"/>
  <c r="C77" i="49"/>
  <c r="O77" i="49"/>
  <c r="Q103" i="49"/>
  <c r="J103" i="49"/>
  <c r="O103" i="49"/>
  <c r="G103" i="49"/>
  <c r="P103" i="49"/>
  <c r="K103" i="49"/>
  <c r="D103" i="49"/>
  <c r="L103" i="49"/>
  <c r="C103" i="49"/>
  <c r="M103" i="49"/>
  <c r="H103" i="49"/>
  <c r="E103" i="49"/>
  <c r="F103" i="49"/>
  <c r="I103" i="49"/>
  <c r="B103" i="49"/>
  <c r="R103" i="49"/>
  <c r="L123" i="49"/>
  <c r="I123" i="49"/>
  <c r="R123" i="49"/>
  <c r="E123" i="49"/>
  <c r="C123" i="49"/>
  <c r="P123" i="49"/>
  <c r="B123" i="49"/>
  <c r="G123" i="49"/>
  <c r="F123" i="49"/>
  <c r="J123" i="49"/>
  <c r="Q123" i="49"/>
  <c r="K123" i="49"/>
  <c r="H199" i="49"/>
  <c r="J199" i="49"/>
  <c r="P199" i="49"/>
  <c r="F199" i="49"/>
  <c r="D199" i="49"/>
  <c r="M199" i="49"/>
  <c r="R199" i="49"/>
  <c r="O199" i="49"/>
  <c r="C199" i="49"/>
  <c r="R153" i="49"/>
  <c r="K153" i="49"/>
  <c r="G153" i="49"/>
  <c r="Q153" i="49"/>
  <c r="H153" i="49"/>
  <c r="P203" i="49"/>
  <c r="L203" i="49"/>
  <c r="H203" i="49"/>
  <c r="B203" i="49"/>
  <c r="E203" i="49"/>
  <c r="O203" i="49"/>
  <c r="F203" i="49"/>
  <c r="M203" i="49"/>
  <c r="C203" i="49"/>
  <c r="J203" i="49"/>
  <c r="R203" i="49"/>
  <c r="L93" i="49"/>
  <c r="M93" i="49"/>
  <c r="F93" i="49"/>
  <c r="R93" i="49"/>
  <c r="K93" i="49"/>
  <c r="P93" i="49"/>
  <c r="E93" i="49"/>
  <c r="G93" i="49"/>
  <c r="C93" i="49"/>
  <c r="Q93" i="49"/>
  <c r="D93" i="49"/>
  <c r="J93" i="49"/>
  <c r="O93" i="49"/>
  <c r="L55" i="49"/>
  <c r="H55" i="49"/>
  <c r="K55" i="49"/>
  <c r="M55" i="49"/>
  <c r="D55" i="49"/>
  <c r="I55" i="49"/>
  <c r="P55" i="49"/>
  <c r="R55" i="49"/>
  <c r="C39" i="49"/>
  <c r="D39" i="49"/>
  <c r="I39" i="49"/>
  <c r="F39" i="49"/>
  <c r="Q39" i="49"/>
  <c r="R39" i="49"/>
  <c r="E39" i="49"/>
  <c r="F194" i="49"/>
  <c r="H194" i="49"/>
  <c r="G194" i="49"/>
  <c r="L194" i="49"/>
  <c r="P194" i="49"/>
  <c r="C194" i="49"/>
  <c r="Q194" i="49"/>
  <c r="B194" i="49"/>
  <c r="O194" i="49"/>
  <c r="M194" i="49"/>
  <c r="R194" i="49"/>
  <c r="K194" i="49"/>
  <c r="J194" i="49"/>
  <c r="E194" i="49"/>
  <c r="I194" i="49"/>
  <c r="D194" i="49"/>
  <c r="M81" i="49"/>
  <c r="F81" i="49"/>
  <c r="C81" i="49"/>
  <c r="K81" i="49"/>
  <c r="L81" i="49"/>
  <c r="P81" i="49"/>
  <c r="E81" i="49"/>
  <c r="O81" i="49"/>
  <c r="I81" i="49"/>
  <c r="G81" i="49"/>
  <c r="Q81" i="49"/>
  <c r="R81" i="49"/>
  <c r="D81" i="49"/>
  <c r="B81" i="49"/>
  <c r="H81" i="49"/>
  <c r="J81" i="49"/>
  <c r="I45" i="49"/>
  <c r="Q45" i="49"/>
  <c r="B45" i="49"/>
  <c r="E45" i="49"/>
  <c r="O45" i="49"/>
  <c r="L45" i="49"/>
  <c r="J45" i="49"/>
  <c r="D45" i="49"/>
  <c r="P45" i="49"/>
  <c r="K45" i="49"/>
  <c r="R45" i="49"/>
  <c r="G45" i="49"/>
  <c r="F45" i="49"/>
  <c r="M45" i="49"/>
  <c r="C45" i="49"/>
  <c r="H45" i="49"/>
  <c r="K17" i="49"/>
  <c r="Q17" i="49"/>
  <c r="J133" i="49"/>
  <c r="F133" i="49"/>
  <c r="P133" i="49"/>
  <c r="H133" i="49"/>
  <c r="L133" i="49"/>
  <c r="B133" i="49"/>
  <c r="G133" i="49"/>
  <c r="I133" i="49"/>
  <c r="K133" i="49"/>
  <c r="M133" i="49"/>
  <c r="C133" i="49"/>
  <c r="O133" i="49"/>
  <c r="Q133" i="49"/>
  <c r="D133" i="49"/>
  <c r="R133" i="49"/>
  <c r="E133" i="49"/>
  <c r="G183" i="49"/>
  <c r="F183" i="49"/>
  <c r="J183" i="49"/>
  <c r="E183" i="49"/>
  <c r="C183" i="49"/>
  <c r="Q183" i="49"/>
  <c r="R183" i="49"/>
  <c r="I183" i="49"/>
  <c r="K183" i="49"/>
  <c r="M183" i="49"/>
  <c r="H183" i="49"/>
  <c r="P183" i="49"/>
  <c r="D183" i="49"/>
  <c r="B183" i="49"/>
  <c r="L183" i="49"/>
  <c r="O183" i="49"/>
  <c r="F14" i="49"/>
  <c r="L14" i="49"/>
  <c r="I14" i="49"/>
  <c r="C6" i="49"/>
  <c r="Q6" i="49"/>
  <c r="G6" i="49"/>
  <c r="M6" i="49"/>
  <c r="L6" i="49"/>
  <c r="K6" i="49"/>
  <c r="D6" i="49"/>
  <c r="F6" i="49"/>
  <c r="I6" i="49"/>
  <c r="R6" i="49"/>
  <c r="P6" i="49"/>
  <c r="J6" i="49"/>
  <c r="O6" i="49"/>
  <c r="H6" i="49"/>
  <c r="E6" i="49"/>
  <c r="B6" i="49"/>
  <c r="P135" i="49"/>
  <c r="F135" i="49"/>
  <c r="K135" i="49"/>
  <c r="J135" i="49"/>
  <c r="B135" i="49"/>
  <c r="C42" i="49"/>
  <c r="K42" i="49"/>
  <c r="E42" i="49"/>
  <c r="M42" i="49"/>
  <c r="J42" i="49"/>
  <c r="R42" i="49"/>
  <c r="H42" i="49"/>
  <c r="Q42" i="49"/>
  <c r="B42" i="49"/>
  <c r="O42" i="49"/>
  <c r="G42" i="49"/>
  <c r="L42" i="49"/>
  <c r="P42" i="49"/>
  <c r="F42" i="49"/>
  <c r="I42" i="49"/>
  <c r="D42" i="49"/>
  <c r="B164" i="49"/>
  <c r="F164" i="49"/>
  <c r="J164" i="49"/>
  <c r="Q164" i="49"/>
  <c r="E164" i="49"/>
  <c r="R164" i="49"/>
  <c r="D164" i="49"/>
  <c r="G164" i="49"/>
  <c r="H164" i="49"/>
  <c r="I164" i="49"/>
  <c r="K164" i="49"/>
  <c r="C164" i="49"/>
  <c r="P164" i="49"/>
  <c r="L164" i="49"/>
  <c r="M164" i="49"/>
  <c r="O164" i="49"/>
  <c r="H199" i="52"/>
  <c r="E199" i="52"/>
  <c r="L155" i="52"/>
  <c r="M155" i="52"/>
  <c r="C155" i="52"/>
  <c r="F155" i="52"/>
  <c r="G155" i="52"/>
  <c r="I155" i="52"/>
  <c r="K155" i="52"/>
  <c r="J93" i="52"/>
  <c r="E93" i="52"/>
  <c r="K93" i="52"/>
  <c r="E172" i="52"/>
  <c r="H172" i="52"/>
  <c r="H107" i="52"/>
  <c r="F107" i="52"/>
  <c r="I107" i="52"/>
  <c r="L107" i="52"/>
  <c r="D107" i="52"/>
  <c r="C107" i="52"/>
  <c r="B107" i="52"/>
  <c r="J107" i="52"/>
  <c r="G107" i="52"/>
  <c r="K107" i="52"/>
  <c r="M107" i="52"/>
  <c r="E107" i="52"/>
  <c r="I73" i="52"/>
  <c r="K73" i="52"/>
  <c r="H73" i="52"/>
  <c r="F73" i="52"/>
  <c r="L73" i="52"/>
  <c r="M73" i="52"/>
  <c r="B73" i="52"/>
  <c r="D73" i="52"/>
  <c r="J73" i="52"/>
  <c r="C73" i="52"/>
  <c r="D29" i="52"/>
  <c r="G29" i="52"/>
  <c r="E29" i="52"/>
  <c r="I173" i="52"/>
  <c r="H173" i="52"/>
  <c r="K173" i="52"/>
  <c r="M173" i="52"/>
  <c r="C173" i="52"/>
  <c r="D173" i="52"/>
  <c r="B173" i="52"/>
  <c r="L173" i="52"/>
  <c r="J173" i="52"/>
  <c r="E173" i="52"/>
  <c r="F173" i="52"/>
  <c r="G173" i="52"/>
  <c r="I200" i="52"/>
  <c r="H200" i="52"/>
  <c r="J200" i="52"/>
  <c r="F200" i="52"/>
  <c r="C200" i="52"/>
  <c r="B200" i="52"/>
  <c r="L200" i="52"/>
  <c r="G200" i="52"/>
  <c r="K200" i="52"/>
  <c r="M200" i="52"/>
  <c r="F169" i="52"/>
  <c r="D169" i="52"/>
  <c r="B169" i="52"/>
  <c r="H169" i="52"/>
  <c r="K169" i="52"/>
  <c r="C169" i="52"/>
  <c r="L169" i="52"/>
  <c r="G95" i="52"/>
  <c r="E95" i="52"/>
  <c r="F177" i="52"/>
  <c r="G177" i="52"/>
  <c r="C177" i="52"/>
  <c r="K161" i="52"/>
  <c r="B161" i="52"/>
  <c r="G161" i="52"/>
  <c r="E161" i="52"/>
  <c r="M161" i="52"/>
  <c r="J161" i="52"/>
  <c r="I161" i="52"/>
  <c r="F161" i="52"/>
  <c r="H161" i="52"/>
  <c r="F57" i="52"/>
  <c r="I57" i="52"/>
  <c r="K57" i="52"/>
  <c r="J57" i="52"/>
  <c r="H57" i="52"/>
  <c r="D57" i="52"/>
  <c r="G57" i="52"/>
  <c r="C57" i="52"/>
  <c r="L57" i="52"/>
  <c r="B57" i="52"/>
  <c r="M57" i="52"/>
  <c r="E57" i="52"/>
  <c r="H113" i="52"/>
  <c r="K113" i="52"/>
  <c r="E113" i="52"/>
  <c r="I117" i="52"/>
  <c r="L117" i="52"/>
  <c r="C117" i="52"/>
  <c r="G117" i="52"/>
  <c r="J117" i="52"/>
  <c r="H117" i="52"/>
  <c r="E117" i="52"/>
  <c r="B117" i="52"/>
  <c r="K117" i="52"/>
  <c r="G103" i="53"/>
  <c r="P103" i="53"/>
  <c r="I103" i="53"/>
  <c r="M103" i="53"/>
  <c r="B103" i="53"/>
  <c r="C103" i="53"/>
  <c r="E103" i="53"/>
  <c r="D103" i="53"/>
  <c r="N103" i="53"/>
  <c r="L103" i="53"/>
  <c r="J103" i="53"/>
  <c r="K103" i="53"/>
  <c r="H168" i="53"/>
  <c r="Q168" i="53"/>
  <c r="L184" i="53"/>
  <c r="F184" i="53"/>
  <c r="I184" i="53"/>
  <c r="O184" i="53"/>
  <c r="P184" i="53"/>
  <c r="D184" i="53"/>
  <c r="H184" i="53"/>
  <c r="M184" i="53"/>
  <c r="N184" i="53"/>
  <c r="E184" i="53"/>
  <c r="G184" i="53"/>
  <c r="B184" i="53"/>
  <c r="C181" i="53"/>
  <c r="P181" i="53"/>
  <c r="M181" i="53"/>
  <c r="E181" i="53"/>
  <c r="D181" i="53"/>
  <c r="J181" i="53"/>
  <c r="B181" i="53"/>
  <c r="H181" i="53"/>
  <c r="G181" i="53"/>
  <c r="N181" i="53"/>
  <c r="J109" i="53"/>
  <c r="E109" i="53"/>
  <c r="N109" i="53"/>
  <c r="D109" i="53"/>
  <c r="P109" i="53"/>
  <c r="Q109" i="53"/>
  <c r="O109" i="53"/>
  <c r="L109" i="53"/>
  <c r="H109" i="53"/>
  <c r="K109" i="53"/>
  <c r="B109" i="53"/>
  <c r="M109" i="53"/>
  <c r="M150" i="53"/>
  <c r="O150" i="53"/>
  <c r="D170" i="53"/>
  <c r="F170" i="53"/>
  <c r="M170" i="53"/>
  <c r="C170" i="53"/>
  <c r="J170" i="53"/>
  <c r="E170" i="53"/>
  <c r="H170" i="53"/>
  <c r="L170" i="53"/>
  <c r="P170" i="53"/>
  <c r="B170" i="53"/>
  <c r="G170" i="53"/>
  <c r="Q170" i="53"/>
  <c r="K170" i="53"/>
  <c r="I170" i="53"/>
  <c r="D148" i="53"/>
  <c r="E148" i="53"/>
  <c r="N148" i="53"/>
  <c r="Q148" i="53"/>
  <c r="F148" i="53"/>
  <c r="L148" i="53"/>
  <c r="C148" i="53"/>
  <c r="J148" i="53"/>
  <c r="G148" i="53"/>
  <c r="P148" i="53"/>
  <c r="K148" i="53"/>
  <c r="M148" i="53"/>
  <c r="I148" i="53"/>
  <c r="H148" i="53"/>
  <c r="O141" i="53"/>
  <c r="K141" i="53"/>
  <c r="P141" i="53"/>
  <c r="J134" i="53"/>
  <c r="F134" i="53"/>
  <c r="G134" i="53"/>
  <c r="H134" i="53"/>
  <c r="D134" i="53"/>
  <c r="O134" i="53"/>
  <c r="L134" i="53"/>
  <c r="M134" i="53"/>
  <c r="Q134" i="53"/>
  <c r="I134" i="53"/>
  <c r="P134" i="53"/>
  <c r="B134" i="53"/>
  <c r="N134" i="53"/>
  <c r="K134" i="53"/>
  <c r="I204" i="53"/>
  <c r="G204" i="53"/>
  <c r="F204" i="53"/>
  <c r="L204" i="53"/>
  <c r="J179" i="53"/>
  <c r="O179" i="53"/>
  <c r="E179" i="53"/>
  <c r="B179" i="53"/>
  <c r="G179" i="53"/>
  <c r="N179" i="53"/>
  <c r="C179" i="53"/>
  <c r="F5" i="52"/>
  <c r="B36" i="51"/>
  <c r="K36" i="51"/>
  <c r="H36" i="51"/>
  <c r="E36" i="51"/>
  <c r="F36" i="51"/>
  <c r="D28" i="51"/>
  <c r="K28" i="51"/>
  <c r="C28" i="51"/>
  <c r="F28" i="51"/>
  <c r="G28" i="51"/>
  <c r="I28" i="51"/>
  <c r="E28" i="51"/>
  <c r="H28" i="51"/>
  <c r="B28" i="51"/>
  <c r="G33" i="51"/>
  <c r="I33" i="51"/>
  <c r="L33" i="51"/>
  <c r="F33" i="51"/>
  <c r="D42" i="51"/>
  <c r="J42" i="51"/>
  <c r="K43" i="51"/>
  <c r="E43" i="51"/>
  <c r="D43" i="51"/>
  <c r="L43" i="51"/>
  <c r="I43" i="51"/>
  <c r="F43" i="51"/>
  <c r="B43" i="51"/>
  <c r="G43" i="51"/>
  <c r="C43" i="51"/>
  <c r="H43" i="51"/>
  <c r="J43" i="51"/>
  <c r="O10" i="53"/>
  <c r="O25" i="53"/>
  <c r="K11" i="53"/>
  <c r="P11" i="53"/>
  <c r="Q8" i="53"/>
  <c r="O8" i="53"/>
  <c r="L9" i="51"/>
  <c r="J9" i="51"/>
  <c r="P15" i="53"/>
  <c r="K15" i="53"/>
  <c r="F16" i="52"/>
  <c r="E8" i="51"/>
  <c r="K52" i="53"/>
  <c r="P52" i="53"/>
  <c r="J25" i="53"/>
  <c r="K15" i="52"/>
  <c r="M15" i="52"/>
  <c r="J49" i="53"/>
  <c r="P33" i="53"/>
  <c r="O60" i="53"/>
  <c r="P54" i="53"/>
  <c r="K54" i="53"/>
  <c r="J15" i="53"/>
  <c r="P31" i="53"/>
  <c r="K31" i="53"/>
  <c r="L8" i="52"/>
  <c r="G8" i="52"/>
  <c r="K57" i="53"/>
  <c r="P57" i="53"/>
  <c r="O58" i="53"/>
  <c r="J24" i="53"/>
  <c r="J13" i="53"/>
  <c r="J18" i="53"/>
  <c r="F7" i="51"/>
  <c r="K7" i="51"/>
  <c r="L7" i="51" s="1"/>
  <c r="J38" i="53"/>
  <c r="F9" i="52"/>
  <c r="J48" i="53"/>
  <c r="J27" i="53"/>
  <c r="G6" i="52"/>
  <c r="L6" i="52"/>
  <c r="M6" i="52" s="1"/>
  <c r="O30" i="53"/>
  <c r="Q30" i="53"/>
  <c r="O9" i="53"/>
  <c r="O56" i="53"/>
  <c r="K13" i="53"/>
  <c r="P13" i="53"/>
  <c r="F13" i="52"/>
  <c r="K25" i="53"/>
  <c r="P25" i="53"/>
  <c r="J8" i="53"/>
  <c r="J34" i="53"/>
  <c r="E9" i="51"/>
  <c r="K48" i="53"/>
  <c r="P48" i="53"/>
  <c r="P27" i="53"/>
  <c r="K27" i="53"/>
  <c r="O15" i="53"/>
  <c r="Q15" i="53"/>
  <c r="O20" i="53"/>
  <c r="J10" i="51"/>
  <c r="J41" i="53"/>
  <c r="L14" i="52"/>
  <c r="M14" i="52" s="1"/>
  <c r="G14" i="52"/>
  <c r="K10" i="51"/>
  <c r="L10" i="51" s="1"/>
  <c r="F10" i="51"/>
  <c r="K10" i="52"/>
  <c r="J56" i="53"/>
  <c r="O52" i="53"/>
  <c r="Q52" i="53"/>
  <c r="P26" i="53"/>
  <c r="K26" i="53"/>
  <c r="O6" i="53"/>
  <c r="J22" i="53"/>
  <c r="O11" i="53"/>
  <c r="K60" i="53"/>
  <c r="P60" i="53"/>
  <c r="E7" i="51"/>
  <c r="F15" i="52"/>
  <c r="P24" i="53"/>
  <c r="K24" i="53"/>
  <c r="K34" i="53"/>
  <c r="P34" i="53"/>
  <c r="J7" i="51"/>
  <c r="Q38" i="53"/>
  <c r="O38" i="53"/>
  <c r="O55" i="53"/>
  <c r="K14" i="52"/>
  <c r="O51" i="53"/>
  <c r="Q51" i="53"/>
  <c r="P50" i="53"/>
  <c r="K50" i="53"/>
  <c r="J54" i="53"/>
  <c r="M9" i="52"/>
  <c r="K9" i="52"/>
  <c r="F8" i="51"/>
  <c r="K8" i="51"/>
  <c r="L8" i="51" s="1"/>
  <c r="J9" i="53"/>
  <c r="J11" i="53"/>
  <c r="P35" i="53"/>
  <c r="K35" i="53"/>
  <c r="P49" i="53"/>
  <c r="K49" i="53"/>
  <c r="K9" i="51"/>
  <c r="F9" i="51"/>
  <c r="O54" i="53"/>
  <c r="O32" i="53"/>
  <c r="O27" i="53"/>
  <c r="K28" i="53"/>
  <c r="P28" i="53"/>
  <c r="P45" i="53"/>
  <c r="Q45" i="53" s="1"/>
  <c r="O45" i="53"/>
  <c r="P51" i="53"/>
  <c r="K51" i="53"/>
  <c r="P6" i="53"/>
  <c r="Q6" i="53" s="1"/>
  <c r="K6" i="53"/>
  <c r="P59" i="53"/>
  <c r="K59" i="53"/>
  <c r="J59" i="53"/>
  <c r="O31" i="53"/>
  <c r="J12" i="53"/>
  <c r="O16" i="53"/>
  <c r="J32" i="53"/>
  <c r="P32" i="53"/>
  <c r="K32" i="53"/>
  <c r="E10" i="51"/>
  <c r="P22" i="53"/>
  <c r="K22" i="53"/>
  <c r="F6" i="52"/>
  <c r="K6" i="52"/>
  <c r="K55" i="53"/>
  <c r="P55" i="53"/>
  <c r="J55" i="53"/>
  <c r="J8" i="51"/>
  <c r="F14" i="52"/>
  <c r="J47" i="53"/>
  <c r="J51" i="53"/>
  <c r="O47" i="53"/>
  <c r="P7" i="53"/>
  <c r="K7" i="53"/>
  <c r="K8" i="52"/>
  <c r="M8" i="52"/>
  <c r="K16" i="52"/>
  <c r="Q7" i="53"/>
  <c r="O7" i="53"/>
  <c r="Q26" i="53"/>
  <c r="O26" i="53"/>
  <c r="J40" i="53"/>
  <c r="K45" i="53"/>
  <c r="J45" i="53"/>
  <c r="G16" i="52"/>
  <c r="L16" i="52"/>
  <c r="M16" i="52" s="1"/>
  <c r="O35" i="53"/>
  <c r="O49" i="53"/>
  <c r="Q49" i="53"/>
  <c r="J16" i="53"/>
  <c r="O48" i="53"/>
  <c r="O28" i="53"/>
  <c r="P19" i="53"/>
  <c r="K19" i="53"/>
  <c r="O19" i="53"/>
  <c r="K41" i="53"/>
  <c r="P58" i="53"/>
  <c r="K58" i="53"/>
  <c r="O23" i="53"/>
  <c r="Q23" i="53"/>
  <c r="F8" i="52"/>
  <c r="L11" i="52"/>
  <c r="G11" i="52"/>
  <c r="J7" i="53"/>
  <c r="J52" i="53"/>
  <c r="J53" i="53"/>
  <c r="G10" i="52"/>
  <c r="L10" i="52"/>
  <c r="M10" i="52" s="1"/>
  <c r="J26" i="53"/>
  <c r="J58" i="53"/>
  <c r="P23" i="53"/>
  <c r="K23" i="53"/>
  <c r="F11" i="52"/>
  <c r="J30" i="53"/>
  <c r="J50" i="53"/>
  <c r="O40" i="53"/>
  <c r="Q40" i="53"/>
  <c r="O50" i="53"/>
  <c r="L15" i="52"/>
  <c r="G15" i="52"/>
  <c r="O59" i="53"/>
  <c r="K18" i="53"/>
  <c r="P18" i="53"/>
  <c r="P12" i="53"/>
  <c r="K12" i="53"/>
  <c r="P44" i="53"/>
  <c r="K44" i="53"/>
  <c r="K16" i="53"/>
  <c r="P16" i="53"/>
  <c r="P36" i="53"/>
  <c r="K36" i="53"/>
  <c r="O22" i="53"/>
  <c r="J31" i="53"/>
  <c r="J20" i="53"/>
  <c r="P10" i="53"/>
  <c r="K10" i="53"/>
  <c r="J19" i="53"/>
  <c r="G13" i="52"/>
  <c r="L13" i="52"/>
  <c r="K47" i="53"/>
  <c r="P47" i="53"/>
  <c r="J23" i="53"/>
  <c r="P30" i="53"/>
  <c r="K30" i="53"/>
  <c r="J43" i="53"/>
  <c r="K11" i="52"/>
  <c r="M11" i="52"/>
  <c r="F12" i="52"/>
  <c r="K12" i="52"/>
  <c r="M12" i="52"/>
  <c r="G12" i="52"/>
  <c r="L12" i="52"/>
  <c r="K53" i="53"/>
  <c r="P53" i="53"/>
  <c r="F10" i="52"/>
  <c r="J6" i="53"/>
  <c r="O57" i="53"/>
  <c r="J57" i="53"/>
  <c r="P37" i="53"/>
  <c r="O24" i="53"/>
  <c r="P8" i="53"/>
  <c r="K8" i="53"/>
  <c r="Q13" i="53"/>
  <c r="O13" i="53"/>
  <c r="J60" i="53"/>
  <c r="O18" i="53"/>
  <c r="K38" i="53"/>
  <c r="P38" i="53"/>
  <c r="O12" i="53"/>
  <c r="J35" i="53"/>
  <c r="J44" i="53"/>
  <c r="O44" i="53"/>
  <c r="Q44" i="53"/>
  <c r="L9" i="52"/>
  <c r="G9" i="52"/>
  <c r="O36" i="53"/>
  <c r="J36" i="53"/>
  <c r="P9" i="53"/>
  <c r="K9" i="53"/>
  <c r="J28" i="53"/>
  <c r="O34" i="53"/>
  <c r="K20" i="53"/>
  <c r="P20" i="53"/>
  <c r="J10" i="53"/>
  <c r="M13" i="52"/>
  <c r="K13" i="52"/>
  <c r="O43" i="53"/>
  <c r="P43" i="53"/>
  <c r="K43" i="53"/>
  <c r="O53" i="53"/>
  <c r="K40" i="53"/>
  <c r="P40" i="53"/>
  <c r="P56" i="53"/>
  <c r="K56" i="53"/>
  <c r="X16" i="10"/>
  <c r="AB16" i="10"/>
  <c r="I24" i="20"/>
  <c r="E24" i="22"/>
  <c r="E24" i="21"/>
  <c r="E24" i="12"/>
  <c r="W17" i="10"/>
  <c r="J24" i="21"/>
  <c r="F24" i="21"/>
  <c r="AA17" i="10"/>
  <c r="I24" i="12"/>
  <c r="F24" i="22"/>
  <c r="J24" i="22"/>
  <c r="I24" i="22"/>
  <c r="E24" i="20"/>
  <c r="V17" i="10"/>
  <c r="F24" i="20"/>
  <c r="J24" i="20"/>
  <c r="I24" i="21"/>
  <c r="Z17" i="10"/>
  <c r="F24" i="12"/>
  <c r="J24" i="12"/>
  <c r="B25" i="20"/>
  <c r="A26" i="20"/>
  <c r="A26" i="22"/>
  <c r="B25" i="22"/>
  <c r="B25" i="12"/>
  <c r="A26" i="12"/>
  <c r="B25" i="21"/>
  <c r="A26" i="21"/>
  <c r="Y16" i="10"/>
  <c r="AC16" i="10"/>
  <c r="D7" i="52"/>
  <c r="J7" i="52"/>
  <c r="I7" i="52"/>
  <c r="N41" i="53"/>
  <c r="I21" i="53"/>
  <c r="L21" i="53"/>
  <c r="E21" i="53"/>
  <c r="D21" i="53"/>
  <c r="G21" i="53"/>
  <c r="H17" i="53"/>
  <c r="L17" i="53"/>
  <c r="G17" i="53"/>
  <c r="I17" i="53"/>
  <c r="C17" i="53"/>
  <c r="G14" i="53"/>
  <c r="E14" i="53"/>
  <c r="C14" i="53"/>
  <c r="D14" i="53"/>
  <c r="I14" i="53"/>
  <c r="G37" i="53"/>
  <c r="I37" i="53"/>
  <c r="B29" i="53"/>
  <c r="I29" i="53"/>
  <c r="M29" i="53"/>
  <c r="L29" i="53"/>
  <c r="G46" i="53"/>
  <c r="H46" i="53"/>
  <c r="E46" i="53"/>
  <c r="F46" i="53"/>
  <c r="N46" i="53"/>
  <c r="M46" i="53"/>
  <c r="C56" i="53"/>
  <c r="I33" i="53"/>
  <c r="F33" i="53"/>
  <c r="N42" i="53"/>
  <c r="D42" i="53"/>
  <c r="I42" i="53"/>
  <c r="E42" i="53"/>
  <c r="F39" i="53"/>
  <c r="C39" i="53"/>
  <c r="E39" i="53"/>
  <c r="N39" i="53"/>
  <c r="M39" i="53"/>
  <c r="C6" i="51"/>
  <c r="G6" i="51"/>
  <c r="I6" i="51"/>
  <c r="C33" i="53"/>
  <c r="G42" i="53"/>
  <c r="B42" i="53"/>
  <c r="H39" i="53"/>
  <c r="L39" i="53"/>
  <c r="H6" i="51"/>
  <c r="B6" i="51"/>
  <c r="D6" i="51"/>
  <c r="B7" i="52"/>
  <c r="H7" i="52"/>
  <c r="E7" i="52"/>
  <c r="C7" i="52"/>
  <c r="B41" i="53"/>
  <c r="C21" i="53"/>
  <c r="M21" i="53"/>
  <c r="B21" i="53"/>
  <c r="H21" i="53"/>
  <c r="N17" i="53"/>
  <c r="D17" i="53"/>
  <c r="B17" i="53"/>
  <c r="M17" i="53"/>
  <c r="E17" i="53"/>
  <c r="F17" i="53"/>
  <c r="N14" i="53"/>
  <c r="L14" i="53"/>
  <c r="B14" i="53"/>
  <c r="H14" i="53"/>
  <c r="F14" i="53"/>
  <c r="M14" i="53"/>
  <c r="H37" i="53"/>
  <c r="G29" i="53"/>
  <c r="D29" i="53"/>
  <c r="E29" i="53"/>
  <c r="H29" i="53"/>
  <c r="C29" i="53"/>
  <c r="B46" i="53"/>
  <c r="C46" i="53"/>
  <c r="D46" i="53"/>
  <c r="L46" i="53"/>
  <c r="I46" i="53"/>
  <c r="E56" i="53"/>
  <c r="E33" i="53"/>
  <c r="H42" i="53"/>
  <c r="M42" i="53"/>
  <c r="G39" i="53"/>
  <c r="I39" i="53"/>
  <c r="D39" i="53"/>
  <c r="N10" i="42"/>
  <c r="L12" i="42"/>
  <c r="C13" i="42"/>
  <c r="B13" i="42"/>
  <c r="O17" i="42"/>
  <c r="G15" i="42"/>
  <c r="M14" i="42"/>
  <c r="O14" i="42"/>
  <c r="D16" i="42"/>
  <c r="E11" i="42"/>
  <c r="G16" i="42"/>
  <c r="D10" i="42"/>
  <c r="M10" i="42"/>
  <c r="N12" i="42"/>
  <c r="H13" i="42"/>
  <c r="F17" i="42"/>
  <c r="G13" i="42"/>
  <c r="L17" i="42"/>
  <c r="L15" i="42"/>
  <c r="E15" i="42"/>
  <c r="E14" i="42"/>
  <c r="G12" i="42"/>
  <c r="H11" i="42"/>
  <c r="E16" i="42"/>
  <c r="L11" i="42"/>
  <c r="B16" i="42"/>
  <c r="I17" i="42"/>
  <c r="M17" i="42"/>
  <c r="B15" i="42"/>
  <c r="B14" i="42"/>
  <c r="O12" i="42"/>
  <c r="C11" i="42"/>
  <c r="C16" i="42"/>
  <c r="G10" i="42"/>
  <c r="N17" i="42"/>
  <c r="N11" i="42"/>
  <c r="N16" i="42"/>
  <c r="C17" i="42"/>
  <c r="L13" i="42"/>
  <c r="M13" i="42"/>
  <c r="D17" i="42"/>
  <c r="D14" i="42"/>
  <c r="I16" i="42"/>
  <c r="D11" i="42"/>
  <c r="O16" i="42"/>
  <c r="B10" i="42"/>
  <c r="E10" i="42"/>
  <c r="F13" i="42"/>
  <c r="E13" i="42"/>
  <c r="I13" i="42"/>
  <c r="B17" i="42"/>
  <c r="I15" i="42"/>
  <c r="D15" i="42"/>
  <c r="M15" i="42"/>
  <c r="F14" i="42"/>
  <c r="H14" i="42"/>
  <c r="G14" i="42"/>
  <c r="I12" i="42"/>
  <c r="I11" i="42"/>
  <c r="F16" i="42"/>
  <c r="H16" i="42"/>
  <c r="M12" i="42"/>
  <c r="C10" i="42"/>
  <c r="L10" i="42"/>
  <c r="N13" i="42"/>
  <c r="H17" i="42"/>
  <c r="E17" i="42"/>
  <c r="H15" i="42"/>
  <c r="L14" i="42"/>
  <c r="C14" i="42"/>
  <c r="D12" i="42"/>
  <c r="H12" i="42"/>
  <c r="O11" i="42"/>
  <c r="L16" i="42"/>
  <c r="F11" i="42"/>
  <c r="B12" i="42"/>
  <c r="H10" i="42"/>
  <c r="O10" i="42"/>
  <c r="O13" i="42"/>
  <c r="G17" i="42"/>
  <c r="D13" i="42"/>
  <c r="O15" i="42"/>
  <c r="C15" i="42"/>
  <c r="C12" i="42"/>
  <c r="G11" i="42"/>
  <c r="M16" i="42"/>
  <c r="I10" i="42"/>
  <c r="F15" i="42"/>
  <c r="I14" i="42"/>
  <c r="E12" i="42"/>
  <c r="F12" i="42"/>
  <c r="B11" i="42"/>
  <c r="M11" i="42"/>
  <c r="F10" i="42"/>
  <c r="H8" i="41"/>
  <c r="K8" i="41"/>
  <c r="I8" i="41"/>
  <c r="J8" i="41"/>
  <c r="B8" i="41"/>
  <c r="C8" i="41"/>
  <c r="E8" i="41"/>
  <c r="D8" i="41"/>
  <c r="H6" i="42"/>
  <c r="O8" i="42"/>
  <c r="B7" i="42"/>
  <c r="H7" i="42"/>
  <c r="F8" i="42"/>
  <c r="I6" i="42"/>
  <c r="D6" i="41"/>
  <c r="C6" i="40"/>
  <c r="D25" i="20"/>
  <c r="H25" i="12"/>
  <c r="C9" i="42"/>
  <c r="I7" i="42"/>
  <c r="I9" i="42"/>
  <c r="M7" i="42"/>
  <c r="N9" i="42"/>
  <c r="B9" i="42"/>
  <c r="B6" i="42"/>
  <c r="E7" i="41"/>
  <c r="K7" i="41"/>
  <c r="I7" i="40"/>
  <c r="D25" i="22"/>
  <c r="C25" i="21"/>
  <c r="E6" i="42"/>
  <c r="C25" i="20"/>
  <c r="C6" i="42"/>
  <c r="D7" i="42"/>
  <c r="G9" i="42"/>
  <c r="H8" i="42"/>
  <c r="M9" i="42"/>
  <c r="B7" i="41"/>
  <c r="K6" i="41"/>
  <c r="H6" i="40"/>
  <c r="D6" i="40"/>
  <c r="D25" i="21"/>
  <c r="H25" i="21"/>
  <c r="F7" i="42"/>
  <c r="L8" i="42"/>
  <c r="B8" i="42"/>
  <c r="I8" i="42"/>
  <c r="J7" i="41"/>
  <c r="C7" i="41"/>
  <c r="J6" i="40"/>
  <c r="G6" i="40"/>
  <c r="H25" i="20"/>
  <c r="E9" i="42"/>
  <c r="B6" i="40"/>
  <c r="M6" i="42"/>
  <c r="O7" i="42"/>
  <c r="H9" i="42"/>
  <c r="H25" i="22"/>
  <c r="H7" i="41"/>
  <c r="C7" i="40"/>
  <c r="L6" i="42"/>
  <c r="D9" i="42"/>
  <c r="I7" i="41"/>
  <c r="G25" i="22"/>
  <c r="D6" i="42"/>
  <c r="F9" i="42"/>
  <c r="G6" i="42"/>
  <c r="C8" i="42"/>
  <c r="O9" i="42"/>
  <c r="D8" i="42"/>
  <c r="F6" i="42"/>
  <c r="M8" i="42"/>
  <c r="L7" i="42"/>
  <c r="B6" i="41"/>
  <c r="G7" i="40"/>
  <c r="D7" i="40"/>
  <c r="C25" i="12"/>
  <c r="D25" i="12"/>
  <c r="G25" i="21"/>
  <c r="E8" i="42"/>
  <c r="D7" i="41"/>
  <c r="G8" i="42"/>
  <c r="J7" i="40"/>
  <c r="E7" i="42"/>
  <c r="C7" i="42"/>
  <c r="G7" i="42"/>
  <c r="E6" i="41"/>
  <c r="H6" i="41"/>
  <c r="C6" i="41"/>
  <c r="H7" i="40"/>
  <c r="I6" i="40"/>
  <c r="G25" i="12"/>
  <c r="I6" i="41"/>
  <c r="C25" i="22"/>
  <c r="L9" i="42"/>
  <c r="G25" i="20"/>
  <c r="O6" i="42"/>
  <c r="B7" i="40"/>
  <c r="Q7" i="42" l="1"/>
  <c r="R7" i="42" s="1"/>
  <c r="K7" i="42"/>
  <c r="P6" i="42"/>
  <c r="J14" i="42"/>
  <c r="J10" i="42"/>
  <c r="J6" i="42"/>
  <c r="R15" i="42"/>
  <c r="P15" i="42"/>
  <c r="R13" i="42"/>
  <c r="P13" i="42"/>
  <c r="P10" i="42"/>
  <c r="R10" i="42"/>
  <c r="Q16" i="42"/>
  <c r="K16" i="42"/>
  <c r="P11" i="42"/>
  <c r="R11" i="42"/>
  <c r="Q14" i="42"/>
  <c r="K14" i="42"/>
  <c r="K10" i="42"/>
  <c r="Q10" i="42"/>
  <c r="J8" i="42"/>
  <c r="J11" i="42"/>
  <c r="J12" i="42"/>
  <c r="P9" i="42"/>
  <c r="J15" i="42"/>
  <c r="J13" i="42"/>
  <c r="J9" i="42"/>
  <c r="P16" i="42"/>
  <c r="R16" i="42"/>
  <c r="J7" i="42"/>
  <c r="Q9" i="42"/>
  <c r="R9" i="42" s="1"/>
  <c r="K9" i="42"/>
  <c r="J16" i="42"/>
  <c r="K13" i="42"/>
  <c r="Q13" i="42"/>
  <c r="R12" i="42"/>
  <c r="P12" i="42"/>
  <c r="P7" i="42"/>
  <c r="J17" i="42"/>
  <c r="Q11" i="42"/>
  <c r="K11" i="42"/>
  <c r="K8" i="42"/>
  <c r="Q8" i="42"/>
  <c r="R8" i="42" s="1"/>
  <c r="K6" i="42"/>
  <c r="Q6" i="42"/>
  <c r="R6" i="42" s="1"/>
  <c r="Q15" i="42"/>
  <c r="K15" i="42"/>
  <c r="K17" i="42"/>
  <c r="Q17" i="42"/>
  <c r="P8" i="42"/>
  <c r="R14" i="42"/>
  <c r="P14" i="42"/>
  <c r="P17" i="42"/>
  <c r="R17" i="42"/>
  <c r="K12" i="42"/>
  <c r="Q12" i="42"/>
  <c r="F8" i="41"/>
  <c r="L6" i="41"/>
  <c r="L7" i="41"/>
  <c r="M6" i="41"/>
  <c r="N6" i="41" s="1"/>
  <c r="G6" i="41"/>
  <c r="F7" i="41"/>
  <c r="N8" i="41"/>
  <c r="L8" i="41"/>
  <c r="G7" i="41"/>
  <c r="M7" i="41"/>
  <c r="N7" i="41" s="1"/>
  <c r="F6" i="41"/>
  <c r="M8" i="41"/>
  <c r="G8" i="41"/>
  <c r="E7" i="40"/>
  <c r="F6" i="40"/>
  <c r="L6" i="40"/>
  <c r="M6" i="40" s="1"/>
  <c r="E6" i="40"/>
  <c r="K7" i="40"/>
  <c r="F7" i="40"/>
  <c r="L7" i="40"/>
  <c r="M7" i="40" s="1"/>
  <c r="K6" i="40"/>
  <c r="J7" i="27"/>
  <c r="H7" i="10"/>
  <c r="D20" i="2" s="1"/>
  <c r="F20" i="2" s="1"/>
  <c r="P7" i="10"/>
  <c r="D23" i="2" s="1"/>
  <c r="F23" i="2" s="1"/>
  <c r="R7" i="27"/>
  <c r="H7" i="27"/>
  <c r="P7" i="27"/>
  <c r="R7" i="10"/>
  <c r="D24" i="2" s="1"/>
  <c r="F24" i="2" s="1"/>
  <c r="J7" i="10"/>
  <c r="D21" i="2" s="1"/>
  <c r="F21" i="2" s="1"/>
  <c r="S5" i="2"/>
  <c r="Q53" i="53"/>
  <c r="Q43" i="53"/>
  <c r="Q34" i="53"/>
  <c r="Q36" i="53"/>
  <c r="Q12" i="53"/>
  <c r="Q18" i="53"/>
  <c r="Q24" i="53"/>
  <c r="Q37" i="53"/>
  <c r="Q10" i="53"/>
  <c r="Q22" i="53"/>
  <c r="Q59" i="53"/>
  <c r="Q50" i="53"/>
  <c r="Q33" i="53"/>
  <c r="Q58" i="53"/>
  <c r="Q19" i="53"/>
  <c r="Q28" i="53"/>
  <c r="Q48" i="53"/>
  <c r="Q35" i="53"/>
  <c r="Q47" i="53"/>
  <c r="Q16" i="53"/>
  <c r="Q31" i="53"/>
  <c r="Q27" i="53"/>
  <c r="Q32" i="53"/>
  <c r="Q54" i="53"/>
  <c r="Q55" i="53"/>
  <c r="Q11" i="53"/>
  <c r="Q20" i="53"/>
  <c r="Q56" i="53"/>
  <c r="Q9" i="53"/>
  <c r="Q57" i="53"/>
  <c r="Q60" i="53"/>
  <c r="J39" i="53"/>
  <c r="J46" i="53"/>
  <c r="K46" i="53"/>
  <c r="P46" i="53"/>
  <c r="P14" i="53"/>
  <c r="Q14" i="53" s="1"/>
  <c r="K14" i="53"/>
  <c r="O14" i="53"/>
  <c r="O17" i="53"/>
  <c r="Q17" i="53"/>
  <c r="F7" i="52"/>
  <c r="G7" i="52"/>
  <c r="L7" i="52"/>
  <c r="E6" i="51"/>
  <c r="P39" i="53"/>
  <c r="K39" i="53"/>
  <c r="J6" i="51"/>
  <c r="K6" i="51"/>
  <c r="L6" i="51" s="1"/>
  <c r="F6" i="51"/>
  <c r="O39" i="53"/>
  <c r="Q39" i="53"/>
  <c r="J42" i="53"/>
  <c r="K42" i="53"/>
  <c r="O42" i="53"/>
  <c r="P42" i="53"/>
  <c r="Q42" i="53"/>
  <c r="K33" i="53"/>
  <c r="J33" i="53"/>
  <c r="O33" i="53"/>
  <c r="Q46" i="53"/>
  <c r="O46" i="53"/>
  <c r="K29" i="53"/>
  <c r="P29" i="53"/>
  <c r="Q29" i="53"/>
  <c r="J29" i="53"/>
  <c r="O29" i="53"/>
  <c r="J37" i="53"/>
  <c r="K37" i="53"/>
  <c r="O37" i="53"/>
  <c r="J14" i="53"/>
  <c r="J17" i="53"/>
  <c r="P17" i="53"/>
  <c r="K17" i="53"/>
  <c r="K21" i="53"/>
  <c r="P21" i="53"/>
  <c r="Q21" i="53"/>
  <c r="J21" i="53"/>
  <c r="O21" i="53"/>
  <c r="P41" i="53"/>
  <c r="Q41" i="53"/>
  <c r="O41" i="53"/>
  <c r="K7" i="52"/>
  <c r="M7" i="52"/>
  <c r="AB17" i="10"/>
  <c r="J25" i="21"/>
  <c r="F25" i="21"/>
  <c r="J25" i="20"/>
  <c r="F25" i="20"/>
  <c r="I25" i="22"/>
  <c r="AA18" i="10"/>
  <c r="I25" i="12"/>
  <c r="V18" i="10"/>
  <c r="E25" i="22"/>
  <c r="E25" i="21"/>
  <c r="F25" i="22"/>
  <c r="J25" i="22"/>
  <c r="W18" i="10"/>
  <c r="E25" i="12"/>
  <c r="Z18" i="10"/>
  <c r="F25" i="12"/>
  <c r="J25" i="12"/>
  <c r="E25" i="20"/>
  <c r="I25" i="21"/>
  <c r="I25" i="20"/>
  <c r="A27" i="20"/>
  <c r="B26" i="20"/>
  <c r="X17" i="10"/>
  <c r="A27" i="22"/>
  <c r="B26" i="22"/>
  <c r="A27" i="12"/>
  <c r="B26" i="12"/>
  <c r="B26" i="21"/>
  <c r="A27" i="21"/>
  <c r="Y17" i="10"/>
  <c r="AC17" i="10"/>
  <c r="D26" i="12"/>
  <c r="H26" i="20"/>
  <c r="G26" i="21"/>
  <c r="C26" i="20"/>
  <c r="H26" i="21"/>
  <c r="D26" i="20"/>
  <c r="G26" i="20"/>
  <c r="H26" i="12"/>
  <c r="C26" i="12"/>
  <c r="C26" i="21"/>
  <c r="D26" i="21"/>
  <c r="G26" i="12"/>
  <c r="D26" i="22"/>
  <c r="C26" i="22"/>
  <c r="H26" i="22"/>
  <c r="G26" i="22"/>
  <c r="X18" i="10" l="1"/>
  <c r="J26" i="22"/>
  <c r="F26" i="22"/>
  <c r="I26" i="22"/>
  <c r="I26" i="20"/>
  <c r="I26" i="12"/>
  <c r="AA19" i="10"/>
  <c r="E26" i="22"/>
  <c r="F26" i="20"/>
  <c r="J26" i="20"/>
  <c r="J26" i="21"/>
  <c r="F26" i="21"/>
  <c r="E26" i="20"/>
  <c r="J26" i="12"/>
  <c r="F26" i="12"/>
  <c r="Z19" i="10"/>
  <c r="E26" i="21"/>
  <c r="V19" i="10"/>
  <c r="I26" i="21"/>
  <c r="W19" i="10"/>
  <c r="E26" i="12"/>
  <c r="A28" i="20"/>
  <c r="B27" i="20"/>
  <c r="AC18" i="10"/>
  <c r="Y18" i="10"/>
  <c r="AB18" i="10"/>
  <c r="B27" i="12"/>
  <c r="A28" i="12"/>
  <c r="B27" i="22"/>
  <c r="A28" i="22"/>
  <c r="A28" i="21"/>
  <c r="B27" i="21"/>
  <c r="C27" i="21"/>
  <c r="G27" i="21"/>
  <c r="H27" i="20"/>
  <c r="G27" i="12"/>
  <c r="D27" i="21"/>
  <c r="G27" i="22"/>
  <c r="C27" i="12"/>
  <c r="D27" i="12"/>
  <c r="H27" i="22"/>
  <c r="H27" i="21"/>
  <c r="C27" i="22"/>
  <c r="G27" i="20"/>
  <c r="D27" i="22"/>
  <c r="D27" i="20"/>
  <c r="H27" i="12"/>
  <c r="C27" i="20"/>
  <c r="X19" i="10" l="1"/>
  <c r="V20" i="10"/>
  <c r="E27" i="21"/>
  <c r="J27" i="12"/>
  <c r="F27" i="12"/>
  <c r="Z20" i="10"/>
  <c r="I27" i="22"/>
  <c r="F27" i="20"/>
  <c r="J27" i="20"/>
  <c r="E27" i="20"/>
  <c r="E27" i="22"/>
  <c r="J27" i="21"/>
  <c r="F27" i="21"/>
  <c r="W20" i="10"/>
  <c r="E27" i="12"/>
  <c r="I27" i="21"/>
  <c r="I27" i="20"/>
  <c r="J27" i="22"/>
  <c r="F27" i="22"/>
  <c r="AA20" i="10"/>
  <c r="I27" i="12"/>
  <c r="A29" i="20"/>
  <c r="B28" i="20"/>
  <c r="A29" i="22"/>
  <c r="B28" i="22"/>
  <c r="Y19" i="10"/>
  <c r="AC19" i="10"/>
  <c r="AB19" i="10"/>
  <c r="B28" i="21"/>
  <c r="A29" i="21"/>
  <c r="A29" i="12"/>
  <c r="B28" i="12"/>
  <c r="D28" i="12"/>
  <c r="D28" i="22"/>
  <c r="D28" i="21"/>
  <c r="C28" i="12"/>
  <c r="H28" i="21"/>
  <c r="C28" i="20"/>
  <c r="H28" i="12"/>
  <c r="G28" i="20"/>
  <c r="H28" i="20"/>
  <c r="C28" i="22"/>
  <c r="D28" i="20"/>
  <c r="H28" i="22"/>
  <c r="G28" i="21"/>
  <c r="C28" i="21"/>
  <c r="G28" i="12"/>
  <c r="G28" i="22"/>
  <c r="X20" i="10" l="1"/>
  <c r="AB20" i="10"/>
  <c r="E28" i="21"/>
  <c r="I28" i="22"/>
  <c r="E28" i="20"/>
  <c r="I28" i="20"/>
  <c r="AA21" i="10"/>
  <c r="I28" i="12"/>
  <c r="J28" i="12"/>
  <c r="Z21" i="10"/>
  <c r="F28" i="12"/>
  <c r="I28" i="21"/>
  <c r="F28" i="22"/>
  <c r="J28" i="22"/>
  <c r="F28" i="20"/>
  <c r="J28" i="20"/>
  <c r="J28" i="21"/>
  <c r="F28" i="21"/>
  <c r="E28" i="12"/>
  <c r="W21" i="10"/>
  <c r="V21" i="10"/>
  <c r="E28" i="22"/>
  <c r="B29" i="20"/>
  <c r="A30" i="20"/>
  <c r="A30" i="22"/>
  <c r="B29" i="22"/>
  <c r="Y20" i="10"/>
  <c r="AC20" i="10"/>
  <c r="A30" i="12"/>
  <c r="B29" i="12"/>
  <c r="B29" i="21"/>
  <c r="A30" i="21"/>
  <c r="C29" i="21"/>
  <c r="G29" i="20"/>
  <c r="D29" i="12"/>
  <c r="D29" i="20"/>
  <c r="D29" i="22"/>
  <c r="G29" i="22"/>
  <c r="C29" i="12"/>
  <c r="D29" i="21"/>
  <c r="C29" i="20"/>
  <c r="H29" i="22"/>
  <c r="C29" i="22"/>
  <c r="H29" i="12"/>
  <c r="H29" i="20"/>
  <c r="H29" i="21"/>
  <c r="G29" i="12"/>
  <c r="G29" i="21"/>
  <c r="V22" i="10" l="1"/>
  <c r="J29" i="20"/>
  <c r="F29" i="20"/>
  <c r="E29" i="20"/>
  <c r="J29" i="22"/>
  <c r="F29" i="22"/>
  <c r="I29" i="20"/>
  <c r="F29" i="12"/>
  <c r="J29" i="12"/>
  <c r="Z22" i="10"/>
  <c r="J29" i="21"/>
  <c r="F29" i="21"/>
  <c r="E29" i="22"/>
  <c r="I29" i="12"/>
  <c r="AA22" i="10"/>
  <c r="I29" i="22"/>
  <c r="E29" i="21"/>
  <c r="E29" i="12"/>
  <c r="W22" i="10"/>
  <c r="I29" i="21"/>
  <c r="AC21" i="10"/>
  <c r="Y21" i="10"/>
  <c r="A31" i="21"/>
  <c r="B30" i="21"/>
  <c r="B30" i="12"/>
  <c r="A31" i="12"/>
  <c r="AB21" i="10"/>
  <c r="A31" i="22"/>
  <c r="B30" i="22"/>
  <c r="X21" i="10"/>
  <c r="B30" i="20"/>
  <c r="A31" i="20"/>
  <c r="H30" i="22"/>
  <c r="C30" i="22"/>
  <c r="G30" i="12"/>
  <c r="D30" i="21"/>
  <c r="C30" i="21"/>
  <c r="H30" i="20"/>
  <c r="H30" i="21"/>
  <c r="D30" i="12"/>
  <c r="G30" i="22"/>
  <c r="D30" i="20"/>
  <c r="C30" i="12"/>
  <c r="H30" i="12"/>
  <c r="G30" i="20"/>
  <c r="D30" i="22"/>
  <c r="G30" i="21"/>
  <c r="C30" i="20"/>
  <c r="AB22" i="10" l="1"/>
  <c r="X22" i="10"/>
  <c r="E30" i="21"/>
  <c r="I30" i="22"/>
  <c r="V23" i="10"/>
  <c r="I30" i="20"/>
  <c r="F30" i="22"/>
  <c r="J30" i="22"/>
  <c r="AA23" i="10"/>
  <c r="I30" i="12"/>
  <c r="E30" i="12"/>
  <c r="W23" i="10"/>
  <c r="I30" i="21"/>
  <c r="E30" i="20"/>
  <c r="F30" i="21"/>
  <c r="J30" i="21"/>
  <c r="J30" i="20"/>
  <c r="F30" i="20"/>
  <c r="E30" i="22"/>
  <c r="J30" i="12"/>
  <c r="F30" i="12"/>
  <c r="Z23" i="10"/>
  <c r="B31" i="21"/>
  <c r="A32" i="21"/>
  <c r="A32" i="20"/>
  <c r="B31" i="20"/>
  <c r="B31" i="22"/>
  <c r="A32" i="22"/>
  <c r="B31" i="12"/>
  <c r="A32" i="12"/>
  <c r="AC22" i="10"/>
  <c r="Y22" i="10"/>
  <c r="C31" i="20"/>
  <c r="C31" i="22"/>
  <c r="G31" i="20"/>
  <c r="H31" i="21"/>
  <c r="C31" i="12"/>
  <c r="G31" i="12"/>
  <c r="D31" i="22"/>
  <c r="C31" i="21"/>
  <c r="H31" i="12"/>
  <c r="G31" i="21"/>
  <c r="H31" i="22"/>
  <c r="G31" i="22"/>
  <c r="H31" i="20"/>
  <c r="D31" i="20"/>
  <c r="D31" i="12"/>
  <c r="D31" i="21"/>
  <c r="AB23" i="10" l="1"/>
  <c r="X23" i="10"/>
  <c r="F31" i="20"/>
  <c r="J31" i="20"/>
  <c r="E31" i="21"/>
  <c r="AA24" i="10"/>
  <c r="I31" i="12"/>
  <c r="E31" i="22"/>
  <c r="E31" i="20"/>
  <c r="F31" i="12"/>
  <c r="J31" i="12"/>
  <c r="Z24" i="10"/>
  <c r="V24" i="10"/>
  <c r="I31" i="22"/>
  <c r="I31" i="20"/>
  <c r="W24" i="10"/>
  <c r="E31" i="12"/>
  <c r="J31" i="22"/>
  <c r="F31" i="22"/>
  <c r="F31" i="21"/>
  <c r="J31" i="21"/>
  <c r="I31" i="21"/>
  <c r="A33" i="22"/>
  <c r="B32" i="22"/>
  <c r="A33" i="21"/>
  <c r="B32" i="21"/>
  <c r="A33" i="20"/>
  <c r="B32" i="20"/>
  <c r="AC23" i="10"/>
  <c r="Y23" i="10"/>
  <c r="A33" i="12"/>
  <c r="B32" i="12"/>
  <c r="D32" i="12"/>
  <c r="H32" i="21"/>
  <c r="D32" i="20"/>
  <c r="G32" i="12"/>
  <c r="D32" i="21"/>
  <c r="C32" i="20"/>
  <c r="H32" i="22"/>
  <c r="G32" i="22"/>
  <c r="C32" i="22"/>
  <c r="H32" i="20"/>
  <c r="G32" i="20"/>
  <c r="H32" i="12"/>
  <c r="D32" i="22"/>
  <c r="C32" i="21"/>
  <c r="C32" i="12"/>
  <c r="G32" i="21"/>
  <c r="X24" i="10" l="1"/>
  <c r="F32" i="21"/>
  <c r="J32" i="21"/>
  <c r="J32" i="22"/>
  <c r="F32" i="22"/>
  <c r="E32" i="21"/>
  <c r="E32" i="22"/>
  <c r="J32" i="20"/>
  <c r="F32" i="20"/>
  <c r="I32" i="22"/>
  <c r="F32" i="12"/>
  <c r="Z25" i="10"/>
  <c r="J32" i="12"/>
  <c r="W25" i="10"/>
  <c r="E32" i="12"/>
  <c r="E32" i="20"/>
  <c r="I32" i="21"/>
  <c r="AA25" i="10"/>
  <c r="I32" i="12"/>
  <c r="I32" i="20"/>
  <c r="V25" i="10"/>
  <c r="B33" i="22"/>
  <c r="A34" i="22"/>
  <c r="B33" i="12"/>
  <c r="A34" i="12"/>
  <c r="A34" i="21"/>
  <c r="B33" i="21"/>
  <c r="AB24" i="10"/>
  <c r="AC24" i="10"/>
  <c r="Y24" i="10"/>
  <c r="B33" i="20"/>
  <c r="A34" i="20"/>
  <c r="D33" i="12"/>
  <c r="G33" i="21"/>
  <c r="C33" i="12"/>
  <c r="G33" i="12"/>
  <c r="D33" i="22"/>
  <c r="G33" i="20"/>
  <c r="C33" i="22"/>
  <c r="H33" i="21"/>
  <c r="G33" i="22"/>
  <c r="D33" i="21"/>
  <c r="H33" i="20"/>
  <c r="H33" i="22"/>
  <c r="C33" i="21"/>
  <c r="C33" i="20"/>
  <c r="H33" i="12"/>
  <c r="D33" i="20"/>
  <c r="AB25" i="10" l="1"/>
  <c r="W26" i="10"/>
  <c r="E33" i="12"/>
  <c r="E33" i="22"/>
  <c r="I33" i="12"/>
  <c r="AA26" i="10"/>
  <c r="J33" i="20"/>
  <c r="F33" i="20"/>
  <c r="E33" i="20"/>
  <c r="I33" i="22"/>
  <c r="I33" i="21"/>
  <c r="V26" i="10"/>
  <c r="Z26" i="10"/>
  <c r="F33" i="12"/>
  <c r="J33" i="12"/>
  <c r="I33" i="20"/>
  <c r="E33" i="21"/>
  <c r="F33" i="22"/>
  <c r="J33" i="22"/>
  <c r="J33" i="21"/>
  <c r="F33" i="21"/>
  <c r="A35" i="20"/>
  <c r="B34" i="20"/>
  <c r="A35" i="12"/>
  <c r="B34" i="12"/>
  <c r="B34" i="21"/>
  <c r="A35" i="21"/>
  <c r="X25" i="10"/>
  <c r="AC25" i="10"/>
  <c r="Y25" i="10"/>
  <c r="A35" i="22"/>
  <c r="B34" i="22"/>
  <c r="C34" i="22"/>
  <c r="H34" i="12"/>
  <c r="D34" i="12"/>
  <c r="D34" i="21"/>
  <c r="G34" i="20"/>
  <c r="C34" i="20"/>
  <c r="H34" i="22"/>
  <c r="H34" i="20"/>
  <c r="D34" i="20"/>
  <c r="G34" i="22"/>
  <c r="C34" i="12"/>
  <c r="D34" i="22"/>
  <c r="H34" i="21"/>
  <c r="G34" i="21"/>
  <c r="C34" i="21"/>
  <c r="G34" i="12"/>
  <c r="AB26" i="10" l="1"/>
  <c r="V27" i="10"/>
  <c r="I34" i="20"/>
  <c r="I34" i="21"/>
  <c r="AA27" i="10"/>
  <c r="I34" i="12"/>
  <c r="E34" i="20"/>
  <c r="E34" i="22"/>
  <c r="F34" i="22"/>
  <c r="J34" i="22"/>
  <c r="E34" i="12"/>
  <c r="W27" i="10"/>
  <c r="E34" i="21"/>
  <c r="I34" i="22"/>
  <c r="F34" i="12"/>
  <c r="J34" i="12"/>
  <c r="Z27" i="10"/>
  <c r="J34" i="20"/>
  <c r="F34" i="20"/>
  <c r="J34" i="21"/>
  <c r="F34" i="21"/>
  <c r="A36" i="20"/>
  <c r="B35" i="20"/>
  <c r="B35" i="12"/>
  <c r="A36" i="12"/>
  <c r="Y26" i="10"/>
  <c r="AC26" i="10"/>
  <c r="A36" i="21"/>
  <c r="B35" i="21"/>
  <c r="A36" i="22"/>
  <c r="B35" i="22"/>
  <c r="X26" i="10"/>
  <c r="C35" i="20"/>
  <c r="C35" i="12"/>
  <c r="H35" i="20"/>
  <c r="C35" i="22"/>
  <c r="G35" i="21"/>
  <c r="C35" i="21"/>
  <c r="G35" i="22"/>
  <c r="G35" i="12"/>
  <c r="D35" i="22"/>
  <c r="D35" i="21"/>
  <c r="H35" i="12"/>
  <c r="G35" i="20"/>
  <c r="H35" i="21"/>
  <c r="D35" i="12"/>
  <c r="H35" i="22"/>
  <c r="D35" i="20"/>
  <c r="X27" i="10" l="1"/>
  <c r="F35" i="21"/>
  <c r="J35" i="21"/>
  <c r="J35" i="12"/>
  <c r="Z28" i="10"/>
  <c r="F35" i="12"/>
  <c r="F35" i="22"/>
  <c r="J35" i="22"/>
  <c r="I35" i="21"/>
  <c r="V28" i="10"/>
  <c r="F35" i="20"/>
  <c r="J35" i="20"/>
  <c r="E35" i="21"/>
  <c r="AA28" i="10"/>
  <c r="I35" i="12"/>
  <c r="E35" i="20"/>
  <c r="E35" i="22"/>
  <c r="E35" i="12"/>
  <c r="W28" i="10"/>
  <c r="I35" i="22"/>
  <c r="I35" i="20"/>
  <c r="B36" i="12"/>
  <c r="A37" i="12"/>
  <c r="AC27" i="10"/>
  <c r="Y27" i="10"/>
  <c r="B36" i="20"/>
  <c r="A37" i="20"/>
  <c r="AB27" i="10"/>
  <c r="A37" i="21"/>
  <c r="B36" i="21"/>
  <c r="A37" i="22"/>
  <c r="B36" i="22"/>
  <c r="H36" i="12"/>
  <c r="C36" i="22"/>
  <c r="C36" i="21"/>
  <c r="D36" i="22"/>
  <c r="D36" i="20"/>
  <c r="D36" i="12"/>
  <c r="H36" i="22"/>
  <c r="H36" i="21"/>
  <c r="G36" i="20"/>
  <c r="C36" i="12"/>
  <c r="C36" i="20"/>
  <c r="G36" i="12"/>
  <c r="G36" i="22"/>
  <c r="G36" i="21"/>
  <c r="D36" i="21"/>
  <c r="H36" i="20"/>
  <c r="X28" i="10" l="1"/>
  <c r="F36" i="21"/>
  <c r="J36" i="21"/>
  <c r="Z29" i="10"/>
  <c r="J36" i="12"/>
  <c r="F36" i="12"/>
  <c r="I36" i="21"/>
  <c r="I36" i="22"/>
  <c r="E36" i="21"/>
  <c r="E36" i="20"/>
  <c r="AA29" i="10"/>
  <c r="I36" i="12"/>
  <c r="F36" i="22"/>
  <c r="J36" i="22"/>
  <c r="E36" i="22"/>
  <c r="I36" i="20"/>
  <c r="E36" i="12"/>
  <c r="W29" i="10"/>
  <c r="F36" i="20"/>
  <c r="J36" i="20"/>
  <c r="V29" i="10"/>
  <c r="A38" i="12"/>
  <c r="B37" i="12"/>
  <c r="A38" i="20"/>
  <c r="B37" i="20"/>
  <c r="A38" i="22"/>
  <c r="B37" i="22"/>
  <c r="B37" i="21"/>
  <c r="A38" i="21"/>
  <c r="AB28" i="10"/>
  <c r="AC28" i="10"/>
  <c r="Y28" i="10"/>
  <c r="G37" i="20"/>
  <c r="C37" i="12"/>
  <c r="C37" i="21"/>
  <c r="H37" i="22"/>
  <c r="D37" i="21"/>
  <c r="D37" i="22"/>
  <c r="C37" i="20"/>
  <c r="G37" i="22"/>
  <c r="D37" i="12"/>
  <c r="G37" i="21"/>
  <c r="D37" i="20"/>
  <c r="H37" i="20"/>
  <c r="H37" i="12"/>
  <c r="H37" i="21"/>
  <c r="G37" i="12"/>
  <c r="C37" i="22"/>
  <c r="F37" i="21" l="1"/>
  <c r="J37" i="21"/>
  <c r="V30" i="10"/>
  <c r="E37" i="20"/>
  <c r="W30" i="10"/>
  <c r="E37" i="12"/>
  <c r="J37" i="22"/>
  <c r="F37" i="22"/>
  <c r="I37" i="20"/>
  <c r="I37" i="21"/>
  <c r="I37" i="22"/>
  <c r="F37" i="20"/>
  <c r="J37" i="20"/>
  <c r="E37" i="21"/>
  <c r="I37" i="12"/>
  <c r="AA30" i="10"/>
  <c r="E37" i="22"/>
  <c r="J37" i="12"/>
  <c r="F37" i="12"/>
  <c r="Z30" i="10"/>
  <c r="B38" i="12"/>
  <c r="A39" i="12"/>
  <c r="A39" i="20"/>
  <c r="B38" i="20"/>
  <c r="AC29" i="10"/>
  <c r="Y29" i="10"/>
  <c r="B38" i="21"/>
  <c r="A39" i="21"/>
  <c r="A39" i="22"/>
  <c r="B38" i="22"/>
  <c r="AB29" i="10"/>
  <c r="X29" i="10"/>
  <c r="H38" i="12"/>
  <c r="C38" i="20"/>
  <c r="H38" i="20"/>
  <c r="H38" i="22"/>
  <c r="C38" i="22"/>
  <c r="G38" i="22"/>
  <c r="C38" i="21"/>
  <c r="G38" i="20"/>
  <c r="G38" i="12"/>
  <c r="D38" i="12"/>
  <c r="C38" i="12"/>
  <c r="G38" i="21"/>
  <c r="D38" i="21"/>
  <c r="D38" i="22"/>
  <c r="D38" i="20"/>
  <c r="H38" i="21"/>
  <c r="X30" i="10" l="1"/>
  <c r="AB30" i="10"/>
  <c r="I38" i="21"/>
  <c r="I38" i="20"/>
  <c r="J38" i="21"/>
  <c r="F38" i="21"/>
  <c r="J38" i="12"/>
  <c r="Z31" i="10"/>
  <c r="F38" i="12"/>
  <c r="J38" i="20"/>
  <c r="F38" i="20"/>
  <c r="V31" i="10"/>
  <c r="J38" i="22"/>
  <c r="F38" i="22"/>
  <c r="E38" i="21"/>
  <c r="E38" i="20"/>
  <c r="AA31" i="10"/>
  <c r="I38" i="12"/>
  <c r="I38" i="22"/>
  <c r="E38" i="22"/>
  <c r="W31" i="10"/>
  <c r="E38" i="12"/>
  <c r="B39" i="21"/>
  <c r="A40" i="21"/>
  <c r="Y30" i="10"/>
  <c r="AC30" i="10"/>
  <c r="A40" i="20"/>
  <c r="B39" i="20"/>
  <c r="A40" i="22"/>
  <c r="B39" i="22"/>
  <c r="B39" i="12"/>
  <c r="A40" i="12"/>
  <c r="H39" i="21"/>
  <c r="C39" i="12"/>
  <c r="D39" i="21"/>
  <c r="C39" i="21"/>
  <c r="H39" i="20"/>
  <c r="D39" i="22"/>
  <c r="H39" i="22"/>
  <c r="D39" i="20"/>
  <c r="G39" i="22"/>
  <c r="H39" i="12"/>
  <c r="C39" i="20"/>
  <c r="G39" i="12"/>
  <c r="C39" i="22"/>
  <c r="D39" i="12"/>
  <c r="G39" i="21"/>
  <c r="G39" i="20"/>
  <c r="X31" i="10" l="1"/>
  <c r="AB31" i="10"/>
  <c r="F39" i="20"/>
  <c r="J39" i="20"/>
  <c r="I39" i="12"/>
  <c r="AA32" i="10"/>
  <c r="E39" i="22"/>
  <c r="E39" i="20"/>
  <c r="W32" i="10"/>
  <c r="E39" i="12"/>
  <c r="I39" i="22"/>
  <c r="I39" i="20"/>
  <c r="E39" i="21"/>
  <c r="F39" i="12"/>
  <c r="J39" i="12"/>
  <c r="Z32" i="10"/>
  <c r="I39" i="21"/>
  <c r="J39" i="22"/>
  <c r="F39" i="22"/>
  <c r="V32" i="10"/>
  <c r="F39" i="21"/>
  <c r="J39" i="21"/>
  <c r="B40" i="20"/>
  <c r="A41" i="20"/>
  <c r="B40" i="21"/>
  <c r="A41" i="21"/>
  <c r="AC31" i="10"/>
  <c r="Y31" i="10"/>
  <c r="B40" i="12"/>
  <c r="A41" i="12"/>
  <c r="B40" i="22"/>
  <c r="A41" i="22"/>
  <c r="D40" i="21"/>
  <c r="H40" i="12"/>
  <c r="C40" i="20"/>
  <c r="C40" i="21"/>
  <c r="G40" i="22"/>
  <c r="H40" i="21"/>
  <c r="D40" i="12"/>
  <c r="G40" i="20"/>
  <c r="H40" i="20"/>
  <c r="D40" i="20"/>
  <c r="G40" i="12"/>
  <c r="C40" i="12"/>
  <c r="G40" i="21"/>
  <c r="C40" i="22"/>
  <c r="H40" i="22"/>
  <c r="D40" i="22"/>
  <c r="E40" i="12" l="1"/>
  <c r="W33" i="10"/>
  <c r="J40" i="20"/>
  <c r="F40" i="20"/>
  <c r="V33" i="10"/>
  <c r="F40" i="22"/>
  <c r="J40" i="22"/>
  <c r="I40" i="21"/>
  <c r="I40" i="20"/>
  <c r="I40" i="22"/>
  <c r="F40" i="12"/>
  <c r="J40" i="12"/>
  <c r="Z33" i="10"/>
  <c r="F40" i="21"/>
  <c r="J40" i="21"/>
  <c r="E40" i="20"/>
  <c r="E40" i="22"/>
  <c r="E40" i="21"/>
  <c r="I40" i="12"/>
  <c r="AA33" i="10"/>
  <c r="X32" i="10"/>
  <c r="A42" i="12"/>
  <c r="B41" i="12"/>
  <c r="AC32" i="10"/>
  <c r="Y32" i="10"/>
  <c r="B41" i="21"/>
  <c r="A42" i="21"/>
  <c r="AB32" i="10"/>
  <c r="B41" i="22"/>
  <c r="A42" i="22"/>
  <c r="A42" i="20"/>
  <c r="B41" i="20"/>
  <c r="H41" i="22"/>
  <c r="D41" i="12"/>
  <c r="C41" i="20"/>
  <c r="G41" i="12"/>
  <c r="G41" i="22"/>
  <c r="G41" i="20"/>
  <c r="H41" i="12"/>
  <c r="H41" i="20"/>
  <c r="C41" i="12"/>
  <c r="H41" i="21"/>
  <c r="D41" i="21"/>
  <c r="C41" i="22"/>
  <c r="D41" i="22"/>
  <c r="G41" i="21"/>
  <c r="D41" i="20"/>
  <c r="C41" i="21"/>
  <c r="AB33" i="10" l="1"/>
  <c r="E41" i="22"/>
  <c r="F41" i="21"/>
  <c r="J41" i="21"/>
  <c r="F41" i="12"/>
  <c r="J41" i="12"/>
  <c r="Z34" i="10"/>
  <c r="V34" i="10"/>
  <c r="E41" i="20"/>
  <c r="I41" i="22"/>
  <c r="I41" i="20"/>
  <c r="J41" i="22"/>
  <c r="F41" i="22"/>
  <c r="E41" i="21"/>
  <c r="I41" i="21"/>
  <c r="I41" i="12"/>
  <c r="AA34" i="10"/>
  <c r="J41" i="20"/>
  <c r="F41" i="20"/>
  <c r="W34" i="10"/>
  <c r="E41" i="12"/>
  <c r="A43" i="12"/>
  <c r="B42" i="12"/>
  <c r="Y33" i="10"/>
  <c r="AC33" i="10"/>
  <c r="A43" i="20"/>
  <c r="B42" i="20"/>
  <c r="X33" i="10"/>
  <c r="B42" i="22"/>
  <c r="A43" i="22"/>
  <c r="A43" i="21"/>
  <c r="B42" i="21"/>
  <c r="H42" i="22"/>
  <c r="H42" i="20"/>
  <c r="G42" i="22"/>
  <c r="D42" i="22"/>
  <c r="G42" i="12"/>
  <c r="D42" i="21"/>
  <c r="C42" i="20"/>
  <c r="C42" i="21"/>
  <c r="H42" i="21"/>
  <c r="D42" i="12"/>
  <c r="G42" i="20"/>
  <c r="D42" i="20"/>
  <c r="C42" i="12"/>
  <c r="G42" i="21"/>
  <c r="C42" i="22"/>
  <c r="H42" i="12"/>
  <c r="X34" i="10" l="1"/>
  <c r="I42" i="20"/>
  <c r="I42" i="12"/>
  <c r="AA35" i="10"/>
  <c r="E42" i="21"/>
  <c r="J42" i="22"/>
  <c r="F42" i="22"/>
  <c r="J42" i="20"/>
  <c r="F42" i="20"/>
  <c r="V35" i="10"/>
  <c r="I42" i="21"/>
  <c r="E42" i="12"/>
  <c r="W35" i="10"/>
  <c r="F42" i="21"/>
  <c r="J42" i="21"/>
  <c r="E42" i="22"/>
  <c r="F42" i="12"/>
  <c r="Z35" i="10"/>
  <c r="J42" i="12"/>
  <c r="E42" i="20"/>
  <c r="I42" i="22"/>
  <c r="A44" i="22"/>
  <c r="B43" i="22"/>
  <c r="AB34" i="10"/>
  <c r="Y34" i="10"/>
  <c r="AC34" i="10"/>
  <c r="B43" i="20"/>
  <c r="A44" i="20"/>
  <c r="B43" i="21"/>
  <c r="A44" i="21"/>
  <c r="A44" i="12"/>
  <c r="B43" i="12"/>
  <c r="D43" i="20"/>
  <c r="D43" i="12"/>
  <c r="H43" i="21"/>
  <c r="G43" i="12"/>
  <c r="H43" i="22"/>
  <c r="D43" i="22"/>
  <c r="G43" i="20"/>
  <c r="C43" i="21"/>
  <c r="G43" i="21"/>
  <c r="C43" i="20"/>
  <c r="C43" i="22"/>
  <c r="H43" i="12"/>
  <c r="C43" i="12"/>
  <c r="D43" i="21"/>
  <c r="H43" i="20"/>
  <c r="G43" i="22"/>
  <c r="X35" i="10" l="1"/>
  <c r="I43" i="20"/>
  <c r="J43" i="22"/>
  <c r="F43" i="22"/>
  <c r="J43" i="21"/>
  <c r="F43" i="21"/>
  <c r="I43" i="22"/>
  <c r="W36" i="10"/>
  <c r="E43" i="12"/>
  <c r="I43" i="12"/>
  <c r="AA36" i="10"/>
  <c r="I43" i="21"/>
  <c r="E43" i="20"/>
  <c r="J43" i="12"/>
  <c r="Z36" i="10"/>
  <c r="F43" i="12"/>
  <c r="V36" i="10"/>
  <c r="E43" i="22"/>
  <c r="E43" i="21"/>
  <c r="J43" i="20"/>
  <c r="F43" i="20"/>
  <c r="A46" i="21"/>
  <c r="B44" i="21"/>
  <c r="A45" i="21"/>
  <c r="A47" i="21"/>
  <c r="A47" i="22"/>
  <c r="A45" i="22"/>
  <c r="B44" i="22"/>
  <c r="A46" i="22"/>
  <c r="A47" i="20"/>
  <c r="A45" i="20"/>
  <c r="A46" i="20"/>
  <c r="B44" i="20"/>
  <c r="AB35" i="10"/>
  <c r="B44" i="12"/>
  <c r="A47" i="12"/>
  <c r="A46" i="12"/>
  <c r="A45" i="12"/>
  <c r="Y35" i="10"/>
  <c r="AC35" i="10"/>
  <c r="C44" i="21"/>
  <c r="H44" i="12"/>
  <c r="D44" i="21"/>
  <c r="C44" i="12"/>
  <c r="C44" i="22"/>
  <c r="H44" i="21"/>
  <c r="G44" i="12"/>
  <c r="H44" i="22"/>
  <c r="G44" i="22"/>
  <c r="G44" i="20"/>
  <c r="D44" i="12"/>
  <c r="G44" i="21"/>
  <c r="D44" i="22"/>
  <c r="H44" i="20"/>
  <c r="D44" i="20"/>
  <c r="C44" i="20"/>
  <c r="AB36" i="10" l="1"/>
  <c r="E44" i="22"/>
  <c r="F44" i="21"/>
  <c r="J44" i="21"/>
  <c r="F44" i="12"/>
  <c r="Z37" i="10"/>
  <c r="J44" i="12"/>
  <c r="V37" i="10"/>
  <c r="J44" i="22"/>
  <c r="F44" i="22"/>
  <c r="E44" i="21"/>
  <c r="E44" i="20"/>
  <c r="I44" i="22"/>
  <c r="E44" i="12"/>
  <c r="W37" i="10"/>
  <c r="F44" i="20"/>
  <c r="J44" i="20"/>
  <c r="I44" i="12"/>
  <c r="AA37" i="10"/>
  <c r="I44" i="20"/>
  <c r="I44" i="21"/>
  <c r="B46" i="20"/>
  <c r="B45" i="20"/>
  <c r="B45" i="22"/>
  <c r="X36" i="10"/>
  <c r="B47" i="20"/>
  <c r="AC36" i="10"/>
  <c r="Y36" i="10"/>
  <c r="B45" i="12"/>
  <c r="B47" i="22"/>
  <c r="B46" i="21"/>
  <c r="B46" i="12"/>
  <c r="B47" i="21"/>
  <c r="B47" i="12"/>
  <c r="B46" i="22"/>
  <c r="B45" i="21"/>
  <c r="C45" i="12"/>
  <c r="G46" i="20"/>
  <c r="C46" i="12"/>
  <c r="D45" i="22"/>
  <c r="H45" i="20"/>
  <c r="C45" i="21"/>
  <c r="C47" i="12"/>
  <c r="H45" i="12"/>
  <c r="D46" i="21"/>
  <c r="G47" i="22"/>
  <c r="H47" i="22"/>
  <c r="G46" i="12"/>
  <c r="H46" i="12"/>
  <c r="H46" i="22"/>
  <c r="C45" i="20"/>
  <c r="G47" i="12"/>
  <c r="C47" i="22"/>
  <c r="H47" i="20"/>
  <c r="D46" i="22"/>
  <c r="C47" i="20"/>
  <c r="D47" i="20"/>
  <c r="D47" i="22"/>
  <c r="C46" i="22"/>
  <c r="C45" i="22"/>
  <c r="H47" i="12"/>
  <c r="G45" i="20"/>
  <c r="G45" i="22"/>
  <c r="C46" i="20"/>
  <c r="D46" i="12"/>
  <c r="G46" i="22"/>
  <c r="H45" i="21"/>
  <c r="G46" i="21"/>
  <c r="D45" i="12"/>
  <c r="D46" i="20"/>
  <c r="C47" i="21"/>
  <c r="D45" i="21"/>
  <c r="G47" i="20"/>
  <c r="G47" i="21"/>
  <c r="G45" i="21"/>
  <c r="H47" i="21"/>
  <c r="D47" i="12"/>
  <c r="G45" i="12"/>
  <c r="D45" i="20"/>
  <c r="H45" i="22"/>
  <c r="H46" i="20"/>
  <c r="D47" i="21"/>
  <c r="C46" i="21"/>
  <c r="H46" i="21"/>
  <c r="X37" i="10" l="1"/>
  <c r="AB37" i="10"/>
  <c r="I45" i="21"/>
  <c r="Z40" i="10"/>
  <c r="J47" i="12"/>
  <c r="F47" i="12"/>
  <c r="E47" i="21"/>
  <c r="E46" i="21"/>
  <c r="E45" i="12"/>
  <c r="W38" i="10"/>
  <c r="J47" i="20"/>
  <c r="F47" i="20"/>
  <c r="J45" i="22"/>
  <c r="F45" i="22"/>
  <c r="E46" i="20"/>
  <c r="F46" i="12"/>
  <c r="J46" i="12"/>
  <c r="Z39" i="10"/>
  <c r="I46" i="20"/>
  <c r="W40" i="10"/>
  <c r="E47" i="12"/>
  <c r="V39" i="10"/>
  <c r="I46" i="21"/>
  <c r="V38" i="10"/>
  <c r="E45" i="20"/>
  <c r="F46" i="20"/>
  <c r="J46" i="20"/>
  <c r="I47" i="12"/>
  <c r="AA40" i="10"/>
  <c r="W39" i="10"/>
  <c r="E46" i="12"/>
  <c r="E47" i="22"/>
  <c r="F45" i="12"/>
  <c r="Z38" i="10"/>
  <c r="J45" i="12"/>
  <c r="E47" i="20"/>
  <c r="I47" i="22"/>
  <c r="AA38" i="10"/>
  <c r="I45" i="12"/>
  <c r="F45" i="20"/>
  <c r="J45" i="20"/>
  <c r="F45" i="21"/>
  <c r="J45" i="21"/>
  <c r="F46" i="22"/>
  <c r="J46" i="22"/>
  <c r="AA39" i="10"/>
  <c r="I46" i="12"/>
  <c r="F47" i="22"/>
  <c r="J47" i="22"/>
  <c r="I45" i="22"/>
  <c r="E46" i="22"/>
  <c r="E45" i="21"/>
  <c r="I46" i="22"/>
  <c r="I47" i="21"/>
  <c r="E45" i="22"/>
  <c r="I45" i="20"/>
  <c r="J47" i="21"/>
  <c r="F47" i="21"/>
  <c r="V40" i="10"/>
  <c r="F46" i="21"/>
  <c r="J46" i="21"/>
  <c r="I47" i="20"/>
  <c r="AC37" i="10"/>
  <c r="Y37" i="10"/>
  <c r="AB40" i="10" l="1"/>
  <c r="AB39" i="10"/>
  <c r="X39" i="10"/>
  <c r="AB38" i="10"/>
  <c r="Y38" i="10"/>
  <c r="AC38" i="10"/>
  <c r="Y39" i="10"/>
  <c r="AC39" i="10"/>
  <c r="X38" i="10"/>
  <c r="X40" i="10"/>
  <c r="AC40" i="10"/>
  <c r="Y40" i="10"/>
</calcChain>
</file>

<file path=xl/sharedStrings.xml><?xml version="1.0" encoding="utf-8"?>
<sst xmlns="http://schemas.openxmlformats.org/spreadsheetml/2006/main" count="1128" uniqueCount="249">
  <si>
    <t>提出日：</t>
    <rPh sb="0" eb="2">
      <t>テイシュツ</t>
    </rPh>
    <rPh sb="2" eb="3">
      <t>ビ</t>
    </rPh>
    <phoneticPr fontId="6"/>
  </si>
  <si>
    <t>日付</t>
  </si>
  <si>
    <t>インプレッション数</t>
  </si>
  <si>
    <t>クリック数</t>
  </si>
  <si>
    <t>平均掲載順位</t>
  </si>
  <si>
    <t>売上金額</t>
  </si>
  <si>
    <t>月</t>
  </si>
  <si>
    <t>キャンペーン</t>
  </si>
  <si>
    <t>広告グループ</t>
  </si>
  <si>
    <t>広告タイプ</t>
  </si>
  <si>
    <t>広告</t>
  </si>
  <si>
    <t>タイトル</t>
  </si>
  <si>
    <t>説明文１</t>
  </si>
  <si>
    <t>説明文２</t>
  </si>
  <si>
    <t>デバイス</t>
  </si>
  <si>
    <t>キーワード</t>
  </si>
  <si>
    <t>マッチタイプ</t>
  </si>
  <si>
    <t>獲得件数：</t>
    <rPh sb="0" eb="2">
      <t>カクトク</t>
    </rPh>
    <rPh sb="2" eb="4">
      <t>ケンスウ</t>
    </rPh>
    <phoneticPr fontId="3"/>
  </si>
  <si>
    <t>獲得単価：</t>
    <rPh sb="0" eb="2">
      <t>カクトク</t>
    </rPh>
    <rPh sb="2" eb="4">
      <t>タンカ</t>
    </rPh>
    <phoneticPr fontId="3"/>
  </si>
  <si>
    <t>（前月比）</t>
    <rPh sb="1" eb="4">
      <t>ゼンゲツヒ</t>
    </rPh>
    <phoneticPr fontId="3"/>
  </si>
  <si>
    <t>ご予算/月：</t>
    <phoneticPr fontId="3"/>
  </si>
  <si>
    <t>ご利用額/月：</t>
    <phoneticPr fontId="3"/>
  </si>
  <si>
    <t>ご利用率/月：</t>
    <phoneticPr fontId="3"/>
  </si>
  <si>
    <t>月</t>
    <rPh sb="0" eb="1">
      <t>ツキ</t>
    </rPh>
    <phoneticPr fontId="3"/>
  </si>
  <si>
    <t>表示回数</t>
    <rPh sb="0" eb="2">
      <t>ヒョウジ</t>
    </rPh>
    <rPh sb="2" eb="4">
      <t>カイスウ</t>
    </rPh>
    <phoneticPr fontId="3"/>
  </si>
  <si>
    <t>クリック数</t>
    <rPh sb="4" eb="5">
      <t>スウ</t>
    </rPh>
    <phoneticPr fontId="3"/>
  </si>
  <si>
    <t>クリック率</t>
    <rPh sb="4" eb="5">
      <t>リツ</t>
    </rPh>
    <phoneticPr fontId="3"/>
  </si>
  <si>
    <t>クリック単価</t>
    <rPh sb="4" eb="6">
      <t>タンカ</t>
    </rPh>
    <phoneticPr fontId="3"/>
  </si>
  <si>
    <t>ご利用額</t>
    <rPh sb="1" eb="3">
      <t>リヨウ</t>
    </rPh>
    <rPh sb="3" eb="4">
      <t>ガク</t>
    </rPh>
    <phoneticPr fontId="3"/>
  </si>
  <si>
    <t>獲得件数</t>
    <rPh sb="0" eb="2">
      <t>カクトク</t>
    </rPh>
    <rPh sb="2" eb="4">
      <t>ケンスウ</t>
    </rPh>
    <phoneticPr fontId="3"/>
  </si>
  <si>
    <t>獲得率</t>
    <rPh sb="0" eb="2">
      <t>カクトク</t>
    </rPh>
    <rPh sb="2" eb="3">
      <t>リツ</t>
    </rPh>
    <phoneticPr fontId="3"/>
  </si>
  <si>
    <t>獲得単価</t>
    <rPh sb="0" eb="2">
      <t>カクトク</t>
    </rPh>
    <rPh sb="2" eb="4">
      <t>タンカ</t>
    </rPh>
    <phoneticPr fontId="3"/>
  </si>
  <si>
    <t>1. 予算サマリー</t>
    <phoneticPr fontId="3"/>
  </si>
  <si>
    <t>2. 広告結果サマリー</t>
    <phoneticPr fontId="3"/>
  </si>
  <si>
    <t>3. 総評</t>
    <phoneticPr fontId="3"/>
  </si>
  <si>
    <t>1. 月別推移</t>
    <phoneticPr fontId="3"/>
  </si>
  <si>
    <t>2. 月別 獲得件数｜獲得単価 推移</t>
    <rPh sb="3" eb="5">
      <t>ツキベツ</t>
    </rPh>
    <rPh sb="6" eb="8">
      <t>カクトク</t>
    </rPh>
    <rPh sb="8" eb="10">
      <t>ケンスウ</t>
    </rPh>
    <rPh sb="11" eb="13">
      <t>カクトク</t>
    </rPh>
    <rPh sb="13" eb="15">
      <t>タンカ</t>
    </rPh>
    <rPh sb="16" eb="18">
      <t>スイイ</t>
    </rPh>
    <phoneticPr fontId="3"/>
  </si>
  <si>
    <t>4. 日別 表示回数｜クリック率 推移</t>
    <rPh sb="3" eb="4">
      <t>ヒ</t>
    </rPh>
    <rPh sb="4" eb="5">
      <t>ベツ</t>
    </rPh>
    <rPh sb="6" eb="8">
      <t>ヒョウジ</t>
    </rPh>
    <rPh sb="8" eb="10">
      <t>カイスウ</t>
    </rPh>
    <rPh sb="15" eb="16">
      <t>リツ</t>
    </rPh>
    <rPh sb="17" eb="19">
      <t>スイイ</t>
    </rPh>
    <phoneticPr fontId="3"/>
  </si>
  <si>
    <t>5. 日別 クリック単価｜獲得率 推移</t>
    <rPh sb="3" eb="4">
      <t>ヒ</t>
    </rPh>
    <rPh sb="4" eb="5">
      <t>ベツ</t>
    </rPh>
    <rPh sb="10" eb="12">
      <t>タンカ</t>
    </rPh>
    <rPh sb="13" eb="15">
      <t>カクトク</t>
    </rPh>
    <rPh sb="15" eb="16">
      <t>リツ</t>
    </rPh>
    <rPh sb="17" eb="19">
      <t>スイイ</t>
    </rPh>
    <phoneticPr fontId="3"/>
  </si>
  <si>
    <t>日付</t>
    <rPh sb="0" eb="2">
      <t>ヒヅケ</t>
    </rPh>
    <phoneticPr fontId="3"/>
  </si>
  <si>
    <t>※バブルの大きさはご利用額の量を表しています。</t>
    <rPh sb="5" eb="6">
      <t>オオ</t>
    </rPh>
    <rPh sb="10" eb="12">
      <t>リヨウ</t>
    </rPh>
    <rPh sb="12" eb="13">
      <t>ガク</t>
    </rPh>
    <rPh sb="14" eb="15">
      <t>リョウ</t>
    </rPh>
    <rPh sb="16" eb="17">
      <t>アラワ</t>
    </rPh>
    <phoneticPr fontId="3"/>
  </si>
  <si>
    <t>3. 月別 獲得件数｜獲得単価｜ご利用額 比較</t>
    <rPh sb="3" eb="5">
      <t>ツキベツ</t>
    </rPh>
    <rPh sb="6" eb="8">
      <t>カクトク</t>
    </rPh>
    <rPh sb="8" eb="10">
      <t>ケンスウ</t>
    </rPh>
    <rPh sb="11" eb="13">
      <t>カクトク</t>
    </rPh>
    <rPh sb="13" eb="15">
      <t>タンカ</t>
    </rPh>
    <rPh sb="17" eb="19">
      <t>リヨウ</t>
    </rPh>
    <rPh sb="19" eb="20">
      <t>ガク</t>
    </rPh>
    <rPh sb="21" eb="23">
      <t>ヒカク</t>
    </rPh>
    <phoneticPr fontId="3"/>
  </si>
  <si>
    <t>前月差</t>
    <phoneticPr fontId="3"/>
  </si>
  <si>
    <t>曜日</t>
    <rPh sb="0" eb="2">
      <t>ヨウビ</t>
    </rPh>
    <phoneticPr fontId="3"/>
  </si>
  <si>
    <t>2. 日別 推移</t>
    <rPh sb="3" eb="4">
      <t>ヒ</t>
    </rPh>
    <rPh sb="4" eb="5">
      <t>ベツ</t>
    </rPh>
    <rPh sb="6" eb="8">
      <t>スイイ</t>
    </rPh>
    <phoneticPr fontId="3"/>
  </si>
  <si>
    <t>3. 推移グラフ</t>
    <rPh sb="3" eb="5">
      <t>スイイ</t>
    </rPh>
    <phoneticPr fontId="3"/>
  </si>
  <si>
    <t>アカウント</t>
  </si>
  <si>
    <t>クライアント名</t>
  </si>
  <si>
    <t>予算</t>
  </si>
  <si>
    <t>ご利用額：</t>
    <rPh sb="1" eb="3">
      <t>リヨウ</t>
    </rPh>
    <rPh sb="3" eb="4">
      <t>ガク</t>
    </rPh>
    <phoneticPr fontId="3"/>
  </si>
  <si>
    <t>※31日対応グラフのため、該当日が無い月の月末データは0として表示されます。</t>
    <rPh sb="3" eb="4">
      <t>ニチ</t>
    </rPh>
    <rPh sb="4" eb="6">
      <t>タイオウ</t>
    </rPh>
    <rPh sb="13" eb="15">
      <t>ガイトウ</t>
    </rPh>
    <rPh sb="15" eb="16">
      <t>ビ</t>
    </rPh>
    <rPh sb="17" eb="18">
      <t>ナ</t>
    </rPh>
    <rPh sb="19" eb="20">
      <t>ツキ</t>
    </rPh>
    <rPh sb="21" eb="23">
      <t>ゲツマツ</t>
    </rPh>
    <rPh sb="31" eb="33">
      <t>ヒョウジ</t>
    </rPh>
    <phoneticPr fontId="3"/>
  </si>
  <si>
    <t>用語解説</t>
    <rPh sb="0" eb="2">
      <t>ヨウゴ</t>
    </rPh>
    <rPh sb="2" eb="4">
      <t>カイセツ</t>
    </rPh>
    <phoneticPr fontId="6"/>
  </si>
  <si>
    <t>リスティング広告基本用語</t>
    <phoneticPr fontId="6"/>
  </si>
  <si>
    <t>Yahooスポンサードサーチ/Googleアドワーズ</t>
    <phoneticPr fontId="6"/>
  </si>
  <si>
    <t>ユーザーの検索にマッチした広告を掲載するインターネット広告手法のひとつで、検索連動型広告と言います。ユーザーが能動的に検索しているので、モチベーションの高いユーザーの集客が望まれます。PPC広告、P4P広告等で呼ばれることがあります。</t>
    <rPh sb="5" eb="7">
      <t>ケンサク</t>
    </rPh>
    <rPh sb="13" eb="15">
      <t>コウコク</t>
    </rPh>
    <rPh sb="16" eb="18">
      <t>ケイサイ</t>
    </rPh>
    <rPh sb="29" eb="31">
      <t>シュホウ</t>
    </rPh>
    <rPh sb="37" eb="39">
      <t>ケンサク</t>
    </rPh>
    <rPh sb="45" eb="46">
      <t>イ</t>
    </rPh>
    <rPh sb="55" eb="58">
      <t>ノウドウテキ</t>
    </rPh>
    <rPh sb="59" eb="61">
      <t>ケンサク</t>
    </rPh>
    <rPh sb="76" eb="77">
      <t>タカ</t>
    </rPh>
    <phoneticPr fontId="6"/>
  </si>
  <si>
    <t>Yahooディスプレイネットワーク/Googleディスプレイネットワーク</t>
    <phoneticPr fontId="6"/>
  </si>
  <si>
    <t>Webページ内のコンテンツに連動した広告を掲載するインターネット広告手法のひとつで、コンテンツ連動型広告と言います。リスティング広告だけでは接触できないユーザーに広告を表示させることが可能です。</t>
    <rPh sb="6" eb="7">
      <t>ナイ</t>
    </rPh>
    <rPh sb="14" eb="16">
      <t>レンドウ</t>
    </rPh>
    <rPh sb="18" eb="20">
      <t>コウコク</t>
    </rPh>
    <rPh sb="21" eb="23">
      <t>ケイサイ</t>
    </rPh>
    <rPh sb="53" eb="54">
      <t>イ</t>
    </rPh>
    <rPh sb="64" eb="66">
      <t>コウコク</t>
    </rPh>
    <rPh sb="70" eb="72">
      <t>セッショク</t>
    </rPh>
    <rPh sb="81" eb="83">
      <t>コウコク</t>
    </rPh>
    <phoneticPr fontId="6"/>
  </si>
  <si>
    <t>※詳細は各媒体の説明をご参照下さい。Yahooディスプレイネットワーク（http://listing.yahoo.co.jp/service/int/index.html）Googleディスプレイネットワーク（http://www.google.co.jp/adwords/displaynetwork/）</t>
    <phoneticPr fontId="3"/>
  </si>
  <si>
    <t>媒体</t>
    <phoneticPr fontId="6"/>
  </si>
  <si>
    <t>Yahooスポンサードサーチ、Yahooディスプレイネットワーク、Googleアドワーズ、Googleディスプレイネットワークのいずれかを指します。</t>
    <phoneticPr fontId="3"/>
  </si>
  <si>
    <t>完全一致/部分一致</t>
    <phoneticPr fontId="6"/>
  </si>
  <si>
    <t>完全一致とは、検索キーワードと入札キーワードが完全に一致したときに広告を表示する検索方式のことです。部分一致とは、検索キーワードと入札キーワードの関連性が高いと判断されたときに広告を表示する検索方式のことです。</t>
    <rPh sb="0" eb="2">
      <t>カンゼン</t>
    </rPh>
    <rPh sb="2" eb="4">
      <t>イッチ</t>
    </rPh>
    <rPh sb="15" eb="17">
      <t>ニュウサツ</t>
    </rPh>
    <rPh sb="23" eb="25">
      <t>カンゼン</t>
    </rPh>
    <rPh sb="26" eb="28">
      <t>イッチ</t>
    </rPh>
    <rPh sb="33" eb="35">
      <t>コウコク</t>
    </rPh>
    <rPh sb="36" eb="38">
      <t>ヒョウジ</t>
    </rPh>
    <rPh sb="40" eb="42">
      <t>ケンサク</t>
    </rPh>
    <rPh sb="42" eb="44">
      <t>ホウシキ</t>
    </rPh>
    <rPh sb="50" eb="52">
      <t>ブブン</t>
    </rPh>
    <rPh sb="52" eb="54">
      <t>イッチ</t>
    </rPh>
    <rPh sb="73" eb="76">
      <t>カンレンセイ</t>
    </rPh>
    <phoneticPr fontId="6"/>
  </si>
  <si>
    <t>※詳細は各媒体の説明をご参照下さい。Yahoo（http://listing.yahoo.co.jp/support/glossary.html）Google（https://adwords.google.com/support/aw/bin/topic.py?hl=ja&amp;topic=16084）</t>
    <phoneticPr fontId="6"/>
  </si>
  <si>
    <t>アカウント</t>
    <phoneticPr fontId="6"/>
  </si>
  <si>
    <t>1つのリスティング広告媒体の中で最上級の概念を表す単位です。</t>
    <phoneticPr fontId="6"/>
  </si>
  <si>
    <t>アカウント</t>
    <phoneticPr fontId="3"/>
  </si>
  <si>
    <t>キャンペーン</t>
    <phoneticPr fontId="6"/>
  </si>
  <si>
    <t>リスティング広告においてアカウントの次に大きい概念を表す単位です。</t>
    <phoneticPr fontId="6"/>
  </si>
  <si>
    <t>キャンペーン1</t>
    <phoneticPr fontId="3"/>
  </si>
  <si>
    <t>キャンペーン2</t>
    <phoneticPr fontId="3"/>
  </si>
  <si>
    <t>広告グループ</t>
    <rPh sb="0" eb="2">
      <t>コウコク</t>
    </rPh>
    <phoneticPr fontId="6"/>
  </si>
  <si>
    <t>リスティング広告においてキャンペーンの次に大きい概念を表す単位です。</t>
    <phoneticPr fontId="6"/>
  </si>
  <si>
    <t>広告グループA</t>
    <phoneticPr fontId="3"/>
  </si>
  <si>
    <t>広告グループB</t>
    <phoneticPr fontId="3"/>
  </si>
  <si>
    <t>広告グループC</t>
    <phoneticPr fontId="3"/>
  </si>
  <si>
    <t>キーワード(KW)</t>
    <phoneticPr fontId="6"/>
  </si>
  <si>
    <t>リスティング広告において最も小さい概念を表す単位です。</t>
    <phoneticPr fontId="6"/>
  </si>
  <si>
    <t>キーワード①</t>
    <phoneticPr fontId="3"/>
  </si>
  <si>
    <t>広告1本目</t>
    <phoneticPr fontId="3"/>
  </si>
  <si>
    <t>タイトル説明文（TD）</t>
    <phoneticPr fontId="6"/>
  </si>
  <si>
    <t>リスティング広告で表示される広告文章です。広告文とも言います。</t>
    <phoneticPr fontId="6"/>
  </si>
  <si>
    <t>キーワード②</t>
    <phoneticPr fontId="6"/>
  </si>
  <si>
    <t>広告2本目</t>
    <rPh sb="0" eb="2">
      <t>コウコク</t>
    </rPh>
    <rPh sb="3" eb="4">
      <t>ホン</t>
    </rPh>
    <rPh sb="4" eb="5">
      <t>メ</t>
    </rPh>
    <phoneticPr fontId="6"/>
  </si>
  <si>
    <t>キーワード③</t>
    <phoneticPr fontId="3"/>
  </si>
  <si>
    <t>広告3本目</t>
    <phoneticPr fontId="3"/>
  </si>
  <si>
    <t>ワードランク</t>
    <phoneticPr fontId="6"/>
  </si>
  <si>
    <t>ワードランク（指標）</t>
    <rPh sb="7" eb="9">
      <t>シヒョウ</t>
    </rPh>
    <phoneticPr fontId="6"/>
  </si>
  <si>
    <t>対象レポート期間データを元に以下のキーワード指標（ABCD）に分類し、分析、施策の検討を行っています。</t>
    <phoneticPr fontId="6"/>
  </si>
  <si>
    <t>獲得件数を計測している場合</t>
    <rPh sb="0" eb="2">
      <t>カクトク</t>
    </rPh>
    <rPh sb="2" eb="4">
      <t>ケンスウ</t>
    </rPh>
    <rPh sb="5" eb="7">
      <t>ケイソク</t>
    </rPh>
    <rPh sb="11" eb="13">
      <t>バアイ</t>
    </rPh>
    <phoneticPr fontId="6"/>
  </si>
  <si>
    <t>A</t>
    <phoneticPr fontId="6"/>
  </si>
  <si>
    <t>獲得があり、平均獲得単価よりも獲得単価が低いキーワードが該当します。</t>
    <rPh sb="28" eb="30">
      <t>ガイトウ</t>
    </rPh>
    <phoneticPr fontId="6"/>
  </si>
  <si>
    <t>C</t>
    <phoneticPr fontId="3"/>
  </si>
  <si>
    <t>獲得が無く、平均獲得単価よりも利用金額がかかっているキーワードが該当します。</t>
    <phoneticPr fontId="6"/>
  </si>
  <si>
    <t>B</t>
    <phoneticPr fontId="6"/>
  </si>
  <si>
    <t>獲得があり、平均獲得単価よりも獲得単価が高いキーワードが該当します。</t>
    <rPh sb="28" eb="30">
      <t>ガイトウ</t>
    </rPh>
    <phoneticPr fontId="6"/>
  </si>
  <si>
    <t>D</t>
    <phoneticPr fontId="3"/>
  </si>
  <si>
    <t>獲得が無く、平均獲得単価よりも利用金額がかかっていないキーワードが該当します。</t>
    <phoneticPr fontId="6"/>
  </si>
  <si>
    <t>指標</t>
    <phoneticPr fontId="6"/>
  </si>
  <si>
    <t>ご利用額</t>
    <rPh sb="1" eb="3">
      <t>リヨウ</t>
    </rPh>
    <rPh sb="3" eb="4">
      <t>ガク</t>
    </rPh>
    <phoneticPr fontId="6"/>
  </si>
  <si>
    <t>実際にかかった広告費用のことです。</t>
    <rPh sb="0" eb="2">
      <t>ジッサイ</t>
    </rPh>
    <rPh sb="7" eb="9">
      <t>コウコク</t>
    </rPh>
    <rPh sb="9" eb="11">
      <t>ヒヨウ</t>
    </rPh>
    <phoneticPr fontId="6"/>
  </si>
  <si>
    <t>表示回数（IMP）</t>
    <phoneticPr fontId="6"/>
  </si>
  <si>
    <t>広告が表示された回数のことです。</t>
    <phoneticPr fontId="6"/>
  </si>
  <si>
    <t>クリック数</t>
    <phoneticPr fontId="6"/>
  </si>
  <si>
    <t>広告がクリックされた回数のことです。</t>
    <phoneticPr fontId="6"/>
  </si>
  <si>
    <t>クリック単価（CPC）</t>
    <phoneticPr fontId="6"/>
  </si>
  <si>
    <t>広告１クリックあたりの広告費用のことです。リスティング広告は表示されるだけでは広告費用は発生せず、広告をクリックされて初めて費用が発生します。また、入札競争相手の多いキーワードの場合は比較的クリック単価は高い傾向にあります。</t>
    <phoneticPr fontId="6"/>
  </si>
  <si>
    <t>（例）入札競争相手の多いキーワードとは、おおむね検索エンジンで多く検索されるキーワードになります。「通販」「転職」などの単体キーワードです。</t>
    <phoneticPr fontId="6"/>
  </si>
  <si>
    <t>クリック率（CTR）</t>
    <phoneticPr fontId="6"/>
  </si>
  <si>
    <t>広告の表示に対してどれだけクリックされたのか割合を表した数値です。数値が高いほどユーザーをサイトへ効率よく誘導できたといえます。</t>
    <rPh sb="49" eb="51">
      <t>コウリツ</t>
    </rPh>
    <phoneticPr fontId="6"/>
  </si>
  <si>
    <t>（例）表示回数100回に対して、10クリック発生した場合は、クリック率10％となります。</t>
    <phoneticPr fontId="6"/>
  </si>
  <si>
    <t>獲得件数（CV）</t>
    <phoneticPr fontId="6"/>
  </si>
  <si>
    <t>広告をクリックしてサイトを訪問したユーザーが、資料請求や商品購入などを行った件数のことで、コンバージョン件数とも言います。</t>
    <rPh sb="52" eb="54">
      <t>ケンスウ</t>
    </rPh>
    <rPh sb="56" eb="57">
      <t>イ</t>
    </rPh>
    <phoneticPr fontId="6"/>
  </si>
  <si>
    <t>獲得単価（CPA）</t>
    <phoneticPr fontId="6"/>
  </si>
  <si>
    <t>資料請求や商品購入を獲得するためにかかった、1件当たりの広告費用のことです。</t>
    <phoneticPr fontId="6"/>
  </si>
  <si>
    <t>（例）10万円の広告費用に対して、20件の資料請求が発生した場合は、1件あたりの獲得単価は5,000円となります。</t>
    <phoneticPr fontId="6"/>
  </si>
  <si>
    <t>獲得率（CVR）</t>
    <phoneticPr fontId="6"/>
  </si>
  <si>
    <t>広告をクリックしてサイトを訪問したユーザーが、資料請求や商品購入などを行った割合を表した数値のことです。</t>
    <phoneticPr fontId="6"/>
  </si>
  <si>
    <t>（例）100クリックに対して、資料請求のお申し込みが3件発生した場合は、獲得率は3％となります。</t>
    <phoneticPr fontId="6"/>
  </si>
  <si>
    <t>広告グループ</t>
    <rPh sb="0" eb="2">
      <t>コウコク</t>
    </rPh>
    <phoneticPr fontId="3"/>
  </si>
  <si>
    <t>合計</t>
    <rPh sb="0" eb="2">
      <t>ゴウケイ</t>
    </rPh>
    <phoneticPr fontId="3"/>
  </si>
  <si>
    <t>Yahoo!スポンサードサーチ</t>
    <phoneticPr fontId="3"/>
  </si>
  <si>
    <t>Yahoo!ディスプレイネットワーク（YDN）</t>
    <phoneticPr fontId="3"/>
  </si>
  <si>
    <t>Google AdWords</t>
    <phoneticPr fontId="3"/>
  </si>
  <si>
    <t>Googleディスプレイネットワーク（GDN）</t>
    <phoneticPr fontId="3"/>
  </si>
  <si>
    <t>PC</t>
    <phoneticPr fontId="3"/>
  </si>
  <si>
    <t>スマートフォン</t>
    <phoneticPr fontId="3"/>
  </si>
  <si>
    <t>タブレット</t>
    <phoneticPr fontId="3"/>
  </si>
  <si>
    <t>デバイス</t>
    <phoneticPr fontId="3"/>
  </si>
  <si>
    <t>PC</t>
    <phoneticPr fontId="3"/>
  </si>
  <si>
    <t>Computers</t>
    <phoneticPr fontId="3"/>
  </si>
  <si>
    <t>Mobile devices with full browsers</t>
    <phoneticPr fontId="3"/>
  </si>
  <si>
    <t>PC</t>
    <phoneticPr fontId="3"/>
  </si>
  <si>
    <t>SmartPhone</t>
    <phoneticPr fontId="3"/>
  </si>
  <si>
    <t>Tablet</t>
    <phoneticPr fontId="3"/>
  </si>
  <si>
    <t>Tablets with full browsers</t>
    <phoneticPr fontId="3"/>
  </si>
  <si>
    <t>広告スコア</t>
  </si>
  <si>
    <t>表示URL</t>
  </si>
  <si>
    <t>ランディングURL</t>
  </si>
  <si>
    <t>キーワード</t>
    <phoneticPr fontId="3"/>
  </si>
  <si>
    <t>獲得件数：</t>
    <rPh sb="0" eb="2">
      <t>カクトク</t>
    </rPh>
    <rPh sb="2" eb="4">
      <t>ケンスウ</t>
    </rPh>
    <phoneticPr fontId="3"/>
  </si>
  <si>
    <t>獲得単価：</t>
    <rPh sb="0" eb="2">
      <t>カクトク</t>
    </rPh>
    <rPh sb="2" eb="4">
      <t>タンカ</t>
    </rPh>
    <phoneticPr fontId="3"/>
  </si>
  <si>
    <t>表示回数：</t>
    <rPh sb="0" eb="2">
      <t>ヒョウジ</t>
    </rPh>
    <rPh sb="2" eb="4">
      <t>カイスウ</t>
    </rPh>
    <phoneticPr fontId="3"/>
  </si>
  <si>
    <t>クリック率：</t>
    <rPh sb="4" eb="5">
      <t>リツ</t>
    </rPh>
    <phoneticPr fontId="3"/>
  </si>
  <si>
    <t>クリック単価：</t>
    <rPh sb="4" eb="6">
      <t>タンカ</t>
    </rPh>
    <phoneticPr fontId="3"/>
  </si>
  <si>
    <t>獲得率：</t>
    <rPh sb="0" eb="2">
      <t>カクトク</t>
    </rPh>
    <rPh sb="2" eb="3">
      <t>リツ</t>
    </rPh>
    <phoneticPr fontId="3"/>
  </si>
  <si>
    <t>クリック数：</t>
    <rPh sb="4" eb="5">
      <t>スウ</t>
    </rPh>
    <phoneticPr fontId="3"/>
  </si>
  <si>
    <t>獲得数：</t>
    <rPh sb="0" eb="3">
      <t>カクトクスウ</t>
    </rPh>
    <phoneticPr fontId="3"/>
  </si>
  <si>
    <t>No.</t>
    <phoneticPr fontId="3"/>
  </si>
  <si>
    <t>キャンペーン</t>
    <phoneticPr fontId="3"/>
  </si>
  <si>
    <t>平均掲載順位</t>
    <rPh sb="0" eb="2">
      <t>ヘイキン</t>
    </rPh>
    <rPh sb="2" eb="4">
      <t>ケイサイ</t>
    </rPh>
    <rPh sb="4" eb="6">
      <t>ジュンイ</t>
    </rPh>
    <phoneticPr fontId="3"/>
  </si>
  <si>
    <t>ランク</t>
    <phoneticPr fontId="3"/>
  </si>
  <si>
    <t>-</t>
    <phoneticPr fontId="3"/>
  </si>
  <si>
    <t>広告名</t>
    <rPh sb="0" eb="2">
      <t>コウコク</t>
    </rPh>
    <rPh sb="2" eb="3">
      <t>メイ</t>
    </rPh>
    <phoneticPr fontId="3"/>
  </si>
  <si>
    <t>タイトル</t>
    <phoneticPr fontId="3"/>
  </si>
  <si>
    <t>説明文①</t>
    <rPh sb="0" eb="3">
      <t>セツメイブン</t>
    </rPh>
    <phoneticPr fontId="3"/>
  </si>
  <si>
    <t>説明文②</t>
    <rPh sb="0" eb="3">
      <t>セツメイブン</t>
    </rPh>
    <phoneticPr fontId="3"/>
  </si>
  <si>
    <t>検索方式</t>
    <rPh sb="0" eb="2">
      <t>ケンサク</t>
    </rPh>
    <rPh sb="2" eb="4">
      <t>ホウシキ</t>
    </rPh>
    <phoneticPr fontId="3"/>
  </si>
  <si>
    <t>広告スコア</t>
    <rPh sb="0" eb="2">
      <t>コウコク</t>
    </rPh>
    <phoneticPr fontId="3"/>
  </si>
  <si>
    <t>（内訳）</t>
    <rPh sb="1" eb="3">
      <t>ウチワケ</t>
    </rPh>
    <phoneticPr fontId="3"/>
  </si>
  <si>
    <t>Yahoo!スポンサードサーチ</t>
    <phoneticPr fontId="3"/>
  </si>
  <si>
    <t>Yahoo!ディスプレイネットワーク</t>
    <phoneticPr fontId="3"/>
  </si>
  <si>
    <t>Google AdWords</t>
    <phoneticPr fontId="3"/>
  </si>
  <si>
    <t>Googleディスプレイネットワーク</t>
    <phoneticPr fontId="3"/>
  </si>
  <si>
    <t>全体</t>
    <rPh sb="0" eb="2">
      <t>ゼンタイ</t>
    </rPh>
    <phoneticPr fontId="3"/>
  </si>
  <si>
    <t>■ 前月比較</t>
    <phoneticPr fontId="3"/>
  </si>
  <si>
    <t>レポートにおける免責事項</t>
    <rPh sb="8" eb="12">
      <t>メンセキジコウ</t>
    </rPh>
    <phoneticPr fontId="6"/>
  </si>
  <si>
    <t>・本レポートの数字は、毎月1日時点の媒体データを元に作成されています。</t>
    <rPh sb="1" eb="2">
      <t>ホン</t>
    </rPh>
    <rPh sb="7" eb="9">
      <t>スウジ</t>
    </rPh>
    <rPh sb="11" eb="13">
      <t>マイツキ</t>
    </rPh>
    <rPh sb="14" eb="15">
      <t>ヒ</t>
    </rPh>
    <rPh sb="15" eb="17">
      <t>ジテン</t>
    </rPh>
    <rPh sb="18" eb="20">
      <t>バイタイ</t>
    </rPh>
    <rPh sb="24" eb="25">
      <t>モト</t>
    </rPh>
    <rPh sb="26" eb="28">
      <t>サクセイ</t>
    </rPh>
    <phoneticPr fontId="3"/>
  </si>
  <si>
    <t>・媒体社側のシステムの都合上、媒体の管理画面の数字が作成日以降に変更される可能性がございますので、後日、本レポートの数字と媒体管理画面の数字が不一致となる可能性があることをご了承願います。</t>
    <rPh sb="1" eb="4">
      <t>バイタイシャ</t>
    </rPh>
    <rPh sb="4" eb="5">
      <t>ガワ</t>
    </rPh>
    <rPh sb="11" eb="14">
      <t>ツゴウジョウ</t>
    </rPh>
    <rPh sb="15" eb="17">
      <t>バイタイ</t>
    </rPh>
    <rPh sb="18" eb="20">
      <t>カンリ</t>
    </rPh>
    <rPh sb="20" eb="22">
      <t>ガメン</t>
    </rPh>
    <rPh sb="23" eb="25">
      <t>スウジ</t>
    </rPh>
    <rPh sb="26" eb="29">
      <t>サクセイビ</t>
    </rPh>
    <rPh sb="29" eb="31">
      <t>イコウ</t>
    </rPh>
    <rPh sb="32" eb="34">
      <t>ヘンコウ</t>
    </rPh>
    <rPh sb="37" eb="40">
      <t>カノウセイ</t>
    </rPh>
    <rPh sb="49" eb="51">
      <t>ゴジツ</t>
    </rPh>
    <rPh sb="52" eb="53">
      <t>ホン</t>
    </rPh>
    <rPh sb="58" eb="60">
      <t>スウジ</t>
    </rPh>
    <rPh sb="61" eb="63">
      <t>バイタイ</t>
    </rPh>
    <rPh sb="63" eb="65">
      <t>カンリ</t>
    </rPh>
    <rPh sb="65" eb="67">
      <t>ガメン</t>
    </rPh>
    <rPh sb="68" eb="70">
      <t>スウジ</t>
    </rPh>
    <rPh sb="71" eb="74">
      <t>フイッチ</t>
    </rPh>
    <rPh sb="77" eb="80">
      <t>カノウセイ</t>
    </rPh>
    <rPh sb="87" eb="89">
      <t>リョウショウ</t>
    </rPh>
    <rPh sb="89" eb="90">
      <t>ネガ</t>
    </rPh>
    <phoneticPr fontId="3"/>
  </si>
  <si>
    <t>利用額(Fee込み)</t>
  </si>
  <si>
    <t>CV数(媒体トータル)</t>
  </si>
  <si>
    <t>CV数(媒体ユニーク)</t>
  </si>
  <si>
    <t>■日別</t>
  </si>
  <si>
    <t>list9</t>
  </si>
  <si>
    <t>list10</t>
  </si>
  <si>
    <t>■月別</t>
  </si>
  <si>
    <t>■デバイス別</t>
  </si>
  <si>
    <t>list11</t>
  </si>
  <si>
    <t>list14</t>
  </si>
  <si>
    <t>list15</t>
  </si>
  <si>
    <t>list17</t>
  </si>
  <si>
    <t>list18</t>
  </si>
  <si>
    <t>list19</t>
  </si>
  <si>
    <t>list12</t>
  </si>
  <si>
    <t>list13</t>
  </si>
  <si>
    <t>list23</t>
  </si>
  <si>
    <t>list24</t>
  </si>
  <si>
    <t>list25</t>
  </si>
  <si>
    <t>list26</t>
  </si>
  <si>
    <t>list27</t>
  </si>
  <si>
    <t>list28</t>
  </si>
  <si>
    <t>list29</t>
  </si>
  <si>
    <t>list21</t>
  </si>
  <si>
    <t>list22</t>
  </si>
  <si>
    <t>list30</t>
  </si>
  <si>
    <t>list31</t>
  </si>
  <si>
    <t>※最大50件まで表示し、全キャンペーンの合計値を記載しています。</t>
    <rPh sb="1" eb="3">
      <t>サイダイ</t>
    </rPh>
    <rPh sb="8" eb="10">
      <t>ヒョウジ</t>
    </rPh>
    <phoneticPr fontId="3"/>
  </si>
  <si>
    <t>※最大100件まで表示し、全キャンペーンの合計値を記載しています。</t>
    <rPh sb="1" eb="3">
      <t>サイダイ</t>
    </rPh>
    <rPh sb="9" eb="11">
      <t>ヒョウジ</t>
    </rPh>
    <phoneticPr fontId="3"/>
  </si>
  <si>
    <t>利用額(Fee抜き)</t>
  </si>
  <si>
    <t>■アカウント情報</t>
  </si>
  <si>
    <t>■キャンペーン別</t>
  </si>
  <si>
    <t>画像</t>
    <rPh sb="0" eb="2">
      <t>ガゾウ</t>
    </rPh>
    <phoneticPr fontId="3"/>
  </si>
  <si>
    <t>表示URL</t>
    <rPh sb="0" eb="2">
      <t>ヒョウジ</t>
    </rPh>
    <phoneticPr fontId="3"/>
  </si>
  <si>
    <t>合計</t>
    <rPh sb="0" eb="2">
      <t>ゴウケイ</t>
    </rPh>
    <phoneticPr fontId="3"/>
  </si>
  <si>
    <t>※最大15件まで表示し、全キャンペーンの合計値を記載しています。</t>
    <rPh sb="1" eb="3">
      <t>サイダイ</t>
    </rPh>
    <rPh sb="8" eb="10">
      <t>ヒョウジ</t>
    </rPh>
    <phoneticPr fontId="3"/>
  </si>
  <si>
    <t>■広告別(テキスト)</t>
  </si>
  <si>
    <t>list20</t>
  </si>
  <si>
    <t>合計</t>
    <rPh sb="0" eb="2">
      <t>ゴウケイ</t>
    </rPh>
    <phoneticPr fontId="3"/>
  </si>
  <si>
    <t>■広告グループ別</t>
  </si>
  <si>
    <t>■広告別</t>
  </si>
  <si>
    <t>■キーワード別</t>
  </si>
  <si>
    <t>■広告別(画像)</t>
  </si>
  <si>
    <t>list16</t>
  </si>
  <si>
    <t>list32</t>
  </si>
  <si>
    <t>広告文</t>
  </si>
  <si>
    <r>
      <rPr>
        <sz val="11"/>
        <rFont val="ＭＳ ゴシック"/>
        <family val="3"/>
        <charset val="128"/>
      </rPr>
      <t>表示</t>
    </r>
    <r>
      <rPr>
        <sz val="11"/>
        <rFont val="Calibri"/>
        <family val="2"/>
      </rPr>
      <t>URL</t>
    </r>
    <phoneticPr fontId="3"/>
  </si>
  <si>
    <t>ページ上部インプレッションの割合</t>
    <phoneticPr fontId="3"/>
  </si>
  <si>
    <t>ページ最上部インプレッションの割合</t>
  </si>
  <si>
    <t>ページ上部インプレッションの割合</t>
  </si>
  <si>
    <t>2020/05</t>
  </si>
  <si>
    <t>2020/06</t>
  </si>
  <si>
    <t>2020/07</t>
  </si>
  <si>
    <t>2020/08</t>
  </si>
  <si>
    <t>2020/09</t>
  </si>
  <si>
    <t>2020/10</t>
  </si>
  <si>
    <t>2020/11</t>
  </si>
  <si>
    <t>2020/12</t>
  </si>
  <si>
    <t>2021/01</t>
  </si>
  <si>
    <t>2021/02</t>
  </si>
  <si>
    <t>2021/03</t>
  </si>
  <si>
    <t>2021/04</t>
  </si>
  <si>
    <t>サンプル</t>
    <phoneticPr fontId="3"/>
  </si>
  <si>
    <t>サンプル_yss</t>
    <phoneticPr fontId="3"/>
  </si>
  <si>
    <t>サンプル_A</t>
    <phoneticPr fontId="3"/>
  </si>
  <si>
    <t>サンプル_B</t>
    <phoneticPr fontId="3"/>
  </si>
  <si>
    <t>Extended text ads</t>
  </si>
  <si>
    <t>www.atom.tools/広告レポート/自動作成/</t>
  </si>
  <si>
    <t>https://www.atom.tools/</t>
  </si>
  <si>
    <t>210401_TypeA</t>
    <phoneticPr fontId="3"/>
  </si>
  <si>
    <t>210401_TypeB</t>
    <phoneticPr fontId="3"/>
  </si>
  <si>
    <t>サンプルです</t>
  </si>
  <si>
    <t>サンプルです</t>
    <phoneticPr fontId="3"/>
  </si>
  <si>
    <t>BROAD</t>
  </si>
  <si>
    <t>サンプルです1</t>
    <phoneticPr fontId="3"/>
  </si>
  <si>
    <t>サンプルです2</t>
    <phoneticPr fontId="3"/>
  </si>
  <si>
    <t>サンプルです3</t>
  </si>
  <si>
    <t>サンプルです4</t>
  </si>
  <si>
    <t>サンプルです5</t>
  </si>
  <si>
    <t>サンプルです6</t>
  </si>
  <si>
    <t>サンプルです7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</si>
</sst>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quot;¥&quot;\-#,##0"/>
    <numFmt numFmtId="176" formatCode="&quot;¥&quot;#,##0_);\(&quot;¥&quot;#,##0\)"/>
    <numFmt numFmtId="177" formatCode="&quot;¥&quot;#,##0_);[Red]\(&quot;¥&quot;#,##0\)"/>
    <numFmt numFmtId="178" formatCode="&quot;¥&quot;#,##0.00_);[Red]\(&quot;¥&quot;#,##0.00\)"/>
    <numFmt numFmtId="179" formatCode="yyyy&quot;年&quot;m&quot;月度 リスティング広告 月次レポート&quot;"/>
    <numFmt numFmtId="180" formatCode="_-&quot;¥&quot;* #,##0.00_-\ ;\-&quot;¥&quot;* #,##0.00_-\ ;_-&quot;¥&quot;* &quot;-&quot;??_-\ ;_-@_-"/>
    <numFmt numFmtId="181" formatCode="0.0%"/>
    <numFmt numFmtId="182" formatCode="\+#,##0;[Red]\-#,##0"/>
    <numFmt numFmtId="183" formatCode="\+0.00%;[Red]\-0.00%"/>
    <numFmt numFmtId="184" formatCode="&quot;¥&quot;\+#,##0;[Red]&quot;¥&quot;\-#,##0"/>
    <numFmt numFmtId="185" formatCode="m/d;@"/>
    <numFmt numFmtId="186" formatCode="m&quot;月度　Yahoo!スポンサードサーチ 結果&quot;"/>
    <numFmt numFmtId="187" formatCode="yyyy&quot;年&quot;m&quot;月度 媒体別レポート&quot;"/>
    <numFmt numFmtId="188" formatCode="yyyy&quot;年&quot;m&quot;月度サマリーレポート&quot;"/>
    <numFmt numFmtId="190" formatCode="yyyy&quot;年&quot;m&quot;月度 リスティング広告 全体 レポート&quot;"/>
    <numFmt numFmtId="191" formatCode="yyyy&quot;年&quot;m&quot;月度 Yahoo!ディスプレイネットワーク（YDN） レポート&quot;"/>
    <numFmt numFmtId="193" formatCode="yyyy&quot;年&quot;m&quot;月度 Googleディスプレイネットワーク（GDN） レポート&quot;"/>
    <numFmt numFmtId="194" formatCode="yyyy&quot;年&quot;m&quot;月度 デバイス別レポート&quot;"/>
    <numFmt numFmtId="195" formatCode="yyyy&quot;年&quot;m&quot;月度のリスティング広告の運用結果を報告させていただきます。&quot;"/>
    <numFmt numFmtId="197" formatCode="#,##0.0;[Red]\-#,##0.0"/>
    <numFmt numFmtId="200" formatCode="yyyy&quot;年&quot;m&quot;月度 Yahoo!ディスプレイネットワーク（YDN） キャンペーン別レポート&quot;"/>
    <numFmt numFmtId="201" formatCode="yyyy&quot;年&quot;m&quot;月度 Yahoo!ディスプレイネットワーク（YDN） 広告グループ別レポート&quot;"/>
    <numFmt numFmtId="202" formatCode="yyyy&quot;年&quot;m&quot;月度 Yahoo!ディスプレイネットワーク（YDN） 広告別レポート&quot;"/>
    <numFmt numFmtId="206" formatCode="yyyy&quot;年&quot;m&quot;月度 Googleディスプレイネットワーク（GDN） キャンペーン別レポート&quot;"/>
    <numFmt numFmtId="207" formatCode="yyyy&quot;年&quot;m&quot;月度 Googleディスプレイネットワーク（GDN） 広告グループ別レポート&quot;"/>
    <numFmt numFmtId="208" formatCode="yyyy&quot;年&quot;m&quot;月度 Googleディスプレイネットワーク（GDN） 広告別レポート&quot;"/>
    <numFmt numFmtId="211" formatCode="yyyy&quot;年&quot;m&quot;月度 Yahoo!検索広告 レポート&quot;"/>
    <numFmt numFmtId="212" formatCode="yyyy&quot;年&quot;m&quot;月度 Google検索広告 レポート&quot;"/>
    <numFmt numFmtId="213" formatCode="yyyy&quot;年&quot;m&quot;月度 Yahoo!検索広告 キャンペーン別レポート&quot;"/>
    <numFmt numFmtId="214" formatCode="yyyy&quot;年&quot;m&quot;月度 Yahoo!検索広告 広告グループ別レポート&quot;"/>
    <numFmt numFmtId="215" formatCode="yyyy&quot;年&quot;m&quot;月度 Yahoo!検索広告 広告別レポート&quot;"/>
    <numFmt numFmtId="216" formatCode="yyyy&quot;年&quot;m&quot;月度 Yahoo!検索広告 キーワード別レポート&quot;"/>
    <numFmt numFmtId="217" formatCode="yyyy&quot;年&quot;m&quot;月度 Google検索広告 キャンペーン別レポート&quot;"/>
    <numFmt numFmtId="218" formatCode="yyyy&quot;年&quot;m&quot;月度 Google検索広告 広告グループ別レポート&quot;"/>
    <numFmt numFmtId="222" formatCode="yyyy&quot;年&quot;m&quot;月度 Google検索広告 広告別レポート&quot;"/>
    <numFmt numFmtId="223" formatCode="yyyy&quot;年&quot;m&quot;月度 Google検索広告 キーワード別レポート&quot;"/>
  </numFmts>
  <fonts count="34" x14ac:knownFonts="1">
    <font>
      <sz val="11"/>
      <color theme="1"/>
      <name val="ＭＳ Ｐゴシック"/>
      <family val="2"/>
      <charset val="128"/>
      <scheme val="minor"/>
    </font>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1"/>
      <name val="Calibri"/>
      <family val="2"/>
    </font>
    <font>
      <sz val="16"/>
      <name val="メイリオ"/>
      <family val="3"/>
      <charset val="128"/>
    </font>
    <font>
      <sz val="6"/>
      <name val="ＭＳ Ｐゴシック"/>
      <family val="3"/>
      <charset val="128"/>
    </font>
    <font>
      <sz val="11"/>
      <name val="メイリオ"/>
      <family val="3"/>
      <charset val="128"/>
    </font>
    <font>
      <b/>
      <sz val="20"/>
      <name val="メイリオ"/>
      <family val="3"/>
      <charset val="128"/>
    </font>
    <font>
      <sz val="11"/>
      <name val="ＭＳ Ｐゴシック"/>
      <family val="3"/>
      <charset val="128"/>
    </font>
    <font>
      <sz val="10"/>
      <name val="Arial"/>
      <family val="2"/>
    </font>
    <font>
      <sz val="7"/>
      <name val="Small Fonts"/>
      <family val="2"/>
    </font>
    <font>
      <sz val="11"/>
      <color indexed="8"/>
      <name val="ＭＳ Ｐゴシック"/>
      <family val="3"/>
      <charset val="128"/>
    </font>
    <font>
      <sz val="11"/>
      <name val="Arial"/>
      <family val="2"/>
    </font>
    <font>
      <sz val="11"/>
      <color theme="1"/>
      <name val="ＭＳ Ｐゴシック"/>
      <family val="3"/>
      <charset val="128"/>
      <scheme val="major"/>
    </font>
    <font>
      <b/>
      <sz val="18"/>
      <color theme="0"/>
      <name val="メイリオ"/>
      <family val="3"/>
      <charset val="128"/>
    </font>
    <font>
      <sz val="14"/>
      <color theme="1"/>
      <name val="メイリオ"/>
      <family val="3"/>
      <charset val="128"/>
    </font>
    <font>
      <sz val="10"/>
      <color theme="1"/>
      <name val="メイリオ"/>
      <family val="3"/>
      <charset val="128"/>
    </font>
    <font>
      <b/>
      <sz val="14"/>
      <color theme="1"/>
      <name val="メイリオ"/>
      <family val="3"/>
      <charset val="128"/>
    </font>
    <font>
      <b/>
      <sz val="16"/>
      <color theme="1"/>
      <name val="メイリオ"/>
      <family val="3"/>
      <charset val="128"/>
    </font>
    <font>
      <sz val="8"/>
      <color theme="1"/>
      <name val="メイリオ"/>
      <family val="3"/>
      <charset val="128"/>
    </font>
    <font>
      <sz val="11"/>
      <color indexed="8"/>
      <name val="メイリオ"/>
      <family val="3"/>
      <charset val="128"/>
    </font>
    <font>
      <b/>
      <sz val="18"/>
      <color indexed="8"/>
      <name val="メイリオ"/>
      <family val="3"/>
      <charset val="128"/>
    </font>
    <font>
      <sz val="11"/>
      <color indexed="55"/>
      <name val="メイリオ"/>
      <family val="3"/>
      <charset val="128"/>
    </font>
    <font>
      <sz val="11"/>
      <color theme="0"/>
      <name val="メイリオ"/>
      <family val="3"/>
      <charset val="128"/>
    </font>
    <font>
      <sz val="11"/>
      <color theme="0" tint="-4.9989318521683403E-2"/>
      <name val="メイリオ"/>
      <family val="3"/>
      <charset val="128"/>
    </font>
    <font>
      <sz val="11"/>
      <name val="Calibri"/>
      <family val="2"/>
    </font>
    <font>
      <b/>
      <sz val="11"/>
      <color theme="0" tint="-4.9989318521683403E-2"/>
      <name val="メイリオ"/>
      <family val="3"/>
      <charset val="128"/>
    </font>
    <font>
      <b/>
      <sz val="11"/>
      <color theme="1"/>
      <name val="メイリオ"/>
      <family val="3"/>
      <charset val="128"/>
    </font>
    <font>
      <sz val="9"/>
      <color theme="1"/>
      <name val="メイリオ"/>
      <family val="3"/>
      <charset val="128"/>
    </font>
    <font>
      <sz val="11"/>
      <name val="ＭＳ ゴシック"/>
      <family val="3"/>
      <charset val="128"/>
    </font>
    <font>
      <sz val="11"/>
      <name val="Calibri"/>
      <family val="3"/>
      <charset val="128"/>
    </font>
    <font>
      <sz val="10"/>
      <color theme="0" tint="-0.34998626667073579"/>
      <name val="メイリオ"/>
      <family val="3"/>
      <charset val="128"/>
    </font>
    <font>
      <sz val="11"/>
      <color theme="0" tint="-0.34998626667073579"/>
      <name val="メイリオ"/>
      <family val="3"/>
      <charset val="128"/>
    </font>
  </fonts>
  <fills count="5">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indexed="9"/>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auto="1"/>
      </right>
      <top style="hair">
        <color indexed="64"/>
      </top>
      <bottom/>
      <diagonal/>
    </border>
    <border>
      <left style="medium">
        <color indexed="64"/>
      </left>
      <right/>
      <top/>
      <bottom style="hair">
        <color auto="1"/>
      </bottom>
      <diagonal/>
    </border>
    <border>
      <left/>
      <right/>
      <top/>
      <bottom style="hair">
        <color auto="1"/>
      </bottom>
      <diagonal/>
    </border>
    <border>
      <left/>
      <right style="hair">
        <color auto="1"/>
      </right>
      <top/>
      <bottom style="hair">
        <color auto="1"/>
      </bottom>
      <diagonal/>
    </border>
    <border>
      <left/>
      <right style="hair">
        <color indexed="64"/>
      </right>
      <top/>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medium">
        <color indexed="64"/>
      </bottom>
      <diagonal/>
    </border>
    <border>
      <left/>
      <right/>
      <top style="medium">
        <color theme="0" tint="-4.9989318521683403E-2"/>
      </top>
      <bottom/>
      <diagonal/>
    </border>
    <border>
      <left/>
      <right style="medium">
        <color auto="1"/>
      </right>
      <top style="hair">
        <color indexed="64"/>
      </top>
      <bottom/>
      <diagonal/>
    </border>
  </borders>
  <cellStyleXfs count="79">
    <xf numFmtId="0" fontId="0" fillId="0" borderId="0">
      <alignment vertical="center"/>
    </xf>
    <xf numFmtId="0" fontId="4" fillId="0" borderId="0"/>
    <xf numFmtId="0" fontId="4" fillId="0" borderId="0"/>
    <xf numFmtId="0" fontId="9" fillId="0" borderId="0"/>
    <xf numFmtId="0" fontId="10" fillId="0" borderId="0" applyNumberFormat="0" applyFill="0" applyBorder="0" applyAlignment="0" applyProtection="0"/>
    <xf numFmtId="37" fontId="11" fillId="0" borderId="0"/>
    <xf numFmtId="0" fontId="9" fillId="0" borderId="0"/>
    <xf numFmtId="9" fontId="9"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Protection="0">
      <alignment vertical="center"/>
    </xf>
    <xf numFmtId="9" fontId="9"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12" fillId="0" borderId="0" applyFont="0" applyFill="0" applyBorder="0" applyAlignment="0" applyProtection="0">
      <alignment vertical="center"/>
    </xf>
    <xf numFmtId="38" fontId="12" fillId="0" borderId="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2" fillId="0" borderId="0" applyFont="0" applyFill="0" applyBorder="0" applyAlignment="0" applyProtection="0">
      <alignment vertical="center"/>
    </xf>
    <xf numFmtId="38" fontId="9" fillId="0" borderId="0" applyFont="0" applyFill="0" applyBorder="0" applyAlignment="0" applyProtection="0"/>
    <xf numFmtId="38" fontId="12" fillId="0" borderId="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12" fillId="0" borderId="0" applyFont="0" applyFill="0" applyBorder="0" applyAlignment="0" applyProtection="0">
      <alignment vertical="center"/>
    </xf>
    <xf numFmtId="177" fontId="12" fillId="0" borderId="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alignment vertical="center"/>
    </xf>
    <xf numFmtId="177" fontId="9" fillId="0" borderId="0" applyFont="0" applyFill="0" applyBorder="0" applyAlignment="0" applyProtection="0"/>
    <xf numFmtId="177" fontId="12" fillId="0" borderId="0" applyFont="0" applyFill="0" applyBorder="0" applyAlignment="0" applyProtection="0">
      <alignment vertical="center"/>
    </xf>
    <xf numFmtId="177" fontId="9" fillId="0" borderId="0" applyFont="0" applyFill="0" applyBorder="0" applyAlignment="0" applyProtection="0"/>
    <xf numFmtId="177" fontId="9" fillId="0" borderId="0" applyFont="0" applyFill="0" applyBorder="0" applyAlignment="0" applyProtection="0">
      <alignment vertical="center"/>
    </xf>
    <xf numFmtId="180"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0" borderId="0"/>
    <xf numFmtId="0" fontId="13" fillId="0" borderId="0" applyProtection="0"/>
    <xf numFmtId="0" fontId="9" fillId="0" borderId="0"/>
    <xf numFmtId="0" fontId="14" fillId="0" borderId="0">
      <alignment vertical="center"/>
    </xf>
    <xf numFmtId="0" fontId="10" fillId="0" borderId="0"/>
    <xf numFmtId="38" fontId="1" fillId="0" borderId="0" applyFont="0" applyFill="0" applyBorder="0" applyAlignment="0" applyProtection="0">
      <alignment vertical="center"/>
    </xf>
    <xf numFmtId="177"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xf numFmtId="0" fontId="26" fillId="0" borderId="0"/>
    <xf numFmtId="0" fontId="4" fillId="0" borderId="0"/>
    <xf numFmtId="0" fontId="4" fillId="0" borderId="0"/>
    <xf numFmtId="0" fontId="4" fillId="0" borderId="0"/>
  </cellStyleXfs>
  <cellXfs count="326">
    <xf numFmtId="0" fontId="0" fillId="0" borderId="0" xfId="0">
      <alignment vertical="center"/>
    </xf>
    <xf numFmtId="0" fontId="2" fillId="0" borderId="0" xfId="0" applyFont="1">
      <alignment vertical="center"/>
    </xf>
    <xf numFmtId="0" fontId="7" fillId="0" borderId="0" xfId="1" applyFont="1" applyAlignment="1">
      <alignment vertical="center"/>
    </xf>
    <xf numFmtId="0" fontId="7" fillId="0" borderId="0" xfId="1" applyFont="1" applyAlignment="1">
      <alignment horizontal="right" vertical="center"/>
    </xf>
    <xf numFmtId="0" fontId="2" fillId="0" borderId="0" xfId="0" applyFont="1" applyFill="1">
      <alignment vertical="center"/>
    </xf>
    <xf numFmtId="0" fontId="2" fillId="0" borderId="0" xfId="0" applyFont="1" applyBorder="1">
      <alignment vertical="center"/>
    </xf>
    <xf numFmtId="0" fontId="2" fillId="0" borderId="3" xfId="0" applyFont="1" applyBorder="1">
      <alignment vertical="center"/>
    </xf>
    <xf numFmtId="0" fontId="18" fillId="0" borderId="5"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177" fontId="16" fillId="0" borderId="0" xfId="72" applyFont="1" applyBorder="1" applyAlignment="1"/>
    <xf numFmtId="9" fontId="16" fillId="0" borderId="0" xfId="73" applyFont="1" applyBorder="1" applyAlignment="1"/>
    <xf numFmtId="0" fontId="19" fillId="0" borderId="5" xfId="0" applyFont="1" applyBorder="1">
      <alignment vertical="center"/>
    </xf>
    <xf numFmtId="0" fontId="19" fillId="0" borderId="0" xfId="0" applyFont="1" applyBorder="1">
      <alignment vertical="center"/>
    </xf>
    <xf numFmtId="0" fontId="2" fillId="0" borderId="0" xfId="0" applyFont="1" applyBorder="1" applyAlignment="1">
      <alignment horizontal="left"/>
    </xf>
    <xf numFmtId="0" fontId="2" fillId="0" borderId="3" xfId="0" applyFont="1" applyBorder="1" applyAlignment="1">
      <alignment horizontal="left"/>
    </xf>
    <xf numFmtId="0" fontId="19" fillId="0" borderId="5" xfId="0" applyFont="1" applyBorder="1" applyAlignment="1">
      <alignment vertical="center"/>
    </xf>
    <xf numFmtId="0" fontId="19" fillId="0" borderId="0" xfId="0" applyFont="1" applyBorder="1" applyAlignment="1">
      <alignment vertical="center"/>
    </xf>
    <xf numFmtId="0" fontId="2" fillId="0" borderId="2" xfId="0" applyFont="1" applyBorder="1" applyAlignment="1">
      <alignment horizontal="centerContinuous" vertical="center"/>
    </xf>
    <xf numFmtId="0" fontId="18" fillId="0" borderId="5" xfId="0" applyFont="1" applyBorder="1" applyAlignment="1">
      <alignment vertical="center"/>
    </xf>
    <xf numFmtId="0" fontId="20" fillId="0" borderId="5" xfId="0" applyFont="1" applyBorder="1">
      <alignment vertical="center"/>
    </xf>
    <xf numFmtId="177" fontId="19" fillId="0" borderId="0" xfId="72" applyFont="1" applyBorder="1" applyAlignment="1">
      <alignment horizontal="left"/>
    </xf>
    <xf numFmtId="177" fontId="19" fillId="0" borderId="3" xfId="72" applyFont="1" applyBorder="1" applyAlignment="1">
      <alignment horizontal="left"/>
    </xf>
    <xf numFmtId="9" fontId="19" fillId="0" borderId="3" xfId="73" applyFont="1" applyBorder="1" applyAlignment="1">
      <alignment horizontal="left"/>
    </xf>
    <xf numFmtId="0" fontId="2" fillId="0" borderId="0" xfId="0" applyFont="1" applyBorder="1" applyAlignment="1">
      <alignment horizontal="center" vertical="center"/>
    </xf>
    <xf numFmtId="38" fontId="2" fillId="0" borderId="0" xfId="71" applyFont="1">
      <alignment vertical="center"/>
    </xf>
    <xf numFmtId="0" fontId="17" fillId="0" borderId="2" xfId="0" applyFont="1" applyBorder="1" applyAlignment="1">
      <alignment horizontal="center" vertical="center" shrinkToFit="1"/>
    </xf>
    <xf numFmtId="185" fontId="17" fillId="3" borderId="0" xfId="0" applyNumberFormat="1" applyFont="1" applyFill="1" applyAlignment="1">
      <alignment horizontal="center" vertical="center" shrinkToFit="1"/>
    </xf>
    <xf numFmtId="0" fontId="17" fillId="3" borderId="0" xfId="0" applyFont="1" applyFill="1" applyAlignment="1">
      <alignment horizontal="center" vertical="center" shrinkToFit="1"/>
    </xf>
    <xf numFmtId="38" fontId="17" fillId="3" borderId="0" xfId="71" applyFont="1" applyFill="1" applyAlignment="1">
      <alignment vertical="center" shrinkToFit="1"/>
    </xf>
    <xf numFmtId="10" fontId="17" fillId="3" borderId="0" xfId="73" applyNumberFormat="1" applyFont="1" applyFill="1" applyAlignment="1">
      <alignment vertical="center" shrinkToFit="1"/>
    </xf>
    <xf numFmtId="177" fontId="17" fillId="3" borderId="0" xfId="72" applyFont="1" applyFill="1" applyAlignment="1">
      <alignment vertical="center" shrinkToFit="1"/>
    </xf>
    <xf numFmtId="10" fontId="17" fillId="3" borderId="0" xfId="73" applyNumberFormat="1" applyFont="1" applyFill="1" applyBorder="1" applyAlignment="1">
      <alignment vertical="center" shrinkToFit="1"/>
    </xf>
    <xf numFmtId="185" fontId="17" fillId="0" borderId="0" xfId="0" applyNumberFormat="1" applyFont="1" applyAlignment="1">
      <alignment horizontal="center" vertical="center" shrinkToFit="1"/>
    </xf>
    <xf numFmtId="0" fontId="17" fillId="0" borderId="0" xfId="0" applyFont="1" applyAlignment="1">
      <alignment horizontal="center" vertical="center" shrinkToFit="1"/>
    </xf>
    <xf numFmtId="38" fontId="17" fillId="0" borderId="0" xfId="71" applyFont="1" applyAlignment="1">
      <alignment vertical="center" shrinkToFit="1"/>
    </xf>
    <xf numFmtId="10" fontId="17" fillId="0" borderId="0" xfId="73" applyNumberFormat="1" applyFont="1" applyAlignment="1">
      <alignment vertical="center" shrinkToFit="1"/>
    </xf>
    <xf numFmtId="177" fontId="17" fillId="0" borderId="0" xfId="72" applyFont="1" applyAlignment="1">
      <alignment vertical="center" shrinkToFit="1"/>
    </xf>
    <xf numFmtId="10" fontId="17" fillId="0" borderId="0" xfId="73" applyNumberFormat="1" applyFont="1" applyBorder="1" applyAlignment="1">
      <alignment vertical="center" shrinkToFit="1"/>
    </xf>
    <xf numFmtId="185" fontId="17" fillId="3" borderId="2" xfId="0" applyNumberFormat="1" applyFont="1" applyFill="1" applyBorder="1" applyAlignment="1">
      <alignment horizontal="center" vertical="center" shrinkToFit="1"/>
    </xf>
    <xf numFmtId="0" fontId="17" fillId="3" borderId="2" xfId="0" applyFont="1" applyFill="1" applyBorder="1" applyAlignment="1">
      <alignment horizontal="center" vertical="center" shrinkToFit="1"/>
    </xf>
    <xf numFmtId="38" fontId="17" fillId="3" borderId="2" xfId="71" applyFont="1" applyFill="1" applyBorder="1" applyAlignment="1">
      <alignment vertical="center" shrinkToFit="1"/>
    </xf>
    <xf numFmtId="10" fontId="17" fillId="3" borderId="2" xfId="73" applyNumberFormat="1" applyFont="1" applyFill="1" applyBorder="1" applyAlignment="1">
      <alignment vertical="center" shrinkToFit="1"/>
    </xf>
    <xf numFmtId="177" fontId="17" fillId="3" borderId="2" xfId="72" applyFont="1" applyFill="1" applyBorder="1" applyAlignment="1">
      <alignment vertical="center" shrinkToFit="1"/>
    </xf>
    <xf numFmtId="0" fontId="21" fillId="0" borderId="0" xfId="74" applyFont="1" applyAlignment="1">
      <alignment vertical="center"/>
    </xf>
    <xf numFmtId="0" fontId="7" fillId="0" borderId="13" xfId="49" applyFont="1" applyFill="1" applyBorder="1" applyAlignment="1">
      <alignment vertical="center"/>
    </xf>
    <xf numFmtId="186" fontId="22" fillId="0" borderId="14" xfId="49" applyNumberFormat="1" applyFont="1" applyBorder="1" applyAlignment="1">
      <alignment vertical="center"/>
    </xf>
    <xf numFmtId="186" fontId="21" fillId="0" borderId="14" xfId="49" applyNumberFormat="1" applyFont="1" applyBorder="1" applyAlignment="1">
      <alignment vertical="center"/>
    </xf>
    <xf numFmtId="0" fontId="7" fillId="0" borderId="15" xfId="49" applyFont="1" applyBorder="1" applyAlignment="1">
      <alignment vertical="center"/>
    </xf>
    <xf numFmtId="0" fontId="21" fillId="0" borderId="0" xfId="74" applyFont="1" applyFill="1" applyAlignment="1">
      <alignment vertical="center"/>
    </xf>
    <xf numFmtId="0" fontId="7" fillId="0" borderId="25" xfId="49" applyFont="1" applyFill="1" applyBorder="1" applyAlignment="1">
      <alignment vertical="center"/>
    </xf>
    <xf numFmtId="0" fontId="7" fillId="0" borderId="26" xfId="49" applyFont="1" applyFill="1" applyBorder="1" applyAlignment="1">
      <alignment vertical="center"/>
    </xf>
    <xf numFmtId="0" fontId="7" fillId="0" borderId="27" xfId="49" applyFont="1" applyFill="1" applyBorder="1" applyAlignment="1">
      <alignment vertical="center"/>
    </xf>
    <xf numFmtId="0" fontId="21" fillId="0" borderId="25" xfId="49" applyFont="1" applyFill="1" applyBorder="1" applyAlignment="1">
      <alignment vertical="center"/>
    </xf>
    <xf numFmtId="0" fontId="21" fillId="0" borderId="26" xfId="49" applyFont="1" applyFill="1" applyBorder="1" applyAlignment="1">
      <alignment vertical="center"/>
    </xf>
    <xf numFmtId="0" fontId="21" fillId="0" borderId="27" xfId="49" applyFont="1" applyFill="1" applyBorder="1" applyAlignment="1">
      <alignment vertical="center"/>
    </xf>
    <xf numFmtId="0" fontId="21" fillId="0" borderId="29" xfId="74" applyFont="1" applyBorder="1" applyAlignment="1">
      <alignment vertical="center"/>
    </xf>
    <xf numFmtId="0" fontId="21" fillId="0" borderId="4" xfId="74" applyFont="1" applyBorder="1" applyAlignment="1">
      <alignment vertical="center"/>
    </xf>
    <xf numFmtId="0" fontId="7" fillId="0" borderId="4" xfId="49" applyFont="1" applyBorder="1" applyAlignment="1">
      <alignment vertical="center"/>
    </xf>
    <xf numFmtId="0" fontId="7" fillId="0" borderId="30" xfId="49" applyFont="1" applyBorder="1" applyAlignment="1">
      <alignment vertical="center"/>
    </xf>
    <xf numFmtId="0" fontId="21" fillId="0" borderId="31" xfId="74" applyFont="1" applyBorder="1" applyAlignment="1">
      <alignment vertical="center"/>
    </xf>
    <xf numFmtId="0" fontId="7" fillId="0" borderId="0" xfId="49" applyFont="1" applyBorder="1" applyAlignment="1">
      <alignment vertical="center"/>
    </xf>
    <xf numFmtId="0" fontId="7" fillId="0" borderId="29" xfId="49" applyFont="1" applyBorder="1" applyAlignment="1">
      <alignment vertical="center"/>
    </xf>
    <xf numFmtId="0" fontId="7" fillId="0" borderId="31" xfId="49" applyFont="1" applyBorder="1" applyAlignment="1">
      <alignment vertical="center"/>
    </xf>
    <xf numFmtId="0" fontId="7" fillId="0" borderId="3" xfId="49" applyFont="1" applyBorder="1" applyAlignment="1">
      <alignment vertical="center"/>
    </xf>
    <xf numFmtId="0" fontId="21" fillId="0" borderId="30" xfId="74" applyFont="1" applyBorder="1" applyAlignment="1">
      <alignment vertical="center"/>
    </xf>
    <xf numFmtId="0" fontId="21" fillId="0" borderId="0" xfId="74" applyFont="1" applyBorder="1" applyAlignment="1">
      <alignment vertical="center"/>
    </xf>
    <xf numFmtId="0" fontId="21" fillId="0" borderId="32" xfId="74" applyFont="1" applyBorder="1" applyAlignment="1">
      <alignment vertical="center"/>
    </xf>
    <xf numFmtId="0" fontId="7" fillId="0" borderId="31" xfId="49" applyFont="1" applyFill="1" applyBorder="1" applyAlignment="1">
      <alignment vertical="center"/>
    </xf>
    <xf numFmtId="0" fontId="7" fillId="0" borderId="0" xfId="49" applyFont="1" applyFill="1" applyBorder="1" applyAlignment="1">
      <alignment vertical="center"/>
    </xf>
    <xf numFmtId="0" fontId="7" fillId="0" borderId="32" xfId="49" applyFont="1" applyFill="1" applyBorder="1" applyAlignment="1">
      <alignment vertical="center"/>
    </xf>
    <xf numFmtId="0" fontId="21" fillId="4" borderId="0" xfId="74" applyFont="1" applyFill="1" applyAlignment="1">
      <alignment vertical="center"/>
    </xf>
    <xf numFmtId="0" fontId="21" fillId="0" borderId="9" xfId="49" applyFont="1" applyFill="1" applyBorder="1" applyAlignment="1">
      <alignment vertical="center"/>
    </xf>
    <xf numFmtId="0" fontId="21" fillId="0" borderId="0" xfId="49" applyFont="1" applyFill="1" applyBorder="1" applyAlignment="1">
      <alignment vertical="center"/>
    </xf>
    <xf numFmtId="0" fontId="21" fillId="0" borderId="24" xfId="49" applyFont="1" applyFill="1" applyBorder="1" applyAlignment="1">
      <alignment vertical="center"/>
    </xf>
    <xf numFmtId="0" fontId="7" fillId="0" borderId="33" xfId="49" applyFont="1" applyFill="1" applyBorder="1" applyAlignment="1">
      <alignment vertical="center"/>
    </xf>
    <xf numFmtId="0" fontId="7" fillId="0" borderId="2" xfId="49" applyFont="1" applyFill="1" applyBorder="1" applyAlignment="1">
      <alignment vertical="center"/>
    </xf>
    <xf numFmtId="0" fontId="7" fillId="0" borderId="34" xfId="49" applyFont="1" applyFill="1" applyBorder="1" applyAlignment="1">
      <alignment vertical="center"/>
    </xf>
    <xf numFmtId="0" fontId="21" fillId="0" borderId="33" xfId="74" applyFont="1" applyBorder="1" applyAlignment="1">
      <alignment vertical="center"/>
    </xf>
    <xf numFmtId="0" fontId="21" fillId="0" borderId="2" xfId="74" applyFont="1" applyBorder="1" applyAlignment="1">
      <alignment vertical="center"/>
    </xf>
    <xf numFmtId="0" fontId="21" fillId="0" borderId="34" xfId="74" applyFont="1" applyBorder="1" applyAlignment="1">
      <alignment vertical="center"/>
    </xf>
    <xf numFmtId="0" fontId="21" fillId="0" borderId="18" xfId="49" applyFont="1" applyFill="1" applyBorder="1" applyAlignment="1">
      <alignment vertical="center"/>
    </xf>
    <xf numFmtId="0" fontId="21" fillId="0" borderId="19" xfId="49" applyFont="1" applyFill="1" applyBorder="1" applyAlignment="1">
      <alignment vertical="center"/>
    </xf>
    <xf numFmtId="0" fontId="21" fillId="0" borderId="20" xfId="49" applyFont="1" applyFill="1" applyBorder="1" applyAlignment="1">
      <alignment vertical="center"/>
    </xf>
    <xf numFmtId="0" fontId="23" fillId="0" borderId="22" xfId="49" applyFont="1" applyFill="1" applyBorder="1" applyAlignment="1">
      <alignment vertical="center"/>
    </xf>
    <xf numFmtId="0" fontId="7" fillId="0" borderId="19" xfId="49" applyFont="1" applyFill="1" applyBorder="1" applyAlignment="1">
      <alignment vertical="center"/>
    </xf>
    <xf numFmtId="0" fontId="23" fillId="0" borderId="0" xfId="49" applyFont="1" applyFill="1" applyBorder="1" applyAlignment="1">
      <alignment vertical="center"/>
    </xf>
    <xf numFmtId="0" fontId="23" fillId="0" borderId="5" xfId="49" applyFont="1" applyFill="1" applyBorder="1" applyAlignment="1">
      <alignment vertical="center"/>
    </xf>
    <xf numFmtId="0" fontId="21" fillId="0" borderId="0" xfId="74" applyFont="1" applyFill="1" applyBorder="1" applyAlignment="1">
      <alignment vertical="center"/>
    </xf>
    <xf numFmtId="0" fontId="21" fillId="0" borderId="9" xfId="74" applyFont="1" applyFill="1" applyBorder="1" applyAlignment="1">
      <alignment vertical="center"/>
    </xf>
    <xf numFmtId="0" fontId="17" fillId="0" borderId="0" xfId="0" applyFont="1">
      <alignment vertical="center"/>
    </xf>
    <xf numFmtId="55" fontId="17" fillId="0" borderId="0" xfId="0" applyNumberFormat="1" applyFont="1">
      <alignment vertical="center"/>
    </xf>
    <xf numFmtId="38" fontId="17" fillId="0" borderId="0" xfId="0" applyNumberFormat="1" applyFont="1">
      <alignment vertical="center"/>
    </xf>
    <xf numFmtId="0" fontId="5" fillId="0" borderId="0" xfId="1" applyNumberFormat="1" applyFont="1" applyAlignment="1">
      <alignment vertical="center"/>
    </xf>
    <xf numFmtId="0" fontId="2" fillId="3" borderId="2" xfId="0" applyFont="1" applyFill="1" applyBorder="1" applyAlignment="1">
      <alignment horizontal="center" vertical="center"/>
    </xf>
    <xf numFmtId="0" fontId="2" fillId="3" borderId="2" xfId="0" applyFont="1" applyFill="1" applyBorder="1">
      <alignment vertical="center"/>
    </xf>
    <xf numFmtId="0" fontId="2" fillId="0" borderId="0" xfId="0" applyFont="1" applyAlignment="1">
      <alignment vertical="center" shrinkToFit="1"/>
    </xf>
    <xf numFmtId="0" fontId="18" fillId="0" borderId="0" xfId="0" applyFont="1" applyBorder="1" applyAlignment="1">
      <alignment vertical="center"/>
    </xf>
    <xf numFmtId="0" fontId="2" fillId="0" borderId="2" xfId="0" applyFont="1" applyBorder="1" applyAlignment="1">
      <alignment vertical="center"/>
    </xf>
    <xf numFmtId="0" fontId="2" fillId="3" borderId="0" xfId="0" applyNumberFormat="1" applyFont="1" applyFill="1" applyAlignment="1">
      <alignment vertical="center"/>
    </xf>
    <xf numFmtId="0" fontId="2" fillId="0" borderId="0" xfId="0" applyNumberFormat="1" applyFont="1" applyFill="1" applyBorder="1" applyAlignment="1">
      <alignment vertical="center"/>
    </xf>
    <xf numFmtId="0" fontId="2" fillId="3" borderId="2" xfId="0" applyNumberFormat="1" applyFont="1" applyFill="1" applyBorder="1" applyAlignment="1">
      <alignment vertical="center"/>
    </xf>
    <xf numFmtId="0" fontId="24" fillId="0" borderId="0" xfId="0" applyNumberFormat="1" applyFont="1" applyFill="1" applyBorder="1" applyAlignment="1">
      <alignment vertical="center"/>
    </xf>
    <xf numFmtId="0" fontId="25" fillId="3" borderId="0" xfId="0" applyNumberFormat="1" applyFont="1" applyFill="1" applyAlignment="1">
      <alignment vertical="center"/>
    </xf>
    <xf numFmtId="0" fontId="25" fillId="3" borderId="2" xfId="0" applyNumberFormat="1" applyFont="1" applyFill="1" applyBorder="1" applyAlignment="1">
      <alignment vertical="center"/>
    </xf>
    <xf numFmtId="0" fontId="21" fillId="3" borderId="16" xfId="49" applyFont="1" applyFill="1" applyBorder="1" applyAlignment="1">
      <alignment horizontal="centerContinuous" vertical="center"/>
    </xf>
    <xf numFmtId="0" fontId="21" fillId="3" borderId="17" xfId="49" applyFont="1" applyFill="1" applyBorder="1" applyAlignment="1">
      <alignment horizontal="centerContinuous" vertical="center"/>
    </xf>
    <xf numFmtId="0" fontId="21" fillId="3" borderId="25" xfId="49" applyFont="1" applyFill="1" applyBorder="1" applyAlignment="1">
      <alignment horizontal="centerContinuous" vertical="center"/>
    </xf>
    <xf numFmtId="0" fontId="21" fillId="3" borderId="26" xfId="49" applyFont="1" applyFill="1" applyBorder="1" applyAlignment="1">
      <alignment horizontal="centerContinuous" vertical="center"/>
    </xf>
    <xf numFmtId="0" fontId="21" fillId="3" borderId="22" xfId="49" applyFont="1" applyFill="1" applyBorder="1" applyAlignment="1">
      <alignment horizontal="centerContinuous" vertical="center"/>
    </xf>
    <xf numFmtId="0" fontId="7" fillId="3" borderId="26" xfId="49" applyFont="1" applyFill="1" applyBorder="1" applyAlignment="1">
      <alignment vertical="center"/>
    </xf>
    <xf numFmtId="0" fontId="2" fillId="3" borderId="0" xfId="0" applyFont="1" applyFill="1">
      <alignment vertical="center"/>
    </xf>
    <xf numFmtId="177" fontId="2" fillId="0" borderId="0" xfId="72" applyFont="1" applyAlignment="1">
      <alignment vertical="center" shrinkToFit="1"/>
    </xf>
    <xf numFmtId="0" fontId="7" fillId="0" borderId="19" xfId="49" applyFont="1" applyFill="1" applyBorder="1" applyAlignment="1">
      <alignment vertical="center"/>
    </xf>
    <xf numFmtId="0" fontId="7" fillId="0" borderId="0" xfId="0" applyFont="1">
      <alignment vertical="center"/>
    </xf>
    <xf numFmtId="0" fontId="7" fillId="0" borderId="3" xfId="0" applyFont="1" applyBorder="1">
      <alignment vertical="center"/>
    </xf>
    <xf numFmtId="0" fontId="2" fillId="0" borderId="38" xfId="0" applyFont="1" applyBorder="1">
      <alignment vertical="center"/>
    </xf>
    <xf numFmtId="0" fontId="2" fillId="0" borderId="0" xfId="0" applyFont="1" applyBorder="1" applyAlignment="1">
      <alignment horizontal="right"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38" fontId="28" fillId="3" borderId="0" xfId="0" applyNumberFormat="1" applyFont="1" applyFill="1">
      <alignment vertical="center"/>
    </xf>
    <xf numFmtId="10" fontId="28" fillId="3" borderId="0" xfId="73" applyNumberFormat="1" applyFont="1" applyFill="1">
      <alignment vertical="center"/>
    </xf>
    <xf numFmtId="177" fontId="28" fillId="3" borderId="0" xfId="72" applyFont="1" applyFill="1">
      <alignment vertical="center"/>
    </xf>
    <xf numFmtId="177" fontId="28" fillId="3" borderId="0" xfId="0" applyNumberFormat="1" applyFont="1" applyFill="1">
      <alignment vertical="center"/>
    </xf>
    <xf numFmtId="197" fontId="28" fillId="3" borderId="0" xfId="71" applyNumberFormat="1" applyFont="1" applyFill="1">
      <alignment vertical="center"/>
    </xf>
    <xf numFmtId="0" fontId="27" fillId="3" borderId="0" xfId="0" applyFont="1" applyFill="1" applyAlignment="1">
      <alignment horizontal="center" vertical="center" shrinkToFit="1"/>
    </xf>
    <xf numFmtId="0" fontId="28" fillId="3" borderId="0" xfId="0" applyFont="1" applyFill="1" applyAlignment="1">
      <alignment horizontal="center" vertical="center" shrinkToFit="1"/>
    </xf>
    <xf numFmtId="38" fontId="28" fillId="3" borderId="0" xfId="0" applyNumberFormat="1" applyFont="1" applyFill="1" applyAlignment="1">
      <alignment vertical="center" shrinkToFit="1"/>
    </xf>
    <xf numFmtId="10" fontId="28" fillId="3" borderId="0" xfId="73" applyNumberFormat="1" applyFont="1" applyFill="1" applyAlignment="1">
      <alignment vertical="center" shrinkToFit="1"/>
    </xf>
    <xf numFmtId="177" fontId="28" fillId="3" borderId="0" xfId="72" applyFont="1" applyFill="1" applyAlignment="1">
      <alignment vertical="center" shrinkToFit="1"/>
    </xf>
    <xf numFmtId="177" fontId="28" fillId="3" borderId="0" xfId="0" applyNumberFormat="1" applyFont="1" applyFill="1" applyAlignment="1">
      <alignment vertical="center" shrinkToFit="1"/>
    </xf>
    <xf numFmtId="197" fontId="28" fillId="3" borderId="0" xfId="71" applyNumberFormat="1" applyFont="1" applyFill="1" applyAlignment="1">
      <alignment vertical="center" shrinkToFit="1"/>
    </xf>
    <xf numFmtId="0" fontId="2" fillId="0" borderId="0" xfId="0" applyFont="1" applyAlignment="1">
      <alignment horizontal="center" vertical="center" shrinkToFit="1"/>
    </xf>
    <xf numFmtId="38" fontId="2" fillId="0" borderId="0" xfId="71" applyFont="1" applyAlignment="1">
      <alignment vertical="center" shrinkToFit="1"/>
    </xf>
    <xf numFmtId="10" fontId="2" fillId="0" borderId="0" xfId="73" applyNumberFormat="1" applyFont="1" applyAlignment="1">
      <alignment vertical="center" shrinkToFit="1"/>
    </xf>
    <xf numFmtId="197" fontId="2" fillId="0" borderId="0" xfId="71" applyNumberFormat="1" applyFont="1" applyAlignment="1">
      <alignment vertical="center" shrinkToFit="1"/>
    </xf>
    <xf numFmtId="0" fontId="2" fillId="0" borderId="2" xfId="0" applyFont="1" applyBorder="1">
      <alignment vertical="center"/>
    </xf>
    <xf numFmtId="0" fontId="2" fillId="3" borderId="0" xfId="0" applyFont="1" applyFill="1" applyBorder="1" applyAlignment="1">
      <alignment horizontal="right" vertical="center"/>
    </xf>
    <xf numFmtId="0" fontId="2" fillId="3" borderId="0" xfId="0" applyFont="1" applyFill="1" applyBorder="1">
      <alignment vertical="center"/>
    </xf>
    <xf numFmtId="0" fontId="21" fillId="0" borderId="13" xfId="74" applyFont="1" applyBorder="1" applyAlignment="1">
      <alignment vertical="center"/>
    </xf>
    <xf numFmtId="0" fontId="21" fillId="0" borderId="14" xfId="74" applyFont="1" applyBorder="1" applyAlignment="1">
      <alignment vertical="center"/>
    </xf>
    <xf numFmtId="0" fontId="21" fillId="0" borderId="15" xfId="74" applyFont="1" applyBorder="1" applyAlignment="1">
      <alignment vertical="center"/>
    </xf>
    <xf numFmtId="0" fontId="7" fillId="0" borderId="39" xfId="49" applyFont="1" applyFill="1" applyBorder="1" applyAlignment="1">
      <alignment vertical="center"/>
    </xf>
    <xf numFmtId="0" fontId="23" fillId="0" borderId="12" xfId="49" applyFont="1" applyFill="1" applyBorder="1" applyAlignment="1">
      <alignment vertical="center"/>
    </xf>
    <xf numFmtId="0" fontId="21" fillId="0" borderId="11" xfId="74" applyFont="1" applyBorder="1" applyAlignment="1">
      <alignment vertical="center"/>
    </xf>
    <xf numFmtId="0" fontId="21" fillId="0" borderId="5" xfId="74" applyFont="1" applyBorder="1" applyAlignment="1">
      <alignment vertical="center"/>
    </xf>
    <xf numFmtId="0" fontId="21" fillId="0" borderId="12" xfId="74" applyFont="1" applyBorder="1" applyAlignment="1">
      <alignment vertical="center"/>
    </xf>
    <xf numFmtId="38" fontId="2" fillId="3" borderId="0" xfId="71" applyFont="1" applyFill="1" applyBorder="1" applyAlignment="1">
      <alignment vertical="center" shrinkToFit="1"/>
    </xf>
    <xf numFmtId="177" fontId="2" fillId="3" borderId="0" xfId="72" applyFont="1" applyFill="1" applyBorder="1" applyAlignment="1">
      <alignment vertical="center" shrinkToFit="1"/>
    </xf>
    <xf numFmtId="0" fontId="29" fillId="0" borderId="0" xfId="0" applyFont="1" applyAlignment="1">
      <alignment horizontal="right" vertical="center"/>
    </xf>
    <xf numFmtId="0" fontId="0" fillId="0" borderId="0" xfId="0" applyAlignment="1"/>
    <xf numFmtId="0" fontId="0" fillId="0" borderId="0" xfId="0" applyBorder="1" applyAlignment="1"/>
    <xf numFmtId="0" fontId="19" fillId="3" borderId="0" xfId="0" applyFont="1" applyFill="1" applyBorder="1" applyAlignment="1">
      <alignment vertical="center" shrinkToFit="1"/>
    </xf>
    <xf numFmtId="0" fontId="2" fillId="3" borderId="0" xfId="0" applyFont="1" applyFill="1" applyAlignment="1">
      <alignment vertical="center" shrinkToFit="1"/>
    </xf>
    <xf numFmtId="0" fontId="2" fillId="3" borderId="0" xfId="0" applyFont="1" applyFill="1" applyBorder="1" applyAlignment="1">
      <alignment vertical="center" shrinkToFit="1"/>
    </xf>
    <xf numFmtId="0" fontId="19" fillId="0" borderId="0" xfId="0" applyFont="1" applyBorder="1" applyAlignment="1">
      <alignment vertical="center" shrinkToFit="1"/>
    </xf>
    <xf numFmtId="0" fontId="2" fillId="0" borderId="0" xfId="0" applyFont="1" applyBorder="1" applyAlignment="1">
      <alignment vertical="center" shrinkToFit="1"/>
    </xf>
    <xf numFmtId="38" fontId="2" fillId="0" borderId="0" xfId="71" applyFont="1" applyBorder="1" applyAlignment="1">
      <alignment vertical="center" shrinkToFit="1"/>
    </xf>
    <xf numFmtId="183" fontId="2" fillId="3" borderId="0" xfId="73" applyNumberFormat="1" applyFont="1" applyFill="1" applyBorder="1" applyAlignment="1">
      <alignment vertical="center" shrinkToFit="1"/>
    </xf>
    <xf numFmtId="177" fontId="2" fillId="0" borderId="0" xfId="72" applyFont="1" applyBorder="1" applyAlignment="1">
      <alignment vertical="center" shrinkToFit="1"/>
    </xf>
    <xf numFmtId="183" fontId="2" fillId="0" borderId="0" xfId="73" applyNumberFormat="1" applyFont="1" applyBorder="1" applyAlignment="1">
      <alignment vertical="center" shrinkToFit="1"/>
    </xf>
    <xf numFmtId="0" fontId="4" fillId="0" borderId="0" xfId="2"/>
    <xf numFmtId="0" fontId="4" fillId="0" borderId="1" xfId="2" applyBorder="1"/>
    <xf numFmtId="0" fontId="4" fillId="0" borderId="0" xfId="2" applyBorder="1"/>
    <xf numFmtId="0" fontId="4" fillId="0" borderId="0" xfId="78"/>
    <xf numFmtId="14" fontId="0" fillId="0" borderId="0" xfId="0" applyNumberFormat="1" applyBorder="1" applyAlignment="1"/>
    <xf numFmtId="0" fontId="0" fillId="0" borderId="0" xfId="0" applyNumberFormat="1" applyBorder="1" applyAlignment="1"/>
    <xf numFmtId="176" fontId="0" fillId="0" borderId="0" xfId="0" applyNumberFormat="1" applyBorder="1" applyAlignment="1"/>
    <xf numFmtId="2" fontId="0" fillId="0" borderId="0" xfId="0" applyNumberFormat="1" applyBorder="1" applyAlignment="1"/>
    <xf numFmtId="0" fontId="4" fillId="0" borderId="0" xfId="78" applyBorder="1"/>
    <xf numFmtId="0" fontId="2" fillId="0" borderId="0" xfId="0" applyFont="1" applyAlignment="1">
      <alignment horizontal="right" vertical="center"/>
    </xf>
    <xf numFmtId="0" fontId="2" fillId="0" borderId="0" xfId="0" applyFont="1" applyAlignment="1">
      <alignment horizontal="right" vertical="center" shrinkToFit="1"/>
    </xf>
    <xf numFmtId="0" fontId="31" fillId="0" borderId="1" xfId="2" applyFont="1" applyBorder="1"/>
    <xf numFmtId="10" fontId="2" fillId="0" borderId="0" xfId="73" applyNumberFormat="1" applyFont="1">
      <alignment vertical="center"/>
    </xf>
    <xf numFmtId="10" fontId="2" fillId="3" borderId="2" xfId="73" applyNumberFormat="1" applyFont="1" applyFill="1" applyBorder="1" applyAlignment="1">
      <alignment horizontal="center" vertical="center" wrapText="1"/>
    </xf>
    <xf numFmtId="14" fontId="0" fillId="0" borderId="1" xfId="0" applyNumberFormat="1" applyBorder="1" applyAlignment="1"/>
    <xf numFmtId="0" fontId="0" fillId="0" borderId="1" xfId="0" applyBorder="1" applyAlignment="1"/>
    <xf numFmtId="5" fontId="0" fillId="0" borderId="1" xfId="0" applyNumberFormat="1" applyBorder="1" applyAlignment="1"/>
    <xf numFmtId="10" fontId="0" fillId="0" borderId="1" xfId="0" applyNumberFormat="1" applyBorder="1" applyAlignment="1"/>
    <xf numFmtId="0" fontId="32" fillId="0" borderId="0" xfId="0" applyFont="1">
      <alignment vertical="center"/>
    </xf>
    <xf numFmtId="0" fontId="33" fillId="0" borderId="0" xfId="0" applyFont="1">
      <alignment vertical="center"/>
    </xf>
    <xf numFmtId="185" fontId="32" fillId="0" borderId="0" xfId="0" applyNumberFormat="1" applyFont="1">
      <alignment vertical="center"/>
    </xf>
    <xf numFmtId="38" fontId="32" fillId="0" borderId="0" xfId="71" applyFont="1">
      <alignment vertical="center"/>
    </xf>
    <xf numFmtId="10" fontId="32" fillId="0" borderId="0" xfId="73" applyNumberFormat="1" applyFont="1">
      <alignment vertical="center"/>
    </xf>
    <xf numFmtId="177" fontId="32" fillId="0" borderId="0" xfId="72" applyFont="1">
      <alignment vertical="center"/>
    </xf>
    <xf numFmtId="14" fontId="7" fillId="0" borderId="0" xfId="1" applyNumberFormat="1" applyFont="1" applyBorder="1" applyAlignment="1">
      <alignment vertical="center"/>
    </xf>
    <xf numFmtId="179" fontId="8" fillId="0" borderId="0" xfId="1" applyNumberFormat="1" applyFont="1" applyBorder="1" applyAlignment="1">
      <alignment vertical="center"/>
    </xf>
    <xf numFmtId="177" fontId="2" fillId="3" borderId="0" xfId="72" applyFont="1" applyFill="1" applyBorder="1" applyAlignment="1">
      <alignment horizontal="right" vertical="center" shrinkToFit="1"/>
    </xf>
    <xf numFmtId="38" fontId="2" fillId="3" borderId="0" xfId="71" applyFont="1" applyFill="1" applyBorder="1" applyAlignment="1">
      <alignment horizontal="right" vertical="center" shrinkToFit="1"/>
    </xf>
    <xf numFmtId="38" fontId="2" fillId="0" borderId="0" xfId="71" applyFont="1" applyBorder="1" applyAlignment="1">
      <alignment horizontal="right" vertical="center" shrinkToFit="1"/>
    </xf>
    <xf numFmtId="183" fontId="2" fillId="3" borderId="0" xfId="73" applyNumberFormat="1" applyFont="1" applyFill="1" applyBorder="1" applyAlignment="1">
      <alignment horizontal="right" vertical="center" shrinkToFit="1"/>
    </xf>
    <xf numFmtId="177" fontId="2" fillId="0" borderId="0" xfId="72" applyFont="1" applyBorder="1" applyAlignment="1">
      <alignment horizontal="right" vertical="center" shrinkToFit="1"/>
    </xf>
    <xf numFmtId="183" fontId="2" fillId="0" borderId="0" xfId="73" applyNumberFormat="1" applyFont="1" applyBorder="1" applyAlignment="1">
      <alignment horizontal="right" vertical="center" shrinkToFit="1"/>
    </xf>
    <xf numFmtId="188" fontId="15" fillId="2" borderId="0" xfId="0" applyNumberFormat="1" applyFont="1" applyFill="1" applyAlignment="1">
      <alignment horizontal="left" vertical="center"/>
    </xf>
    <xf numFmtId="195" fontId="2" fillId="0" borderId="0" xfId="0" applyNumberFormat="1" applyFont="1" applyBorder="1" applyAlignment="1">
      <alignment horizontal="left" vertical="center" shrinkToFit="1"/>
    </xf>
    <xf numFmtId="38" fontId="19" fillId="3" borderId="0" xfId="71" applyFont="1" applyFill="1" applyBorder="1" applyAlignment="1">
      <alignment vertical="center" shrinkToFit="1"/>
    </xf>
    <xf numFmtId="183" fontId="19" fillId="3" borderId="0" xfId="73" applyNumberFormat="1" applyFont="1" applyFill="1" applyBorder="1" applyAlignment="1">
      <alignment vertical="center" shrinkToFit="1"/>
    </xf>
    <xf numFmtId="177" fontId="19" fillId="0" borderId="0" xfId="72" applyFont="1" applyBorder="1" applyAlignment="1">
      <alignment vertical="center" shrinkToFit="1"/>
    </xf>
    <xf numFmtId="38" fontId="19" fillId="0" borderId="2" xfId="71" applyFont="1" applyBorder="1" applyAlignment="1">
      <alignment horizontal="center" vertical="center"/>
    </xf>
    <xf numFmtId="177" fontId="19" fillId="0" borderId="2" xfId="72" applyFont="1" applyBorder="1" applyAlignment="1">
      <alignment horizontal="center" vertical="center"/>
    </xf>
    <xf numFmtId="181" fontId="19" fillId="0" borderId="3" xfId="0" applyNumberFormat="1" applyFont="1" applyBorder="1" applyAlignment="1"/>
    <xf numFmtId="181" fontId="19" fillId="0" borderId="6" xfId="0" applyNumberFormat="1" applyFont="1" applyBorder="1" applyAlignment="1"/>
    <xf numFmtId="177" fontId="19" fillId="0" borderId="3" xfId="72" applyFont="1" applyBorder="1" applyAlignment="1">
      <alignment horizontal="left"/>
    </xf>
    <xf numFmtId="177" fontId="19" fillId="0" borderId="6" xfId="72" applyFont="1" applyBorder="1" applyAlignment="1">
      <alignment horizontal="left"/>
    </xf>
    <xf numFmtId="177" fontId="19" fillId="0" borderId="3" xfId="73" applyNumberFormat="1" applyFont="1" applyBorder="1" applyAlignment="1">
      <alignment horizontal="left"/>
    </xf>
    <xf numFmtId="10" fontId="19" fillId="0" borderId="3" xfId="73" applyNumberFormat="1" applyFont="1" applyBorder="1" applyAlignment="1">
      <alignment horizontal="left"/>
    </xf>
    <xf numFmtId="177" fontId="19" fillId="0" borderId="3" xfId="0" applyNumberFormat="1" applyFont="1" applyBorder="1" applyAlignment="1">
      <alignment horizontal="left"/>
    </xf>
    <xf numFmtId="38" fontId="19" fillId="0" borderId="6" xfId="71" applyFont="1" applyBorder="1" applyAlignment="1">
      <alignment horizontal="left"/>
    </xf>
    <xf numFmtId="183" fontId="19" fillId="0" borderId="0" xfId="73" applyNumberFormat="1" applyFont="1" applyBorder="1" applyAlignment="1">
      <alignment vertical="center" shrinkToFit="1"/>
    </xf>
    <xf numFmtId="177" fontId="19" fillId="3" borderId="0" xfId="72" applyFont="1" applyFill="1" applyBorder="1" applyAlignment="1">
      <alignment vertical="center" shrinkToFit="1"/>
    </xf>
    <xf numFmtId="38" fontId="19" fillId="0" borderId="0" xfId="71" applyFont="1" applyBorder="1" applyAlignment="1">
      <alignment vertical="center" shrinkToFit="1"/>
    </xf>
    <xf numFmtId="0" fontId="18" fillId="0" borderId="3" xfId="0" applyFont="1" applyBorder="1" applyAlignment="1">
      <alignment horizontal="distributed"/>
    </xf>
    <xf numFmtId="0" fontId="18" fillId="0" borderId="6" xfId="0" applyFont="1" applyBorder="1" applyAlignment="1">
      <alignment horizontal="distributed"/>
    </xf>
    <xf numFmtId="9" fontId="19" fillId="0" borderId="3" xfId="73" applyFont="1" applyBorder="1" applyAlignment="1">
      <alignment horizontal="left"/>
    </xf>
    <xf numFmtId="55" fontId="18" fillId="3" borderId="0" xfId="0" applyNumberFormat="1" applyFont="1" applyFill="1" applyAlignment="1">
      <alignment horizontal="center" vertical="center"/>
    </xf>
    <xf numFmtId="38" fontId="18" fillId="3" borderId="4" xfId="71" applyFont="1" applyFill="1" applyBorder="1" applyAlignment="1">
      <alignment vertical="center"/>
    </xf>
    <xf numFmtId="10" fontId="18" fillId="3" borderId="4" xfId="73" applyNumberFormat="1" applyFont="1" applyFill="1" applyBorder="1" applyAlignment="1">
      <alignment vertical="center"/>
    </xf>
    <xf numFmtId="177" fontId="18" fillId="3" borderId="4" xfId="0" applyNumberFormat="1" applyFont="1" applyFill="1" applyBorder="1" applyAlignment="1">
      <alignment vertical="center"/>
    </xf>
    <xf numFmtId="0" fontId="18" fillId="3" borderId="4" xfId="0" applyFont="1" applyFill="1" applyBorder="1" applyAlignment="1">
      <alignment vertical="center"/>
    </xf>
    <xf numFmtId="177" fontId="18" fillId="3" borderId="4" xfId="72" applyFont="1" applyFill="1" applyBorder="1" applyAlignment="1">
      <alignment vertical="center"/>
    </xf>
    <xf numFmtId="187" fontId="15" fillId="2" borderId="0" xfId="0" applyNumberFormat="1" applyFont="1" applyFill="1" applyAlignment="1">
      <alignment horizontal="left" vertical="center"/>
    </xf>
    <xf numFmtId="182" fontId="2" fillId="3" borderId="2" xfId="0" applyNumberFormat="1" applyFont="1" applyFill="1" applyBorder="1" applyAlignment="1">
      <alignment vertical="center"/>
    </xf>
    <xf numFmtId="183" fontId="2" fillId="3" borderId="2" xfId="73" applyNumberFormat="1" applyFont="1" applyFill="1" applyBorder="1" applyAlignment="1">
      <alignment vertical="center"/>
    </xf>
    <xf numFmtId="184" fontId="2" fillId="3" borderId="2" xfId="72" applyNumberFormat="1" applyFont="1" applyFill="1" applyBorder="1" applyAlignment="1">
      <alignment vertical="center"/>
    </xf>
    <xf numFmtId="182" fontId="2" fillId="3" borderId="2" xfId="71" applyNumberFormat="1" applyFont="1" applyFill="1" applyBorder="1" applyAlignment="1">
      <alignment vertical="center"/>
    </xf>
    <xf numFmtId="178" fontId="2" fillId="3" borderId="2" xfId="72" applyNumberFormat="1" applyFont="1" applyFill="1" applyBorder="1" applyAlignment="1">
      <alignment vertical="center"/>
    </xf>
    <xf numFmtId="55" fontId="2" fillId="0" borderId="0" xfId="0" applyNumberFormat="1" applyFont="1" applyFill="1" applyBorder="1" applyAlignment="1">
      <alignment horizontal="center" vertical="center"/>
    </xf>
    <xf numFmtId="38" fontId="2" fillId="0" borderId="0" xfId="71" applyFont="1" applyFill="1" applyBorder="1" applyAlignment="1">
      <alignment vertical="center"/>
    </xf>
    <xf numFmtId="10" fontId="2" fillId="0" borderId="0" xfId="73" applyNumberFormat="1" applyFont="1" applyFill="1" applyBorder="1" applyAlignment="1">
      <alignment vertical="center"/>
    </xf>
    <xf numFmtId="177" fontId="2" fillId="0" borderId="0" xfId="72" applyFont="1" applyFill="1" applyBorder="1" applyAlignment="1">
      <alignment vertical="center"/>
    </xf>
    <xf numFmtId="0" fontId="2" fillId="3" borderId="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38" fontId="2" fillId="3" borderId="2" xfId="71" applyFont="1" applyFill="1" applyBorder="1" applyAlignment="1">
      <alignment vertical="center"/>
    </xf>
    <xf numFmtId="10" fontId="2" fillId="3" borderId="2" xfId="73" applyNumberFormat="1" applyFont="1" applyFill="1" applyBorder="1" applyAlignment="1">
      <alignment vertical="center"/>
    </xf>
    <xf numFmtId="177" fontId="2" fillId="3" borderId="2" xfId="72" applyFont="1" applyFill="1" applyBorder="1" applyAlignment="1">
      <alignment vertical="center"/>
    </xf>
    <xf numFmtId="194" fontId="15" fillId="2" borderId="0" xfId="0" applyNumberFormat="1" applyFont="1" applyFill="1" applyAlignment="1">
      <alignment horizontal="left" vertical="center"/>
    </xf>
    <xf numFmtId="38" fontId="2" fillId="3" borderId="4" xfId="71" applyFont="1" applyFill="1" applyBorder="1" applyAlignment="1">
      <alignment vertical="center"/>
    </xf>
    <xf numFmtId="10" fontId="2" fillId="3" borderId="4" xfId="73" applyNumberFormat="1" applyFont="1" applyFill="1" applyBorder="1" applyAlignment="1">
      <alignment vertical="center"/>
    </xf>
    <xf numFmtId="177" fontId="2" fillId="3" borderId="4" xfId="0" applyNumberFormat="1" applyFont="1" applyFill="1" applyBorder="1" applyAlignment="1">
      <alignment vertical="center"/>
    </xf>
    <xf numFmtId="0" fontId="2" fillId="3" borderId="4" xfId="0" applyFont="1" applyFill="1" applyBorder="1" applyAlignment="1">
      <alignment vertical="center"/>
    </xf>
    <xf numFmtId="177" fontId="2" fillId="3" borderId="4" xfId="72" applyFont="1" applyFill="1" applyBorder="1" applyAlignment="1">
      <alignment vertical="center"/>
    </xf>
    <xf numFmtId="10" fontId="2" fillId="3" borderId="0" xfId="73" applyNumberFormat="1" applyFont="1" applyFill="1" applyBorder="1" applyAlignment="1">
      <alignment vertical="center"/>
    </xf>
    <xf numFmtId="177" fontId="2" fillId="3" borderId="0" xfId="72" applyFont="1" applyFill="1" applyBorder="1" applyAlignment="1">
      <alignment vertical="center"/>
    </xf>
    <xf numFmtId="55" fontId="2" fillId="0" borderId="0" xfId="0" applyNumberFormat="1" applyFont="1" applyBorder="1" applyAlignment="1">
      <alignment horizontal="center" vertical="center"/>
    </xf>
    <xf numFmtId="38" fontId="2" fillId="0" borderId="0" xfId="71" applyFont="1" applyBorder="1" applyAlignment="1">
      <alignment vertical="center"/>
    </xf>
    <xf numFmtId="177" fontId="2" fillId="0" borderId="0" xfId="72" applyFont="1" applyBorder="1" applyAlignment="1">
      <alignment vertical="center"/>
    </xf>
    <xf numFmtId="38" fontId="2" fillId="3" borderId="0" xfId="71" applyFont="1" applyFill="1" applyBorder="1" applyAlignment="1">
      <alignment vertical="center"/>
    </xf>
    <xf numFmtId="55" fontId="2" fillId="3" borderId="0" xfId="0" applyNumberFormat="1" applyFont="1" applyFill="1" applyBorder="1" applyAlignment="1">
      <alignment horizontal="center" vertical="center"/>
    </xf>
    <xf numFmtId="55" fontId="2" fillId="3" borderId="2" xfId="0" applyNumberFormat="1" applyFont="1" applyFill="1" applyBorder="1" applyAlignment="1">
      <alignment horizontal="center" vertical="center"/>
    </xf>
    <xf numFmtId="10" fontId="2" fillId="0" borderId="0" xfId="73" applyNumberFormat="1" applyFont="1" applyBorder="1" applyAlignment="1">
      <alignment vertical="center"/>
    </xf>
    <xf numFmtId="182" fontId="2" fillId="0" borderId="0" xfId="0" applyNumberFormat="1" applyFont="1" applyBorder="1" applyAlignment="1">
      <alignment vertical="center"/>
    </xf>
    <xf numFmtId="183" fontId="2" fillId="0" borderId="0" xfId="73" applyNumberFormat="1" applyFont="1" applyBorder="1" applyAlignment="1">
      <alignment vertical="center"/>
    </xf>
    <xf numFmtId="184" fontId="2" fillId="0" borderId="0" xfId="72" applyNumberFormat="1" applyFont="1" applyBorder="1" applyAlignment="1">
      <alignment vertical="center"/>
    </xf>
    <xf numFmtId="182" fontId="2" fillId="0" borderId="0" xfId="71" applyNumberFormat="1" applyFont="1" applyBorder="1" applyAlignment="1">
      <alignment vertical="center"/>
    </xf>
    <xf numFmtId="190" fontId="15" fillId="2" borderId="0" xfId="0" applyNumberFormat="1" applyFont="1" applyFill="1" applyAlignment="1">
      <alignment horizontal="left" vertical="center"/>
    </xf>
    <xf numFmtId="191" fontId="15" fillId="2" borderId="0" xfId="0" applyNumberFormat="1" applyFont="1" applyFill="1" applyAlignment="1">
      <alignment horizontal="left" vertical="center"/>
    </xf>
    <xf numFmtId="193" fontId="15" fillId="2" borderId="0" xfId="0" applyNumberFormat="1" applyFont="1" applyFill="1" applyAlignment="1">
      <alignment horizontal="left" vertical="center"/>
    </xf>
    <xf numFmtId="200" fontId="15" fillId="2" borderId="0" xfId="0" applyNumberFormat="1" applyFont="1" applyFill="1" applyAlignment="1">
      <alignment horizontal="left" vertical="center"/>
    </xf>
    <xf numFmtId="201" fontId="15" fillId="2" borderId="0" xfId="0" applyNumberFormat="1" applyFont="1" applyFill="1" applyAlignment="1">
      <alignment horizontal="left" vertical="center"/>
    </xf>
    <xf numFmtId="202" fontId="15" fillId="2" borderId="0" xfId="0" applyNumberFormat="1" applyFont="1" applyFill="1" applyAlignment="1">
      <alignment horizontal="left" vertical="center"/>
    </xf>
    <xf numFmtId="206" fontId="15" fillId="2" borderId="0" xfId="0" applyNumberFormat="1" applyFont="1" applyFill="1" applyAlignment="1">
      <alignment horizontal="left" vertical="center"/>
    </xf>
    <xf numFmtId="207" fontId="15" fillId="2" borderId="0" xfId="0" applyNumberFormat="1" applyFont="1" applyFill="1" applyAlignment="1">
      <alignment horizontal="left" vertical="center"/>
    </xf>
    <xf numFmtId="208" fontId="15" fillId="2" borderId="0" xfId="0" applyNumberFormat="1" applyFont="1" applyFill="1" applyAlignment="1">
      <alignment horizontal="left" vertical="center"/>
    </xf>
    <xf numFmtId="0" fontId="21" fillId="0" borderId="18" xfId="49" applyFont="1" applyFill="1" applyBorder="1" applyAlignment="1">
      <alignment vertical="center"/>
    </xf>
    <xf numFmtId="0" fontId="21" fillId="0" borderId="19" xfId="49" applyFont="1" applyFill="1" applyBorder="1" applyAlignment="1">
      <alignment vertical="center"/>
    </xf>
    <xf numFmtId="0" fontId="21" fillId="0" borderId="20" xfId="49" applyFont="1" applyFill="1" applyBorder="1" applyAlignment="1">
      <alignment vertical="center"/>
    </xf>
    <xf numFmtId="0" fontId="21" fillId="0" borderId="9" xfId="49" applyFont="1" applyFill="1" applyBorder="1" applyAlignment="1">
      <alignment vertical="center"/>
    </xf>
    <xf numFmtId="0" fontId="21" fillId="0" borderId="0" xfId="49" applyFont="1" applyFill="1" applyBorder="1" applyAlignment="1">
      <alignment vertical="center"/>
    </xf>
    <xf numFmtId="0" fontId="21" fillId="0" borderId="24" xfId="49" applyFont="1" applyFill="1" applyBorder="1" applyAlignment="1">
      <alignment vertical="center"/>
    </xf>
    <xf numFmtId="0" fontId="21" fillId="0" borderId="21" xfId="49" applyFont="1" applyFill="1" applyBorder="1" applyAlignment="1">
      <alignment vertical="center"/>
    </xf>
    <xf numFmtId="0" fontId="21" fillId="0" borderId="22" xfId="49" applyFont="1" applyFill="1" applyBorder="1" applyAlignment="1">
      <alignment vertical="center"/>
    </xf>
    <xf numFmtId="0" fontId="21" fillId="0" borderId="23" xfId="49" applyFont="1" applyFill="1" applyBorder="1" applyAlignment="1">
      <alignment vertical="center"/>
    </xf>
    <xf numFmtId="0" fontId="7" fillId="3" borderId="26" xfId="49" applyFont="1" applyFill="1" applyBorder="1" applyAlignment="1">
      <alignment vertical="center" shrinkToFit="1"/>
    </xf>
    <xf numFmtId="0" fontId="7" fillId="3" borderId="27" xfId="49" applyFont="1" applyFill="1" applyBorder="1" applyAlignment="1">
      <alignment vertical="center" shrinkToFit="1"/>
    </xf>
    <xf numFmtId="0" fontId="7" fillId="0" borderId="26" xfId="49" applyFont="1" applyFill="1" applyBorder="1" applyAlignment="1">
      <alignment horizontal="center" vertical="center"/>
    </xf>
    <xf numFmtId="0" fontId="7" fillId="0" borderId="27" xfId="49" applyFont="1" applyFill="1" applyBorder="1" applyAlignment="1">
      <alignment horizontal="center" vertical="center"/>
    </xf>
    <xf numFmtId="0" fontId="7" fillId="0" borderId="26" xfId="49" applyFont="1" applyFill="1" applyBorder="1" applyAlignment="1">
      <alignment vertical="center" shrinkToFit="1"/>
    </xf>
    <xf numFmtId="0" fontId="7" fillId="0" borderId="18" xfId="49" applyFont="1" applyFill="1" applyBorder="1" applyAlignment="1">
      <alignment vertical="center" wrapText="1"/>
    </xf>
    <xf numFmtId="0" fontId="7" fillId="0" borderId="19" xfId="49" applyFont="1" applyFill="1" applyBorder="1" applyAlignment="1">
      <alignment vertical="center" wrapText="1"/>
    </xf>
    <xf numFmtId="0" fontId="7" fillId="0" borderId="20" xfId="49" applyFont="1" applyFill="1" applyBorder="1" applyAlignment="1">
      <alignment vertical="center" wrapText="1"/>
    </xf>
    <xf numFmtId="0" fontId="7" fillId="0" borderId="21" xfId="49" applyFont="1" applyFill="1" applyBorder="1" applyAlignment="1">
      <alignment vertical="center" wrapText="1"/>
    </xf>
    <xf numFmtId="0" fontId="7" fillId="0" borderId="22" xfId="49" applyFont="1" applyFill="1" applyBorder="1" applyAlignment="1">
      <alignment vertical="center" wrapText="1"/>
    </xf>
    <xf numFmtId="0" fontId="7" fillId="0" borderId="23" xfId="49" applyFont="1" applyFill="1" applyBorder="1" applyAlignment="1">
      <alignment vertical="center" wrapText="1"/>
    </xf>
    <xf numFmtId="0" fontId="7" fillId="0" borderId="9" xfId="49" applyFont="1" applyFill="1" applyBorder="1" applyAlignment="1">
      <alignment vertical="center" wrapText="1"/>
    </xf>
    <xf numFmtId="0" fontId="7" fillId="0" borderId="0" xfId="49" applyFont="1" applyFill="1" applyBorder="1" applyAlignment="1">
      <alignment vertical="center" wrapText="1"/>
    </xf>
    <xf numFmtId="0" fontId="7" fillId="0" borderId="24" xfId="49" applyFont="1" applyFill="1" applyBorder="1" applyAlignment="1">
      <alignment vertical="center" wrapText="1"/>
    </xf>
    <xf numFmtId="0" fontId="7" fillId="0" borderId="22" xfId="49" applyFont="1" applyFill="1" applyBorder="1" applyAlignment="1">
      <alignment vertical="center" shrinkToFit="1"/>
    </xf>
    <xf numFmtId="0" fontId="7" fillId="0" borderId="18" xfId="49" applyFont="1" applyFill="1" applyBorder="1" applyAlignment="1">
      <alignment vertical="center"/>
    </xf>
    <xf numFmtId="0" fontId="7" fillId="0" borderId="19" xfId="49" applyFont="1" applyFill="1" applyBorder="1" applyAlignment="1">
      <alignment vertical="center"/>
    </xf>
    <xf numFmtId="0" fontId="7" fillId="0" borderId="20" xfId="49" applyFont="1" applyFill="1" applyBorder="1" applyAlignment="1">
      <alignment vertical="center"/>
    </xf>
    <xf numFmtId="0" fontId="7" fillId="0" borderId="9" xfId="49" applyFont="1" applyFill="1" applyBorder="1" applyAlignment="1">
      <alignment vertical="center"/>
    </xf>
    <xf numFmtId="0" fontId="7" fillId="0" borderId="0" xfId="49" applyFont="1" applyFill="1" applyBorder="1" applyAlignment="1">
      <alignment vertical="center"/>
    </xf>
    <xf numFmtId="0" fontId="7" fillId="0" borderId="24" xfId="49" applyFont="1" applyFill="1" applyBorder="1" applyAlignment="1">
      <alignment vertical="center"/>
    </xf>
    <xf numFmtId="0" fontId="7" fillId="0" borderId="0" xfId="49" applyFont="1" applyFill="1" applyBorder="1" applyAlignment="1">
      <alignment vertical="center" shrinkToFit="1"/>
    </xf>
    <xf numFmtId="0" fontId="7" fillId="0" borderId="28" xfId="49" applyFont="1" applyFill="1" applyBorder="1" applyAlignment="1">
      <alignment vertical="center" shrinkToFit="1"/>
    </xf>
    <xf numFmtId="0" fontId="7" fillId="0" borderId="35" xfId="49" applyFont="1" applyFill="1" applyBorder="1" applyAlignment="1">
      <alignment horizontal="center" vertical="center"/>
    </xf>
    <xf numFmtId="0" fontId="7" fillId="0" borderId="22" xfId="49" applyFont="1" applyFill="1" applyBorder="1" applyAlignment="1">
      <alignment horizontal="center" vertical="center"/>
    </xf>
    <xf numFmtId="0" fontId="7" fillId="0" borderId="23" xfId="49" applyFont="1" applyFill="1" applyBorder="1" applyAlignment="1">
      <alignment horizontal="center" vertical="center"/>
    </xf>
    <xf numFmtId="0" fontId="7" fillId="0" borderId="36" xfId="49" applyFont="1" applyFill="1" applyBorder="1" applyAlignment="1">
      <alignment horizontal="center" vertical="center"/>
    </xf>
    <xf numFmtId="0" fontId="21" fillId="0" borderId="7" xfId="74" applyFont="1" applyBorder="1" applyAlignment="1">
      <alignment vertical="center"/>
    </xf>
    <xf numFmtId="0" fontId="21" fillId="0" borderId="6" xfId="74" applyFont="1" applyBorder="1" applyAlignment="1">
      <alignment vertical="center"/>
    </xf>
    <xf numFmtId="0" fontId="21" fillId="0" borderId="8" xfId="74" applyFont="1" applyBorder="1" applyAlignment="1">
      <alignment vertical="center"/>
    </xf>
    <xf numFmtId="0" fontId="21" fillId="0" borderId="25" xfId="49" applyFont="1" applyFill="1" applyBorder="1" applyAlignment="1">
      <alignment vertical="center"/>
    </xf>
    <xf numFmtId="0" fontId="21" fillId="0" borderId="26" xfId="49" applyFont="1" applyFill="1" applyBorder="1" applyAlignment="1">
      <alignment vertical="center"/>
    </xf>
    <xf numFmtId="0" fontId="21" fillId="0" borderId="27" xfId="49" applyFont="1" applyFill="1" applyBorder="1" applyAlignment="1">
      <alignment vertical="center"/>
    </xf>
    <xf numFmtId="0" fontId="7" fillId="0" borderId="26" xfId="49" applyFont="1" applyFill="1" applyBorder="1" applyAlignment="1">
      <alignment vertical="center" wrapText="1"/>
    </xf>
    <xf numFmtId="0" fontId="21" fillId="0" borderId="11" xfId="49" applyFont="1" applyFill="1" applyBorder="1" applyAlignment="1">
      <alignment vertical="center"/>
    </xf>
    <xf numFmtId="0" fontId="21" fillId="0" borderId="5" xfId="49" applyFont="1" applyFill="1" applyBorder="1" applyAlignment="1">
      <alignment vertical="center"/>
    </xf>
    <xf numFmtId="0" fontId="21" fillId="0" borderId="37" xfId="49" applyFont="1" applyFill="1" applyBorder="1" applyAlignment="1">
      <alignment vertical="center"/>
    </xf>
    <xf numFmtId="211" fontId="15" fillId="2" borderId="0" xfId="0" applyNumberFormat="1" applyFont="1" applyFill="1" applyAlignment="1">
      <alignment horizontal="left" vertical="center"/>
    </xf>
    <xf numFmtId="212" fontId="15" fillId="2" borderId="0" xfId="0" applyNumberFormat="1" applyFont="1" applyFill="1" applyAlignment="1">
      <alignment horizontal="left" vertical="center"/>
    </xf>
    <xf numFmtId="213" fontId="15" fillId="2" borderId="0" xfId="0" applyNumberFormat="1" applyFont="1" applyFill="1" applyAlignment="1">
      <alignment horizontal="left" vertical="center"/>
    </xf>
    <xf numFmtId="214" fontId="15" fillId="2" borderId="0" xfId="0" applyNumberFormat="1" applyFont="1" applyFill="1" applyAlignment="1">
      <alignment horizontal="left" vertical="center"/>
    </xf>
    <xf numFmtId="215" fontId="15" fillId="2" borderId="0" xfId="0" applyNumberFormat="1" applyFont="1" applyFill="1" applyAlignment="1">
      <alignment horizontal="left" vertical="center"/>
    </xf>
    <xf numFmtId="216" fontId="15" fillId="2" borderId="0" xfId="0" applyNumberFormat="1" applyFont="1" applyFill="1" applyAlignment="1">
      <alignment horizontal="left" vertical="center"/>
    </xf>
    <xf numFmtId="217" fontId="15" fillId="2" borderId="0" xfId="0" applyNumberFormat="1" applyFont="1" applyFill="1" applyAlignment="1">
      <alignment horizontal="left" vertical="center"/>
    </xf>
    <xf numFmtId="218" fontId="15" fillId="2" borderId="0" xfId="0" applyNumberFormat="1" applyFont="1" applyFill="1" applyAlignment="1">
      <alignment horizontal="left" vertical="center"/>
    </xf>
    <xf numFmtId="222" fontId="15" fillId="2" borderId="0" xfId="0" applyNumberFormat="1" applyFont="1" applyFill="1" applyAlignment="1">
      <alignment horizontal="left" vertical="center"/>
    </xf>
    <xf numFmtId="223" fontId="15" fillId="2" borderId="0" xfId="0" applyNumberFormat="1" applyFont="1" applyFill="1" applyAlignment="1">
      <alignment horizontal="left" vertical="center"/>
    </xf>
  </cellXfs>
  <cellStyles count="79">
    <cellStyle name="=C:\WINNT\SYSTEM32\COMMAND.COM" xfId="4" xr:uid="{00000000-0005-0000-0000-000000000000}"/>
    <cellStyle name="no dec" xfId="5" xr:uid="{00000000-0005-0000-0000-000001000000}"/>
    <cellStyle name="Normal_Book10" xfId="6" xr:uid="{00000000-0005-0000-0000-000002000000}"/>
    <cellStyle name="パーセント" xfId="73" builtinId="5"/>
    <cellStyle name="パーセント 2" xfId="7" xr:uid="{00000000-0005-0000-0000-000004000000}"/>
    <cellStyle name="パーセント 2 2" xfId="8" xr:uid="{00000000-0005-0000-0000-000005000000}"/>
    <cellStyle name="パーセント 2 3" xfId="9" xr:uid="{00000000-0005-0000-0000-000006000000}"/>
    <cellStyle name="パーセント 2 4" xfId="10" xr:uid="{00000000-0005-0000-0000-000007000000}"/>
    <cellStyle name="パーセント 3" xfId="11" xr:uid="{00000000-0005-0000-0000-000008000000}"/>
    <cellStyle name="パーセント 4" xfId="12" xr:uid="{00000000-0005-0000-0000-000009000000}"/>
    <cellStyle name="パーセント 5" xfId="13" xr:uid="{00000000-0005-0000-0000-00000A000000}"/>
    <cellStyle name="パーセント 6" xfId="14" xr:uid="{00000000-0005-0000-0000-00000B000000}"/>
    <cellStyle name="桁区切り" xfId="71" builtinId="6"/>
    <cellStyle name="桁区切り 11" xfId="15" xr:uid="{00000000-0005-0000-0000-00000D000000}"/>
    <cellStyle name="桁区切り 12" xfId="16" xr:uid="{00000000-0005-0000-0000-00000E000000}"/>
    <cellStyle name="桁区切り 13" xfId="17" xr:uid="{00000000-0005-0000-0000-00000F000000}"/>
    <cellStyle name="桁区切り 15" xfId="18" xr:uid="{00000000-0005-0000-0000-000010000000}"/>
    <cellStyle name="桁区切り 18" xfId="19" xr:uid="{00000000-0005-0000-0000-000011000000}"/>
    <cellStyle name="桁区切り 2" xfId="20" xr:uid="{00000000-0005-0000-0000-000012000000}"/>
    <cellStyle name="桁区切り 2 2" xfId="21" xr:uid="{00000000-0005-0000-0000-000013000000}"/>
    <cellStyle name="桁区切り 2 3" xfId="22" xr:uid="{00000000-0005-0000-0000-000014000000}"/>
    <cellStyle name="桁区切り 2 4" xfId="23" xr:uid="{00000000-0005-0000-0000-000015000000}"/>
    <cellStyle name="桁区切り 20" xfId="24" xr:uid="{00000000-0005-0000-0000-000016000000}"/>
    <cellStyle name="桁区切り 21" xfId="25" xr:uid="{00000000-0005-0000-0000-000017000000}"/>
    <cellStyle name="桁区切り 23" xfId="26" xr:uid="{00000000-0005-0000-0000-000018000000}"/>
    <cellStyle name="桁区切り 3" xfId="27" xr:uid="{00000000-0005-0000-0000-000019000000}"/>
    <cellStyle name="桁区切り 3 2" xfId="28" xr:uid="{00000000-0005-0000-0000-00001A000000}"/>
    <cellStyle name="桁区切り 4" xfId="29" xr:uid="{00000000-0005-0000-0000-00001B000000}"/>
    <cellStyle name="桁区切り 5" xfId="30" xr:uid="{00000000-0005-0000-0000-00001C000000}"/>
    <cellStyle name="桁区切り 5 2" xfId="31" xr:uid="{00000000-0005-0000-0000-00001D000000}"/>
    <cellStyle name="通貨" xfId="72" builtinId="7"/>
    <cellStyle name="通貨 10" xfId="32" xr:uid="{00000000-0005-0000-0000-00001F000000}"/>
    <cellStyle name="通貨 13" xfId="33" xr:uid="{00000000-0005-0000-0000-000020000000}"/>
    <cellStyle name="通貨 15" xfId="34" xr:uid="{00000000-0005-0000-0000-000021000000}"/>
    <cellStyle name="通貨 18" xfId="35" xr:uid="{00000000-0005-0000-0000-000022000000}"/>
    <cellStyle name="通貨 2" xfId="36" xr:uid="{00000000-0005-0000-0000-000023000000}"/>
    <cellStyle name="通貨 2 2" xfId="37" xr:uid="{00000000-0005-0000-0000-000024000000}"/>
    <cellStyle name="通貨 2 3" xfId="38" xr:uid="{00000000-0005-0000-0000-000025000000}"/>
    <cellStyle name="通貨 2 4" xfId="39" xr:uid="{00000000-0005-0000-0000-000026000000}"/>
    <cellStyle name="通貨 21" xfId="40" xr:uid="{00000000-0005-0000-0000-000027000000}"/>
    <cellStyle name="通貨 23" xfId="41" xr:uid="{00000000-0005-0000-0000-000028000000}"/>
    <cellStyle name="通貨 3" xfId="42" xr:uid="{00000000-0005-0000-0000-000029000000}"/>
    <cellStyle name="通貨 4" xfId="43" xr:uid="{00000000-0005-0000-0000-00002A000000}"/>
    <cellStyle name="通貨 5" xfId="44" xr:uid="{00000000-0005-0000-0000-00002B000000}"/>
    <cellStyle name="通貨 6" xfId="45" xr:uid="{00000000-0005-0000-0000-00002C000000}"/>
    <cellStyle name="通貨 7" xfId="46" xr:uid="{00000000-0005-0000-0000-00002D000000}"/>
    <cellStyle name="標準" xfId="0" builtinId="0"/>
    <cellStyle name="標準 10" xfId="2" xr:uid="{00000000-0005-0000-0000-00002F000000}"/>
    <cellStyle name="標準 11" xfId="75" xr:uid="{00000000-0005-0000-0000-000030000000}"/>
    <cellStyle name="標準 11 2" xfId="76" xr:uid="{00000000-0005-0000-0000-000031000000}"/>
    <cellStyle name="標準 12" xfId="77" xr:uid="{00000000-0005-0000-0000-000032000000}"/>
    <cellStyle name="標準 13" xfId="47" xr:uid="{00000000-0005-0000-0000-000033000000}"/>
    <cellStyle name="標準 14" xfId="78" xr:uid="{00000000-0005-0000-0000-000034000000}"/>
    <cellStyle name="標準 16" xfId="48" xr:uid="{00000000-0005-0000-0000-000035000000}"/>
    <cellStyle name="標準 2" xfId="1" xr:uid="{00000000-0005-0000-0000-000036000000}"/>
    <cellStyle name="標準 2 2" xfId="49" xr:uid="{00000000-0005-0000-0000-000037000000}"/>
    <cellStyle name="標準 2 2 2" xfId="50" xr:uid="{00000000-0005-0000-0000-000038000000}"/>
    <cellStyle name="標準 2 3" xfId="51" xr:uid="{00000000-0005-0000-0000-000039000000}"/>
    <cellStyle name="標準 2 3 2" xfId="52" xr:uid="{00000000-0005-0000-0000-00003A000000}"/>
    <cellStyle name="標準 2 4" xfId="53" xr:uid="{00000000-0005-0000-0000-00003B000000}"/>
    <cellStyle name="標準 2 5" xfId="54" xr:uid="{00000000-0005-0000-0000-00003C000000}"/>
    <cellStyle name="標準 2 6" xfId="55" xr:uid="{00000000-0005-0000-0000-00003D000000}"/>
    <cellStyle name="標準 2 7" xfId="56" xr:uid="{00000000-0005-0000-0000-00003E000000}"/>
    <cellStyle name="標準 2 7 2" xfId="57" xr:uid="{00000000-0005-0000-0000-00003F000000}"/>
    <cellStyle name="標準 2 7 3" xfId="58" xr:uid="{00000000-0005-0000-0000-000040000000}"/>
    <cellStyle name="標準 2 7 4" xfId="59" xr:uid="{00000000-0005-0000-0000-000041000000}"/>
    <cellStyle name="標準 21" xfId="60" xr:uid="{00000000-0005-0000-0000-000042000000}"/>
    <cellStyle name="標準 24" xfId="61" xr:uid="{00000000-0005-0000-0000-000043000000}"/>
    <cellStyle name="標準 3" xfId="3" xr:uid="{00000000-0005-0000-0000-000044000000}"/>
    <cellStyle name="標準 3 2" xfId="62" xr:uid="{00000000-0005-0000-0000-000045000000}"/>
    <cellStyle name="標準 4" xfId="63" xr:uid="{00000000-0005-0000-0000-000046000000}"/>
    <cellStyle name="標準 5" xfId="64" xr:uid="{00000000-0005-0000-0000-000047000000}"/>
    <cellStyle name="標準 6" xfId="65" xr:uid="{00000000-0005-0000-0000-000048000000}"/>
    <cellStyle name="標準 7" xfId="66" xr:uid="{00000000-0005-0000-0000-000049000000}"/>
    <cellStyle name="標準 7 2" xfId="67" xr:uid="{00000000-0005-0000-0000-00004A000000}"/>
    <cellStyle name="標準 8" xfId="68" xr:uid="{00000000-0005-0000-0000-00004B000000}"/>
    <cellStyle name="標準 9" xfId="69" xr:uid="{00000000-0005-0000-0000-00004C000000}"/>
    <cellStyle name="標準_Graph_Y&amp;G_CV0" xfId="74" xr:uid="{00000000-0005-0000-0000-00004D000000}"/>
    <cellStyle name="㼿㼿㼿㼿㼿" xfId="70" xr:uid="{00000000-0005-0000-0000-00004E000000}"/>
  </cellStyles>
  <dxfs count="36">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
      <border>
        <left/>
        <right/>
        <top/>
        <bottom style="thin">
          <color auto="1"/>
        </bottom>
        <vertical/>
        <horizontal/>
      </border>
    </dxf>
    <dxf>
      <border>
        <left/>
        <right/>
        <top style="hair">
          <color auto="1"/>
        </top>
        <bottom style="hair">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layout>
        <c:manualLayout>
          <c:xMode val="edge"/>
          <c:yMode val="edge"/>
          <c:x val="1.568607188226482E-2"/>
          <c:y val="3.5555555555555556E-2"/>
        </c:manualLayout>
      </c:layout>
      <c:overlay val="1"/>
      <c:txPr>
        <a:bodyPr/>
        <a:lstStyle/>
        <a:p>
          <a:pPr>
            <a:defRPr sz="1000"/>
          </a:pPr>
          <a:endParaRPr lang="ja-JP"/>
        </a:p>
      </c:txPr>
    </c:title>
    <c:autoTitleDeleted val="0"/>
    <c:plotArea>
      <c:layout/>
      <c:doughnutChart>
        <c:varyColors val="1"/>
        <c:ser>
          <c:idx val="0"/>
          <c:order val="0"/>
          <c:tx>
            <c:strRef>
              <c:f>media!$F$4</c:f>
              <c:strCache>
                <c:ptCount val="1"/>
                <c:pt idx="0">
                  <c:v>クリック数</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(media!$A$9,media!$A$15,media!$A$21,media!$A$27)</c:f>
              <c:strCache>
                <c:ptCount val="4"/>
                <c:pt idx="0">
                  <c:v>Yahoo!スポンサードサーチ</c:v>
                </c:pt>
                <c:pt idx="1">
                  <c:v>Yahoo!ディスプレイネットワーク（YDN）</c:v>
                </c:pt>
                <c:pt idx="2">
                  <c:v>Google AdWords</c:v>
                </c:pt>
                <c:pt idx="3">
                  <c:v>Googleディスプレイネットワーク（GDN）</c:v>
                </c:pt>
              </c:strCache>
            </c:strRef>
          </c:cat>
          <c:val>
            <c:numRef>
              <c:f>(media!$F$11,media!$F$17,media!$F$23,media!$F$29)</c:f>
              <c:numCache>
                <c:formatCode>#,##0_);[Red]\(#,##0\)</c:formatCode>
                <c:ptCount val="4"/>
                <c:pt idx="0">
                  <c:v>495</c:v>
                </c:pt>
                <c:pt idx="1">
                  <c:v>0</c:v>
                </c:pt>
                <c:pt idx="2">
                  <c:v>0</c:v>
                </c:pt>
                <c:pt idx="3">
                  <c:v>0</c:v>
                </c:pt>
              </c:numCache>
            </c:numRef>
          </c:val>
          <c:extLst>
            <c:ext xmlns:c16="http://schemas.microsoft.com/office/drawing/2014/chart" uri="{C3380CC4-5D6E-409C-BE32-E72D297353CC}">
              <c16:uniqueId val="{00000000-2A56-4991-82BE-74A379F24FBE}"/>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ubbleChart>
        <c:varyColors val="0"/>
        <c:ser>
          <c:idx val="0"/>
          <c:order val="0"/>
          <c:tx>
            <c:strRef>
              <c:f>all!$A$6</c:f>
              <c:strCache>
                <c:ptCount val="1"/>
                <c:pt idx="0">
                  <c:v>2021年4月</c:v>
                </c:pt>
              </c:strCache>
            </c:strRef>
          </c:tx>
          <c:invertIfNegative val="0"/>
          <c:xVal>
            <c:numRef>
              <c:f>all!$R$6</c:f>
              <c:numCache>
                <c:formatCode>"¥"#,##0_);[Red]\("¥"#,##0\)</c:formatCode>
                <c:ptCount val="1"/>
                <c:pt idx="0">
                  <c:v>3487.5</c:v>
                </c:pt>
              </c:numCache>
            </c:numRef>
          </c:xVal>
          <c:yVal>
            <c:numRef>
              <c:f>all!$N$6</c:f>
              <c:numCache>
                <c:formatCode>#,##0_);[Red]\(#,##0\)</c:formatCode>
                <c:ptCount val="1"/>
                <c:pt idx="0">
                  <c:v>16</c:v>
                </c:pt>
              </c:numCache>
            </c:numRef>
          </c:yVal>
          <c:bubbleSize>
            <c:numRef>
              <c:f>all!$L$6</c:f>
              <c:numCache>
                <c:formatCode>"¥"#,##0_);[Red]\("¥"#,##0\)</c:formatCode>
                <c:ptCount val="1"/>
                <c:pt idx="0">
                  <c:v>55800</c:v>
                </c:pt>
              </c:numCache>
            </c:numRef>
          </c:bubbleSize>
          <c:bubble3D val="0"/>
          <c:extLst>
            <c:ext xmlns:c16="http://schemas.microsoft.com/office/drawing/2014/chart" uri="{C3380CC4-5D6E-409C-BE32-E72D297353CC}">
              <c16:uniqueId val="{00000000-C403-49C3-AFAD-56641C1035DE}"/>
            </c:ext>
          </c:extLst>
        </c:ser>
        <c:ser>
          <c:idx val="1"/>
          <c:order val="1"/>
          <c:tx>
            <c:strRef>
              <c:f>all!$A$8</c:f>
              <c:strCache>
                <c:ptCount val="1"/>
                <c:pt idx="0">
                  <c:v>2021年3月</c:v>
                </c:pt>
              </c:strCache>
            </c:strRef>
          </c:tx>
          <c:invertIfNegative val="0"/>
          <c:xVal>
            <c:numRef>
              <c:f>all!$R$8</c:f>
              <c:numCache>
                <c:formatCode>"¥"#,##0_);[Red]\("¥"#,##0\)</c:formatCode>
                <c:ptCount val="1"/>
                <c:pt idx="0">
                  <c:v>2295.6521739130435</c:v>
                </c:pt>
              </c:numCache>
            </c:numRef>
          </c:xVal>
          <c:yVal>
            <c:numRef>
              <c:f>all!$N$8</c:f>
              <c:numCache>
                <c:formatCode>#,##0_);[Red]\(#,##0\)</c:formatCode>
                <c:ptCount val="1"/>
                <c:pt idx="0">
                  <c:v>23</c:v>
                </c:pt>
              </c:numCache>
            </c:numRef>
          </c:yVal>
          <c:bubbleSize>
            <c:numRef>
              <c:f>all!$L$8</c:f>
              <c:numCache>
                <c:formatCode>"¥"#,##0_);[Red]\("¥"#,##0\)</c:formatCode>
                <c:ptCount val="1"/>
                <c:pt idx="0">
                  <c:v>52800</c:v>
                </c:pt>
              </c:numCache>
            </c:numRef>
          </c:bubbleSize>
          <c:bubble3D val="0"/>
          <c:extLst>
            <c:ext xmlns:c16="http://schemas.microsoft.com/office/drawing/2014/chart" uri="{C3380CC4-5D6E-409C-BE32-E72D297353CC}">
              <c16:uniqueId val="{00000001-C403-49C3-AFAD-56641C1035DE}"/>
            </c:ext>
          </c:extLst>
        </c:ser>
        <c:ser>
          <c:idx val="2"/>
          <c:order val="2"/>
          <c:tx>
            <c:strRef>
              <c:f>all!$A$9</c:f>
              <c:strCache>
                <c:ptCount val="1"/>
                <c:pt idx="0">
                  <c:v>2021年2月</c:v>
                </c:pt>
              </c:strCache>
            </c:strRef>
          </c:tx>
          <c:invertIfNegative val="0"/>
          <c:xVal>
            <c:numRef>
              <c:f>all!$R$9</c:f>
              <c:numCache>
                <c:formatCode>"¥"#,##0_);[Red]\("¥"#,##0\)</c:formatCode>
                <c:ptCount val="1"/>
                <c:pt idx="0">
                  <c:v>2285.7142857142858</c:v>
                </c:pt>
              </c:numCache>
            </c:numRef>
          </c:xVal>
          <c:yVal>
            <c:numRef>
              <c:f>all!$N$9</c:f>
              <c:numCache>
                <c:formatCode>#,##0_);[Red]\(#,##0\)</c:formatCode>
                <c:ptCount val="1"/>
                <c:pt idx="0">
                  <c:v>21</c:v>
                </c:pt>
              </c:numCache>
            </c:numRef>
          </c:yVal>
          <c:bubbleSize>
            <c:numRef>
              <c:f>all!$L$9</c:f>
              <c:numCache>
                <c:formatCode>"¥"#,##0_);[Red]\("¥"#,##0\)</c:formatCode>
                <c:ptCount val="1"/>
                <c:pt idx="0">
                  <c:v>48000</c:v>
                </c:pt>
              </c:numCache>
            </c:numRef>
          </c:bubbleSize>
          <c:bubble3D val="0"/>
          <c:extLst>
            <c:ext xmlns:c16="http://schemas.microsoft.com/office/drawing/2014/chart" uri="{C3380CC4-5D6E-409C-BE32-E72D297353CC}">
              <c16:uniqueId val="{00000002-C403-49C3-AFAD-56641C1035DE}"/>
            </c:ext>
          </c:extLst>
        </c:ser>
        <c:ser>
          <c:idx val="3"/>
          <c:order val="3"/>
          <c:tx>
            <c:strRef>
              <c:f>all!$A$10</c:f>
              <c:strCache>
                <c:ptCount val="1"/>
                <c:pt idx="0">
                  <c:v>2021年1月</c:v>
                </c:pt>
              </c:strCache>
            </c:strRef>
          </c:tx>
          <c:invertIfNegative val="0"/>
          <c:xVal>
            <c:numRef>
              <c:f>all!$R$10</c:f>
              <c:numCache>
                <c:formatCode>"¥"#,##0_);[Red]\("¥"#,##0\)</c:formatCode>
                <c:ptCount val="1"/>
                <c:pt idx="0">
                  <c:v>2273.6842105263158</c:v>
                </c:pt>
              </c:numCache>
            </c:numRef>
          </c:xVal>
          <c:yVal>
            <c:numRef>
              <c:f>all!$N$10</c:f>
              <c:numCache>
                <c:formatCode>#,##0_);[Red]\(#,##0\)</c:formatCode>
                <c:ptCount val="1"/>
                <c:pt idx="0">
                  <c:v>19</c:v>
                </c:pt>
              </c:numCache>
            </c:numRef>
          </c:yVal>
          <c:bubbleSize>
            <c:numRef>
              <c:f>all!$L$10</c:f>
              <c:numCache>
                <c:formatCode>"¥"#,##0_);[Red]\("¥"#,##0\)</c:formatCode>
                <c:ptCount val="1"/>
                <c:pt idx="0">
                  <c:v>43200</c:v>
                </c:pt>
              </c:numCache>
            </c:numRef>
          </c:bubbleSize>
          <c:bubble3D val="0"/>
          <c:extLst>
            <c:ext xmlns:c16="http://schemas.microsoft.com/office/drawing/2014/chart" uri="{C3380CC4-5D6E-409C-BE32-E72D297353CC}">
              <c16:uniqueId val="{00000003-C403-49C3-AFAD-56641C1035DE}"/>
            </c:ext>
          </c:extLst>
        </c:ser>
        <c:ser>
          <c:idx val="4"/>
          <c:order val="4"/>
          <c:tx>
            <c:strRef>
              <c:f>all!$A$11</c:f>
              <c:strCache>
                <c:ptCount val="1"/>
                <c:pt idx="0">
                  <c:v>2020年12月</c:v>
                </c:pt>
              </c:strCache>
            </c:strRef>
          </c:tx>
          <c:invertIfNegative val="0"/>
          <c:xVal>
            <c:numRef>
              <c:f>all!$R$11</c:f>
              <c:numCache>
                <c:formatCode>"¥"#,##0_);[Red]\("¥"#,##0\)</c:formatCode>
                <c:ptCount val="1"/>
                <c:pt idx="0">
                  <c:v>2258.8235294117649</c:v>
                </c:pt>
              </c:numCache>
            </c:numRef>
          </c:xVal>
          <c:yVal>
            <c:numRef>
              <c:f>all!$N$11</c:f>
              <c:numCache>
                <c:formatCode>#,##0_);[Red]\(#,##0\)</c:formatCode>
                <c:ptCount val="1"/>
                <c:pt idx="0">
                  <c:v>17</c:v>
                </c:pt>
              </c:numCache>
            </c:numRef>
          </c:yVal>
          <c:bubbleSize>
            <c:numRef>
              <c:f>all!$L$11</c:f>
              <c:numCache>
                <c:formatCode>"¥"#,##0_);[Red]\("¥"#,##0\)</c:formatCode>
                <c:ptCount val="1"/>
                <c:pt idx="0">
                  <c:v>38400</c:v>
                </c:pt>
              </c:numCache>
            </c:numRef>
          </c:bubbleSize>
          <c:bubble3D val="0"/>
          <c:extLst>
            <c:ext xmlns:c16="http://schemas.microsoft.com/office/drawing/2014/chart" uri="{C3380CC4-5D6E-409C-BE32-E72D297353CC}">
              <c16:uniqueId val="{00000004-C403-49C3-AFAD-56641C1035DE}"/>
            </c:ext>
          </c:extLst>
        </c:ser>
        <c:ser>
          <c:idx val="5"/>
          <c:order val="5"/>
          <c:tx>
            <c:strRef>
              <c:f>all!$A$12</c:f>
              <c:strCache>
                <c:ptCount val="1"/>
                <c:pt idx="0">
                  <c:v>2020年11月</c:v>
                </c:pt>
              </c:strCache>
            </c:strRef>
          </c:tx>
          <c:invertIfNegative val="0"/>
          <c:xVal>
            <c:numRef>
              <c:f>all!$R$12</c:f>
              <c:numCache>
                <c:formatCode>"¥"#,##0_);[Red]\("¥"#,##0\)</c:formatCode>
                <c:ptCount val="1"/>
                <c:pt idx="0">
                  <c:v>2240</c:v>
                </c:pt>
              </c:numCache>
            </c:numRef>
          </c:xVal>
          <c:yVal>
            <c:numRef>
              <c:f>all!$N$12</c:f>
              <c:numCache>
                <c:formatCode>#,##0_);[Red]\(#,##0\)</c:formatCode>
                <c:ptCount val="1"/>
                <c:pt idx="0">
                  <c:v>15</c:v>
                </c:pt>
              </c:numCache>
            </c:numRef>
          </c:yVal>
          <c:bubbleSize>
            <c:numRef>
              <c:f>all!$L$12</c:f>
              <c:numCache>
                <c:formatCode>"¥"#,##0_);[Red]\("¥"#,##0\)</c:formatCode>
                <c:ptCount val="1"/>
                <c:pt idx="0">
                  <c:v>33600</c:v>
                </c:pt>
              </c:numCache>
            </c:numRef>
          </c:bubbleSize>
          <c:bubble3D val="0"/>
          <c:extLst>
            <c:ext xmlns:c16="http://schemas.microsoft.com/office/drawing/2014/chart" uri="{C3380CC4-5D6E-409C-BE32-E72D297353CC}">
              <c16:uniqueId val="{00000005-C403-49C3-AFAD-56641C1035DE}"/>
            </c:ext>
          </c:extLst>
        </c:ser>
        <c:dLbls>
          <c:showLegendKey val="0"/>
          <c:showVal val="0"/>
          <c:showCatName val="0"/>
          <c:showSerName val="0"/>
          <c:showPercent val="0"/>
          <c:showBubbleSize val="0"/>
        </c:dLbls>
        <c:bubbleScale val="100"/>
        <c:showNegBubbles val="0"/>
        <c:axId val="61355648"/>
        <c:axId val="61356224"/>
      </c:bubbleChart>
      <c:valAx>
        <c:axId val="61355648"/>
        <c:scaling>
          <c:orientation val="minMax"/>
        </c:scaling>
        <c:delete val="0"/>
        <c:axPos val="b"/>
        <c:numFmt formatCode="&quot;¥&quot;#,##0_);[Red]\(&quot;¥&quot;#,##0\)" sourceLinked="1"/>
        <c:majorTickMark val="none"/>
        <c:minorTickMark val="none"/>
        <c:tickLblPos val="nextTo"/>
        <c:txPr>
          <a:bodyPr/>
          <a:lstStyle/>
          <a:p>
            <a:pPr>
              <a:defRPr sz="800"/>
            </a:pPr>
            <a:endParaRPr lang="ja-JP"/>
          </a:p>
        </c:txPr>
        <c:crossAx val="61356224"/>
        <c:crosses val="autoZero"/>
        <c:crossBetween val="midCat"/>
      </c:valAx>
      <c:valAx>
        <c:axId val="61356224"/>
        <c:scaling>
          <c:orientation val="minMax"/>
        </c:scaling>
        <c:delete val="0"/>
        <c:axPos val="l"/>
        <c:majorGridlines/>
        <c:numFmt formatCode="#,##0_);[Red]\(#,##0\)" sourceLinked="1"/>
        <c:majorTickMark val="out"/>
        <c:minorTickMark val="none"/>
        <c:tickLblPos val="nextTo"/>
        <c:spPr>
          <a:ln>
            <a:noFill/>
          </a:ln>
        </c:spPr>
        <c:txPr>
          <a:bodyPr/>
          <a:lstStyle/>
          <a:p>
            <a:pPr>
              <a:defRPr sz="800"/>
            </a:pPr>
            <a:endParaRPr lang="ja-JP"/>
          </a:p>
        </c:txPr>
        <c:crossAx val="61355648"/>
        <c:crosses val="autoZero"/>
        <c:crossBetween val="midCat"/>
      </c:valAx>
    </c:plotArea>
    <c:legend>
      <c:legendPos val="t"/>
      <c:overlay val="1"/>
      <c:spPr>
        <a:solidFill>
          <a:schemeClr val="bg1"/>
        </a:solidFill>
      </c:spPr>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yss!$L$5</c:f>
              <c:strCache>
                <c:ptCount val="1"/>
                <c:pt idx="0">
                  <c:v>ご利用額</c:v>
                </c:pt>
              </c:strCache>
            </c:strRef>
          </c:tx>
          <c:invertIfNegative val="0"/>
          <c:cat>
            <c:numRef>
              <c:f>(yss!$A$6,yss!$A$8,yss!$A$9,yss!$A$10,yss!$A$11,yss!$A$12)</c:f>
              <c:numCache>
                <c:formatCode>yyyy"年"m"月"</c:formatCode>
                <c:ptCount val="6"/>
                <c:pt idx="0">
                  <c:v>44287</c:v>
                </c:pt>
                <c:pt idx="1">
                  <c:v>44256</c:v>
                </c:pt>
                <c:pt idx="2">
                  <c:v>44228</c:v>
                </c:pt>
                <c:pt idx="3">
                  <c:v>44197</c:v>
                </c:pt>
                <c:pt idx="4">
                  <c:v>44166</c:v>
                </c:pt>
                <c:pt idx="5">
                  <c:v>44136</c:v>
                </c:pt>
              </c:numCache>
            </c:numRef>
          </c:cat>
          <c:val>
            <c:numRef>
              <c:f>(yss!$L$6,yss!$L$8,yss!$L$9,yss!$L$10,yss!$L$11,yss!$L$12)</c:f>
              <c:numCache>
                <c:formatCode>"¥"#,##0_);[Red]\("¥"#,##0\)</c:formatCode>
                <c:ptCount val="6"/>
                <c:pt idx="0">
                  <c:v>55800</c:v>
                </c:pt>
                <c:pt idx="1">
                  <c:v>52800</c:v>
                </c:pt>
                <c:pt idx="2">
                  <c:v>48000</c:v>
                </c:pt>
                <c:pt idx="3">
                  <c:v>43200</c:v>
                </c:pt>
                <c:pt idx="4">
                  <c:v>38400</c:v>
                </c:pt>
                <c:pt idx="5">
                  <c:v>33600</c:v>
                </c:pt>
              </c:numCache>
            </c:numRef>
          </c:val>
          <c:extLst>
            <c:ext xmlns:c16="http://schemas.microsoft.com/office/drawing/2014/chart" uri="{C3380CC4-5D6E-409C-BE32-E72D297353CC}">
              <c16:uniqueId val="{00000000-D289-41E9-829C-A6EEA73751E4}"/>
            </c:ext>
          </c:extLst>
        </c:ser>
        <c:dLbls>
          <c:showLegendKey val="0"/>
          <c:showVal val="0"/>
          <c:showCatName val="0"/>
          <c:showSerName val="0"/>
          <c:showPercent val="0"/>
          <c:showBubbleSize val="0"/>
        </c:dLbls>
        <c:gapWidth val="150"/>
        <c:axId val="549369344"/>
        <c:axId val="65372736"/>
      </c:barChart>
      <c:dateAx>
        <c:axId val="549369344"/>
        <c:scaling>
          <c:orientation val="minMax"/>
        </c:scaling>
        <c:delete val="0"/>
        <c:axPos val="b"/>
        <c:numFmt formatCode="m&quot;月&quot;" sourceLinked="0"/>
        <c:majorTickMark val="none"/>
        <c:minorTickMark val="none"/>
        <c:tickLblPos val="nextTo"/>
        <c:crossAx val="65372736"/>
        <c:crosses val="autoZero"/>
        <c:auto val="1"/>
        <c:lblOffset val="100"/>
        <c:baseTimeUnit val="months"/>
      </c:dateAx>
      <c:valAx>
        <c:axId val="65372736"/>
        <c:scaling>
          <c:orientation val="minMax"/>
        </c:scaling>
        <c:delete val="0"/>
        <c:axPos val="l"/>
        <c:majorGridlines/>
        <c:numFmt formatCode="&quot;¥&quot;#,##0_);[Red]\(&quot;¥&quot;#,##0\)" sourceLinked="1"/>
        <c:majorTickMark val="out"/>
        <c:minorTickMark val="none"/>
        <c:tickLblPos val="nextTo"/>
        <c:spPr>
          <a:ln>
            <a:noFill/>
          </a:ln>
        </c:spPr>
        <c:crossAx val="549369344"/>
        <c:crosses val="autoZero"/>
        <c:crossBetween val="between"/>
      </c:val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yss!$C$16</c:f>
              <c:strCache>
                <c:ptCount val="1"/>
                <c:pt idx="0">
                  <c:v>表示回数</c:v>
                </c:pt>
              </c:strCache>
            </c:strRef>
          </c:tx>
          <c:marker>
            <c:symbol val="circle"/>
            <c:size val="7"/>
          </c:marker>
          <c:cat>
            <c:strRef>
              <c:f>yss!$A$17:$A$47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yss!$C$17:$C$47</c:f>
              <c:numCache>
                <c:formatCode>#,##0_);[Red]\(#,##0\)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0</c:v>
                </c:pt>
              </c:numCache>
            </c:numRef>
          </c:val>
          <c:smooth val="0"/>
          <c:extLst>
            <c:ext xmlns:c16="http://schemas.microsoft.com/office/drawing/2014/chart" uri="{C3380CC4-5D6E-409C-BE32-E72D297353CC}">
              <c16:uniqueId val="{00000000-1B6C-43E1-BB05-0984E61FA272}"/>
            </c:ext>
          </c:extLst>
        </c:ser>
        <c:dLbls>
          <c:showLegendKey val="0"/>
          <c:showVal val="0"/>
          <c:showCatName val="0"/>
          <c:showSerName val="0"/>
          <c:showPercent val="0"/>
          <c:showBubbleSize val="0"/>
        </c:dLbls>
        <c:marker val="1"/>
        <c:smooth val="0"/>
        <c:axId val="61878272"/>
        <c:axId val="65374464"/>
      </c:lineChart>
      <c:lineChart>
        <c:grouping val="standard"/>
        <c:varyColors val="0"/>
        <c:ser>
          <c:idx val="1"/>
          <c:order val="1"/>
          <c:tx>
            <c:strRef>
              <c:f>yss!$E$16</c:f>
              <c:strCache>
                <c:ptCount val="1"/>
                <c:pt idx="0">
                  <c:v>クリック率</c:v>
                </c:pt>
              </c:strCache>
            </c:strRef>
          </c:tx>
          <c:marker>
            <c:symbol val="triangle"/>
            <c:size val="7"/>
          </c:marker>
          <c:cat>
            <c:strRef>
              <c:f>yss!$A$17:$A$47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yss!$E$17:$E$47</c:f>
              <c:numCache>
                <c:formatCode>0.00%</c:formatCode>
                <c:ptCount val="31"/>
                <c:pt idx="0">
                  <c:v>0.2</c:v>
                </c:pt>
                <c:pt idx="1">
                  <c:v>0.15</c:v>
                </c:pt>
                <c:pt idx="2">
                  <c:v>0.13333333333333333</c:v>
                </c:pt>
                <c:pt idx="3">
                  <c:v>0.125</c:v>
                </c:pt>
                <c:pt idx="4">
                  <c:v>0.12</c:v>
                </c:pt>
                <c:pt idx="5">
                  <c:v>0.11666666666666667</c:v>
                </c:pt>
                <c:pt idx="6">
                  <c:v>0.11428571428571428</c:v>
                </c:pt>
                <c:pt idx="7">
                  <c:v>0.1125</c:v>
                </c:pt>
                <c:pt idx="8">
                  <c:v>0.1111111111111111</c:v>
                </c:pt>
                <c:pt idx="9">
                  <c:v>0.11</c:v>
                </c:pt>
                <c:pt idx="10">
                  <c:v>0.10909090909090909</c:v>
                </c:pt>
                <c:pt idx="11">
                  <c:v>0.10833333333333334</c:v>
                </c:pt>
                <c:pt idx="12">
                  <c:v>0.1076923076923077</c:v>
                </c:pt>
                <c:pt idx="13">
                  <c:v>0.10714285714285714</c:v>
                </c:pt>
                <c:pt idx="14">
                  <c:v>0.10666666666666667</c:v>
                </c:pt>
                <c:pt idx="15">
                  <c:v>0.10625</c:v>
                </c:pt>
                <c:pt idx="16">
                  <c:v>0.10588235294117647</c:v>
                </c:pt>
                <c:pt idx="17">
                  <c:v>0.10555555555555556</c:v>
                </c:pt>
                <c:pt idx="18">
                  <c:v>0.10526315789473684</c:v>
                </c:pt>
                <c:pt idx="19">
                  <c:v>0.105</c:v>
                </c:pt>
                <c:pt idx="20">
                  <c:v>0.10476190476190476</c:v>
                </c:pt>
                <c:pt idx="21">
                  <c:v>0.10454545454545454</c:v>
                </c:pt>
                <c:pt idx="22">
                  <c:v>0.10434782608695652</c:v>
                </c:pt>
                <c:pt idx="23">
                  <c:v>0.10416666666666667</c:v>
                </c:pt>
                <c:pt idx="24">
                  <c:v>0.104</c:v>
                </c:pt>
                <c:pt idx="25">
                  <c:v>0.10384615384615385</c:v>
                </c:pt>
                <c:pt idx="26">
                  <c:v>0.1037037037037037</c:v>
                </c:pt>
                <c:pt idx="27">
                  <c:v>0.10357142857142858</c:v>
                </c:pt>
                <c:pt idx="28">
                  <c:v>0.10344827586206896</c:v>
                </c:pt>
                <c:pt idx="29">
                  <c:v>0.10333333333333333</c:v>
                </c:pt>
                <c:pt idx="30">
                  <c:v>0</c:v>
                </c:pt>
              </c:numCache>
            </c:numRef>
          </c:val>
          <c:smooth val="0"/>
          <c:extLst>
            <c:ext xmlns:c16="http://schemas.microsoft.com/office/drawing/2014/chart" uri="{C3380CC4-5D6E-409C-BE32-E72D297353CC}">
              <c16:uniqueId val="{00000001-1B6C-43E1-BB05-0984E61FA272}"/>
            </c:ext>
          </c:extLst>
        </c:ser>
        <c:dLbls>
          <c:showLegendKey val="0"/>
          <c:showVal val="0"/>
          <c:showCatName val="0"/>
          <c:showSerName val="0"/>
          <c:showPercent val="0"/>
          <c:showBubbleSize val="0"/>
        </c:dLbls>
        <c:marker val="1"/>
        <c:smooth val="0"/>
        <c:axId val="61879296"/>
        <c:axId val="65375040"/>
      </c:lineChart>
      <c:dateAx>
        <c:axId val="61878272"/>
        <c:scaling>
          <c:orientation val="minMax"/>
        </c:scaling>
        <c:delete val="0"/>
        <c:axPos val="b"/>
        <c:numFmt formatCode="m/d;@" sourceLinked="0"/>
        <c:majorTickMark val="none"/>
        <c:minorTickMark val="none"/>
        <c:tickLblPos val="nextTo"/>
        <c:crossAx val="65374464"/>
        <c:crosses val="autoZero"/>
        <c:auto val="1"/>
        <c:lblOffset val="100"/>
        <c:baseTimeUnit val="days"/>
      </c:dateAx>
      <c:valAx>
        <c:axId val="65374464"/>
        <c:scaling>
          <c:orientation val="minMax"/>
        </c:scaling>
        <c:delete val="0"/>
        <c:axPos val="l"/>
        <c:majorGridlines/>
        <c:numFmt formatCode="#,##0_);[Red]\(#,##0\)" sourceLinked="1"/>
        <c:majorTickMark val="out"/>
        <c:minorTickMark val="none"/>
        <c:tickLblPos val="nextTo"/>
        <c:spPr>
          <a:ln>
            <a:noFill/>
          </a:ln>
        </c:spPr>
        <c:crossAx val="61878272"/>
        <c:crosses val="autoZero"/>
        <c:crossBetween val="between"/>
      </c:valAx>
      <c:valAx>
        <c:axId val="65375040"/>
        <c:scaling>
          <c:orientation val="minMax"/>
        </c:scaling>
        <c:delete val="0"/>
        <c:axPos val="r"/>
        <c:numFmt formatCode="0.0%" sourceLinked="0"/>
        <c:majorTickMark val="out"/>
        <c:minorTickMark val="none"/>
        <c:tickLblPos val="nextTo"/>
        <c:spPr>
          <a:ln>
            <a:noFill/>
          </a:ln>
        </c:spPr>
        <c:crossAx val="61879296"/>
        <c:crosses val="max"/>
        <c:crossBetween val="between"/>
      </c:valAx>
      <c:dateAx>
        <c:axId val="61879296"/>
        <c:scaling>
          <c:orientation val="minMax"/>
        </c:scaling>
        <c:delete val="1"/>
        <c:axPos val="b"/>
        <c:numFmt formatCode="m/d;@" sourceLinked="1"/>
        <c:majorTickMark val="out"/>
        <c:minorTickMark val="none"/>
        <c:tickLblPos val="nextTo"/>
        <c:crossAx val="65375040"/>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yss!$N$5</c:f>
              <c:strCache>
                <c:ptCount val="1"/>
                <c:pt idx="0">
                  <c:v>獲得件数</c:v>
                </c:pt>
              </c:strCache>
            </c:strRef>
          </c:tx>
          <c:invertIfNegative val="0"/>
          <c:cat>
            <c:numRef>
              <c:f>(yss!$A$6,yss!$A$8,yss!$A$9,yss!$A$10,yss!$A$11,yss!$A$12)</c:f>
              <c:numCache>
                <c:formatCode>yyyy"年"m"月"</c:formatCode>
                <c:ptCount val="6"/>
                <c:pt idx="0">
                  <c:v>44287</c:v>
                </c:pt>
                <c:pt idx="1">
                  <c:v>44256</c:v>
                </c:pt>
                <c:pt idx="2">
                  <c:v>44228</c:v>
                </c:pt>
                <c:pt idx="3">
                  <c:v>44197</c:v>
                </c:pt>
                <c:pt idx="4">
                  <c:v>44166</c:v>
                </c:pt>
                <c:pt idx="5">
                  <c:v>44136</c:v>
                </c:pt>
              </c:numCache>
            </c:numRef>
          </c:cat>
          <c:val>
            <c:numRef>
              <c:f>(yss!$N$6,yss!$N$8,yss!$N$9,yss!$N$10,yss!$N$11,yss!$N$12)</c:f>
              <c:numCache>
                <c:formatCode>#,##0_);[Red]\(#,##0\)</c:formatCode>
                <c:ptCount val="6"/>
                <c:pt idx="0">
                  <c:v>16</c:v>
                </c:pt>
                <c:pt idx="1">
                  <c:v>23</c:v>
                </c:pt>
                <c:pt idx="2">
                  <c:v>21</c:v>
                </c:pt>
                <c:pt idx="3">
                  <c:v>19</c:v>
                </c:pt>
                <c:pt idx="4">
                  <c:v>17</c:v>
                </c:pt>
                <c:pt idx="5">
                  <c:v>15</c:v>
                </c:pt>
              </c:numCache>
            </c:numRef>
          </c:val>
          <c:extLst>
            <c:ext xmlns:c16="http://schemas.microsoft.com/office/drawing/2014/chart" uri="{C3380CC4-5D6E-409C-BE32-E72D297353CC}">
              <c16:uniqueId val="{00000000-D043-4752-801F-3CDF279A1078}"/>
            </c:ext>
          </c:extLst>
        </c:ser>
        <c:dLbls>
          <c:showLegendKey val="0"/>
          <c:showVal val="0"/>
          <c:showCatName val="0"/>
          <c:showSerName val="0"/>
          <c:showPercent val="0"/>
          <c:showBubbleSize val="0"/>
        </c:dLbls>
        <c:gapWidth val="150"/>
        <c:axId val="549370880"/>
        <c:axId val="65377344"/>
      </c:barChart>
      <c:lineChart>
        <c:grouping val="standard"/>
        <c:varyColors val="0"/>
        <c:ser>
          <c:idx val="1"/>
          <c:order val="1"/>
          <c:tx>
            <c:strRef>
              <c:f>yss!$R$5</c:f>
              <c:strCache>
                <c:ptCount val="1"/>
                <c:pt idx="0">
                  <c:v>獲得単価</c:v>
                </c:pt>
              </c:strCache>
            </c:strRef>
          </c:tx>
          <c:marker>
            <c:symbol val="circle"/>
            <c:size val="7"/>
          </c:marker>
          <c:cat>
            <c:numRef>
              <c:f>(yss!$A$6,yss!$A$8,yss!$A$9,yss!$A$10,yss!$A$11,yss!$A$12)</c:f>
              <c:numCache>
                <c:formatCode>yyyy"年"m"月"</c:formatCode>
                <c:ptCount val="6"/>
                <c:pt idx="0">
                  <c:v>44287</c:v>
                </c:pt>
                <c:pt idx="1">
                  <c:v>44256</c:v>
                </c:pt>
                <c:pt idx="2">
                  <c:v>44228</c:v>
                </c:pt>
                <c:pt idx="3">
                  <c:v>44197</c:v>
                </c:pt>
                <c:pt idx="4">
                  <c:v>44166</c:v>
                </c:pt>
                <c:pt idx="5">
                  <c:v>44136</c:v>
                </c:pt>
              </c:numCache>
            </c:numRef>
          </c:cat>
          <c:val>
            <c:numRef>
              <c:f>(yss!$R$6,yss!$R$8,yss!$R$9,yss!$R$10,yss!$R$11,yss!$R$12)</c:f>
              <c:numCache>
                <c:formatCode>"¥"#,##0_);[Red]\("¥"#,##0\)</c:formatCode>
                <c:ptCount val="6"/>
                <c:pt idx="0">
                  <c:v>3487.5</c:v>
                </c:pt>
                <c:pt idx="1">
                  <c:v>2295.6521739130435</c:v>
                </c:pt>
                <c:pt idx="2">
                  <c:v>2285.7142857142858</c:v>
                </c:pt>
                <c:pt idx="3">
                  <c:v>2273.6842105263158</c:v>
                </c:pt>
                <c:pt idx="4">
                  <c:v>2258.8235294117649</c:v>
                </c:pt>
                <c:pt idx="5">
                  <c:v>2240</c:v>
                </c:pt>
              </c:numCache>
            </c:numRef>
          </c:val>
          <c:smooth val="0"/>
          <c:extLst>
            <c:ext xmlns:c16="http://schemas.microsoft.com/office/drawing/2014/chart" uri="{C3380CC4-5D6E-409C-BE32-E72D297353CC}">
              <c16:uniqueId val="{00000001-D043-4752-801F-3CDF279A1078}"/>
            </c:ext>
          </c:extLst>
        </c:ser>
        <c:dLbls>
          <c:showLegendKey val="0"/>
          <c:showVal val="0"/>
          <c:showCatName val="0"/>
          <c:showSerName val="0"/>
          <c:showPercent val="0"/>
          <c:showBubbleSize val="0"/>
        </c:dLbls>
        <c:marker val="1"/>
        <c:smooth val="0"/>
        <c:axId val="61879808"/>
        <c:axId val="65377920"/>
      </c:lineChart>
      <c:dateAx>
        <c:axId val="549370880"/>
        <c:scaling>
          <c:orientation val="minMax"/>
        </c:scaling>
        <c:delete val="0"/>
        <c:axPos val="b"/>
        <c:numFmt formatCode="m&quot;月&quot;" sourceLinked="0"/>
        <c:majorTickMark val="none"/>
        <c:minorTickMark val="none"/>
        <c:tickLblPos val="nextTo"/>
        <c:crossAx val="65377344"/>
        <c:crosses val="autoZero"/>
        <c:auto val="1"/>
        <c:lblOffset val="100"/>
        <c:baseTimeUnit val="months"/>
      </c:dateAx>
      <c:valAx>
        <c:axId val="65377344"/>
        <c:scaling>
          <c:orientation val="minMax"/>
        </c:scaling>
        <c:delete val="0"/>
        <c:axPos val="l"/>
        <c:majorGridlines/>
        <c:numFmt formatCode="#,##0_);[Red]\(#,##0\)" sourceLinked="1"/>
        <c:majorTickMark val="out"/>
        <c:minorTickMark val="none"/>
        <c:tickLblPos val="nextTo"/>
        <c:spPr>
          <a:ln>
            <a:noFill/>
          </a:ln>
        </c:spPr>
        <c:crossAx val="549370880"/>
        <c:crosses val="autoZero"/>
        <c:crossBetween val="between"/>
      </c:valAx>
      <c:valAx>
        <c:axId val="65377920"/>
        <c:scaling>
          <c:orientation val="minMax"/>
        </c:scaling>
        <c:delete val="0"/>
        <c:axPos val="r"/>
        <c:numFmt formatCode="&quot;¥&quot;#,##0_);[Red]\(&quot;¥&quot;#,##0\)" sourceLinked="1"/>
        <c:majorTickMark val="out"/>
        <c:minorTickMark val="none"/>
        <c:tickLblPos val="nextTo"/>
        <c:spPr>
          <a:ln>
            <a:noFill/>
          </a:ln>
        </c:spPr>
        <c:crossAx val="61879808"/>
        <c:crosses val="max"/>
        <c:crossBetween val="between"/>
      </c:valAx>
      <c:dateAx>
        <c:axId val="61879808"/>
        <c:scaling>
          <c:orientation val="minMax"/>
        </c:scaling>
        <c:delete val="1"/>
        <c:axPos val="b"/>
        <c:numFmt formatCode="yyyy&quot;年&quot;m&quot;月&quot;" sourceLinked="1"/>
        <c:majorTickMark val="out"/>
        <c:minorTickMark val="none"/>
        <c:tickLblPos val="nextTo"/>
        <c:crossAx val="65377920"/>
        <c:crosses val="autoZero"/>
        <c:auto val="1"/>
        <c:lblOffset val="100"/>
        <c:baseTimeUnit val="month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yss!$F$16</c:f>
              <c:strCache>
                <c:ptCount val="1"/>
                <c:pt idx="0">
                  <c:v>クリック単価</c:v>
                </c:pt>
              </c:strCache>
            </c:strRef>
          </c:tx>
          <c:marker>
            <c:symbol val="circle"/>
            <c:size val="7"/>
          </c:marker>
          <c:cat>
            <c:strRef>
              <c:f>yss!$A$17:$A$47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yss!$F$17:$F$47</c:f>
              <c:numCache>
                <c:formatCode>"¥"#,##0_);[Red]\("¥"#,##0\)</c:formatCode>
                <c:ptCount val="31"/>
                <c:pt idx="0">
                  <c:v>60</c:v>
                </c:pt>
                <c:pt idx="1">
                  <c:v>80</c:v>
                </c:pt>
                <c:pt idx="2">
                  <c:v>90</c:v>
                </c:pt>
                <c:pt idx="3">
                  <c:v>96</c:v>
                </c:pt>
                <c:pt idx="4">
                  <c:v>100</c:v>
                </c:pt>
                <c:pt idx="5">
                  <c:v>102.85714285714286</c:v>
                </c:pt>
                <c:pt idx="6">
                  <c:v>105</c:v>
                </c:pt>
                <c:pt idx="7">
                  <c:v>106.66666666666667</c:v>
                </c:pt>
                <c:pt idx="8">
                  <c:v>108</c:v>
                </c:pt>
                <c:pt idx="9">
                  <c:v>109.09090909090909</c:v>
                </c:pt>
                <c:pt idx="10">
                  <c:v>110</c:v>
                </c:pt>
                <c:pt idx="11">
                  <c:v>110.76923076923077</c:v>
                </c:pt>
                <c:pt idx="12">
                  <c:v>111.42857142857143</c:v>
                </c:pt>
                <c:pt idx="13">
                  <c:v>112</c:v>
                </c:pt>
                <c:pt idx="14">
                  <c:v>112.5</c:v>
                </c:pt>
                <c:pt idx="15">
                  <c:v>112.94117647058823</c:v>
                </c:pt>
                <c:pt idx="16">
                  <c:v>113.33333333333333</c:v>
                </c:pt>
                <c:pt idx="17">
                  <c:v>113.68421052631579</c:v>
                </c:pt>
                <c:pt idx="18">
                  <c:v>114</c:v>
                </c:pt>
                <c:pt idx="19">
                  <c:v>114.28571428571429</c:v>
                </c:pt>
                <c:pt idx="20">
                  <c:v>114.54545454545455</c:v>
                </c:pt>
                <c:pt idx="21">
                  <c:v>114.78260869565217</c:v>
                </c:pt>
                <c:pt idx="22">
                  <c:v>115</c:v>
                </c:pt>
                <c:pt idx="23">
                  <c:v>115.2</c:v>
                </c:pt>
                <c:pt idx="24">
                  <c:v>115.38461538461539</c:v>
                </c:pt>
                <c:pt idx="25">
                  <c:v>115.55555555555556</c:v>
                </c:pt>
                <c:pt idx="26">
                  <c:v>115.71428571428571</c:v>
                </c:pt>
                <c:pt idx="27">
                  <c:v>115.86206896551724</c:v>
                </c:pt>
                <c:pt idx="28">
                  <c:v>116</c:v>
                </c:pt>
                <c:pt idx="29">
                  <c:v>116.12903225806451</c:v>
                </c:pt>
                <c:pt idx="30">
                  <c:v>0</c:v>
                </c:pt>
              </c:numCache>
            </c:numRef>
          </c:val>
          <c:smooth val="0"/>
          <c:extLst>
            <c:ext xmlns:c16="http://schemas.microsoft.com/office/drawing/2014/chart" uri="{C3380CC4-5D6E-409C-BE32-E72D297353CC}">
              <c16:uniqueId val="{00000000-3AA9-48FD-940A-D1BCBA37A008}"/>
            </c:ext>
          </c:extLst>
        </c:ser>
        <c:dLbls>
          <c:showLegendKey val="0"/>
          <c:showVal val="0"/>
          <c:showCatName val="0"/>
          <c:showSerName val="0"/>
          <c:showPercent val="0"/>
          <c:showBubbleSize val="0"/>
        </c:dLbls>
        <c:marker val="1"/>
        <c:smooth val="0"/>
        <c:axId val="61880320"/>
        <c:axId val="61841408"/>
      </c:lineChart>
      <c:lineChart>
        <c:grouping val="standard"/>
        <c:varyColors val="0"/>
        <c:ser>
          <c:idx val="1"/>
          <c:order val="1"/>
          <c:tx>
            <c:strRef>
              <c:f>yss!$I$16</c:f>
              <c:strCache>
                <c:ptCount val="1"/>
                <c:pt idx="0">
                  <c:v>獲得率</c:v>
                </c:pt>
              </c:strCache>
            </c:strRef>
          </c:tx>
          <c:marker>
            <c:symbol val="triangle"/>
            <c:size val="7"/>
          </c:marker>
          <c:cat>
            <c:strRef>
              <c:f>yss!$A$17:$A$47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yss!$I$17:$I$47</c:f>
              <c:numCache>
                <c:formatCode>0.00%</c:formatCode>
                <c:ptCount val="31"/>
                <c:pt idx="0">
                  <c:v>0</c:v>
                </c:pt>
                <c:pt idx="1">
                  <c:v>0.33333333333333331</c:v>
                </c:pt>
                <c:pt idx="2">
                  <c:v>0</c:v>
                </c:pt>
                <c:pt idx="3">
                  <c:v>0.4</c:v>
                </c:pt>
                <c:pt idx="4">
                  <c:v>0</c:v>
                </c:pt>
                <c:pt idx="5">
                  <c:v>0</c:v>
                </c:pt>
                <c:pt idx="6">
                  <c:v>0</c:v>
                </c:pt>
                <c:pt idx="7">
                  <c:v>0.22222222222222221</c:v>
                </c:pt>
                <c:pt idx="8">
                  <c:v>0</c:v>
                </c:pt>
                <c:pt idx="9">
                  <c:v>0</c:v>
                </c:pt>
                <c:pt idx="10">
                  <c:v>0</c:v>
                </c:pt>
                <c:pt idx="11">
                  <c:v>0</c:v>
                </c:pt>
                <c:pt idx="12">
                  <c:v>7.1428571428571425E-2</c:v>
                </c:pt>
                <c:pt idx="13">
                  <c:v>0</c:v>
                </c:pt>
                <c:pt idx="14">
                  <c:v>0</c:v>
                </c:pt>
                <c:pt idx="15">
                  <c:v>0</c:v>
                </c:pt>
                <c:pt idx="16">
                  <c:v>0</c:v>
                </c:pt>
                <c:pt idx="17">
                  <c:v>0.15789473684210525</c:v>
                </c:pt>
                <c:pt idx="18">
                  <c:v>0</c:v>
                </c:pt>
                <c:pt idx="19">
                  <c:v>0</c:v>
                </c:pt>
                <c:pt idx="20">
                  <c:v>0</c:v>
                </c:pt>
                <c:pt idx="21">
                  <c:v>0</c:v>
                </c:pt>
                <c:pt idx="22">
                  <c:v>0.25</c:v>
                </c:pt>
                <c:pt idx="23">
                  <c:v>0</c:v>
                </c:pt>
                <c:pt idx="24">
                  <c:v>0</c:v>
                </c:pt>
                <c:pt idx="25">
                  <c:v>0</c:v>
                </c:pt>
                <c:pt idx="26">
                  <c:v>0</c:v>
                </c:pt>
                <c:pt idx="27">
                  <c:v>3.4482758620689655E-2</c:v>
                </c:pt>
                <c:pt idx="28">
                  <c:v>0</c:v>
                </c:pt>
                <c:pt idx="29">
                  <c:v>0</c:v>
                </c:pt>
                <c:pt idx="30">
                  <c:v>0</c:v>
                </c:pt>
              </c:numCache>
            </c:numRef>
          </c:val>
          <c:smooth val="0"/>
          <c:extLst>
            <c:ext xmlns:c16="http://schemas.microsoft.com/office/drawing/2014/chart" uri="{C3380CC4-5D6E-409C-BE32-E72D297353CC}">
              <c16:uniqueId val="{00000001-3AA9-48FD-940A-D1BCBA37A008}"/>
            </c:ext>
          </c:extLst>
        </c:ser>
        <c:dLbls>
          <c:showLegendKey val="0"/>
          <c:showVal val="0"/>
          <c:showCatName val="0"/>
          <c:showSerName val="0"/>
          <c:showPercent val="0"/>
          <c:showBubbleSize val="0"/>
        </c:dLbls>
        <c:marker val="1"/>
        <c:smooth val="0"/>
        <c:axId val="61881344"/>
        <c:axId val="61841984"/>
      </c:lineChart>
      <c:dateAx>
        <c:axId val="61880320"/>
        <c:scaling>
          <c:orientation val="minMax"/>
        </c:scaling>
        <c:delete val="0"/>
        <c:axPos val="b"/>
        <c:numFmt formatCode="m/d;@" sourceLinked="0"/>
        <c:majorTickMark val="none"/>
        <c:minorTickMark val="none"/>
        <c:tickLblPos val="nextTo"/>
        <c:crossAx val="61841408"/>
        <c:crosses val="autoZero"/>
        <c:auto val="1"/>
        <c:lblOffset val="100"/>
        <c:baseTimeUnit val="days"/>
      </c:dateAx>
      <c:valAx>
        <c:axId val="61841408"/>
        <c:scaling>
          <c:orientation val="minMax"/>
        </c:scaling>
        <c:delete val="0"/>
        <c:axPos val="l"/>
        <c:majorGridlines/>
        <c:numFmt formatCode="&quot;¥&quot;#,##0_);[Red]\(&quot;¥&quot;#,##0\)" sourceLinked="1"/>
        <c:majorTickMark val="out"/>
        <c:minorTickMark val="none"/>
        <c:tickLblPos val="nextTo"/>
        <c:spPr>
          <a:ln>
            <a:noFill/>
          </a:ln>
        </c:spPr>
        <c:crossAx val="61880320"/>
        <c:crosses val="autoZero"/>
        <c:crossBetween val="between"/>
      </c:valAx>
      <c:valAx>
        <c:axId val="61841984"/>
        <c:scaling>
          <c:orientation val="minMax"/>
        </c:scaling>
        <c:delete val="0"/>
        <c:axPos val="r"/>
        <c:numFmt formatCode="0.0%" sourceLinked="0"/>
        <c:majorTickMark val="out"/>
        <c:minorTickMark val="none"/>
        <c:tickLblPos val="nextTo"/>
        <c:spPr>
          <a:ln>
            <a:noFill/>
          </a:ln>
        </c:spPr>
        <c:crossAx val="61881344"/>
        <c:crosses val="max"/>
        <c:crossBetween val="between"/>
      </c:valAx>
      <c:dateAx>
        <c:axId val="61881344"/>
        <c:scaling>
          <c:orientation val="minMax"/>
        </c:scaling>
        <c:delete val="1"/>
        <c:axPos val="b"/>
        <c:numFmt formatCode="m/d;@" sourceLinked="1"/>
        <c:majorTickMark val="out"/>
        <c:minorTickMark val="none"/>
        <c:tickLblPos val="nextTo"/>
        <c:crossAx val="61841984"/>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ydn!$L$5</c:f>
              <c:strCache>
                <c:ptCount val="1"/>
                <c:pt idx="0">
                  <c:v>ご利用額</c:v>
                </c:pt>
              </c:strCache>
            </c:strRef>
          </c:tx>
          <c:invertIfNegative val="0"/>
          <c:cat>
            <c:numRef>
              <c:f>(ydn!$A$6,ydn!$A$8,ydn!$A$9,ydn!$A$10,ydn!$A$11,ydn!$A$12)</c:f>
              <c:numCache>
                <c:formatCode>yyyy"年"m"月"</c:formatCode>
                <c:ptCount val="6"/>
                <c:pt idx="0">
                  <c:v>44287</c:v>
                </c:pt>
                <c:pt idx="1">
                  <c:v>44256</c:v>
                </c:pt>
                <c:pt idx="2">
                  <c:v>44228</c:v>
                </c:pt>
                <c:pt idx="3">
                  <c:v>44197</c:v>
                </c:pt>
                <c:pt idx="4">
                  <c:v>44166</c:v>
                </c:pt>
                <c:pt idx="5">
                  <c:v>44136</c:v>
                </c:pt>
              </c:numCache>
            </c:numRef>
          </c:cat>
          <c:val>
            <c:numRef>
              <c:f>(ydn!$L$6,ydn!$L$8,ydn!$L$9,ydn!$L$10,ydn!$L$11,ydn!$L$12)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F08-4C1F-B790-86D0234C433B}"/>
            </c:ext>
          </c:extLst>
        </c:ser>
        <c:dLbls>
          <c:showLegendKey val="0"/>
          <c:showVal val="0"/>
          <c:showCatName val="0"/>
          <c:showSerName val="0"/>
          <c:showPercent val="0"/>
          <c:showBubbleSize val="0"/>
        </c:dLbls>
        <c:gapWidth val="150"/>
        <c:axId val="549367808"/>
        <c:axId val="61844288"/>
      </c:barChart>
      <c:dateAx>
        <c:axId val="549367808"/>
        <c:scaling>
          <c:orientation val="minMax"/>
        </c:scaling>
        <c:delete val="0"/>
        <c:axPos val="b"/>
        <c:numFmt formatCode="m&quot;月&quot;" sourceLinked="0"/>
        <c:majorTickMark val="none"/>
        <c:minorTickMark val="none"/>
        <c:tickLblPos val="nextTo"/>
        <c:crossAx val="61844288"/>
        <c:crosses val="autoZero"/>
        <c:auto val="1"/>
        <c:lblOffset val="100"/>
        <c:baseTimeUnit val="months"/>
      </c:dateAx>
      <c:valAx>
        <c:axId val="61844288"/>
        <c:scaling>
          <c:orientation val="minMax"/>
        </c:scaling>
        <c:delete val="0"/>
        <c:axPos val="l"/>
        <c:majorGridlines/>
        <c:numFmt formatCode="&quot;¥&quot;#,##0_);[Red]\(&quot;¥&quot;#,##0\)" sourceLinked="1"/>
        <c:majorTickMark val="out"/>
        <c:minorTickMark val="none"/>
        <c:tickLblPos val="nextTo"/>
        <c:spPr>
          <a:ln>
            <a:noFill/>
          </a:ln>
        </c:spPr>
        <c:crossAx val="549367808"/>
        <c:crosses val="autoZero"/>
        <c:crossBetween val="between"/>
      </c:val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ydn!$C$16</c:f>
              <c:strCache>
                <c:ptCount val="1"/>
                <c:pt idx="0">
                  <c:v>表示回数</c:v>
                </c:pt>
              </c:strCache>
            </c:strRef>
          </c:tx>
          <c:marker>
            <c:symbol val="circle"/>
            <c:size val="7"/>
          </c:marker>
          <c:cat>
            <c:strRef>
              <c:f>ydn!$A$17:$A$47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ydn!$C$17:$C$47</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2BEF-4FA5-B98A-D69A31186CE2}"/>
            </c:ext>
          </c:extLst>
        </c:ser>
        <c:dLbls>
          <c:showLegendKey val="0"/>
          <c:showVal val="0"/>
          <c:showCatName val="0"/>
          <c:showSerName val="0"/>
          <c:showPercent val="0"/>
          <c:showBubbleSize val="0"/>
        </c:dLbls>
        <c:marker val="1"/>
        <c:smooth val="0"/>
        <c:axId val="549783040"/>
        <c:axId val="61846016"/>
      </c:lineChart>
      <c:lineChart>
        <c:grouping val="standard"/>
        <c:varyColors val="0"/>
        <c:ser>
          <c:idx val="1"/>
          <c:order val="1"/>
          <c:tx>
            <c:strRef>
              <c:f>ydn!$E$16</c:f>
              <c:strCache>
                <c:ptCount val="1"/>
                <c:pt idx="0">
                  <c:v>クリック率</c:v>
                </c:pt>
              </c:strCache>
            </c:strRef>
          </c:tx>
          <c:marker>
            <c:symbol val="triangle"/>
            <c:size val="7"/>
          </c:marker>
          <c:cat>
            <c:strRef>
              <c:f>ydn!$A$17:$A$47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ydn!$E$17:$E$47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2BEF-4FA5-B98A-D69A31186CE2}"/>
            </c:ext>
          </c:extLst>
        </c:ser>
        <c:dLbls>
          <c:showLegendKey val="0"/>
          <c:showVal val="0"/>
          <c:showCatName val="0"/>
          <c:showSerName val="0"/>
          <c:showPercent val="0"/>
          <c:showBubbleSize val="0"/>
        </c:dLbls>
        <c:marker val="1"/>
        <c:smooth val="0"/>
        <c:axId val="549784064"/>
        <c:axId val="61846592"/>
      </c:lineChart>
      <c:dateAx>
        <c:axId val="549783040"/>
        <c:scaling>
          <c:orientation val="minMax"/>
        </c:scaling>
        <c:delete val="0"/>
        <c:axPos val="b"/>
        <c:numFmt formatCode="m/d;@" sourceLinked="0"/>
        <c:majorTickMark val="none"/>
        <c:minorTickMark val="none"/>
        <c:tickLblPos val="nextTo"/>
        <c:crossAx val="61846016"/>
        <c:crosses val="autoZero"/>
        <c:auto val="1"/>
        <c:lblOffset val="100"/>
        <c:baseTimeUnit val="days"/>
      </c:dateAx>
      <c:valAx>
        <c:axId val="61846016"/>
        <c:scaling>
          <c:orientation val="minMax"/>
        </c:scaling>
        <c:delete val="0"/>
        <c:axPos val="l"/>
        <c:majorGridlines/>
        <c:numFmt formatCode="#,##0_);[Red]\(#,##0\)" sourceLinked="1"/>
        <c:majorTickMark val="out"/>
        <c:minorTickMark val="none"/>
        <c:tickLblPos val="nextTo"/>
        <c:spPr>
          <a:ln>
            <a:noFill/>
          </a:ln>
        </c:spPr>
        <c:crossAx val="549783040"/>
        <c:crosses val="autoZero"/>
        <c:crossBetween val="between"/>
      </c:valAx>
      <c:valAx>
        <c:axId val="61846592"/>
        <c:scaling>
          <c:orientation val="minMax"/>
        </c:scaling>
        <c:delete val="0"/>
        <c:axPos val="r"/>
        <c:numFmt formatCode="0.0%" sourceLinked="0"/>
        <c:majorTickMark val="out"/>
        <c:minorTickMark val="none"/>
        <c:tickLblPos val="nextTo"/>
        <c:spPr>
          <a:ln>
            <a:noFill/>
          </a:ln>
        </c:spPr>
        <c:crossAx val="549784064"/>
        <c:crosses val="max"/>
        <c:crossBetween val="between"/>
      </c:valAx>
      <c:dateAx>
        <c:axId val="549784064"/>
        <c:scaling>
          <c:orientation val="minMax"/>
        </c:scaling>
        <c:delete val="1"/>
        <c:axPos val="b"/>
        <c:numFmt formatCode="m/d;@" sourceLinked="1"/>
        <c:majorTickMark val="out"/>
        <c:minorTickMark val="none"/>
        <c:tickLblPos val="nextTo"/>
        <c:crossAx val="61846592"/>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ydn!$N$5</c:f>
              <c:strCache>
                <c:ptCount val="1"/>
                <c:pt idx="0">
                  <c:v>獲得件数</c:v>
                </c:pt>
              </c:strCache>
            </c:strRef>
          </c:tx>
          <c:invertIfNegative val="0"/>
          <c:cat>
            <c:numRef>
              <c:f>(ydn!$A$6,ydn!$A$8,ydn!$A$9,ydn!$A$10,ydn!$A$11,ydn!$A$12)</c:f>
              <c:numCache>
                <c:formatCode>yyyy"年"m"月"</c:formatCode>
                <c:ptCount val="6"/>
                <c:pt idx="0">
                  <c:v>44287</c:v>
                </c:pt>
                <c:pt idx="1">
                  <c:v>44256</c:v>
                </c:pt>
                <c:pt idx="2">
                  <c:v>44228</c:v>
                </c:pt>
                <c:pt idx="3">
                  <c:v>44197</c:v>
                </c:pt>
                <c:pt idx="4">
                  <c:v>44166</c:v>
                </c:pt>
                <c:pt idx="5">
                  <c:v>44136</c:v>
                </c:pt>
              </c:numCache>
            </c:numRef>
          </c:cat>
          <c:val>
            <c:numRef>
              <c:f>(ydn!$N$6,ydn!$N$8,ydn!$N$9,ydn!$N$10,ydn!$N$11,ydn!$N$12)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9AE-40AB-B1BA-DCA7B52B2F2C}"/>
            </c:ext>
          </c:extLst>
        </c:ser>
        <c:dLbls>
          <c:showLegendKey val="0"/>
          <c:showVal val="0"/>
          <c:showCatName val="0"/>
          <c:showSerName val="0"/>
          <c:showPercent val="0"/>
          <c:showBubbleSize val="0"/>
        </c:dLbls>
        <c:gapWidth val="150"/>
        <c:axId val="549584896"/>
        <c:axId val="61848896"/>
      </c:barChart>
      <c:lineChart>
        <c:grouping val="standard"/>
        <c:varyColors val="0"/>
        <c:ser>
          <c:idx val="1"/>
          <c:order val="1"/>
          <c:tx>
            <c:strRef>
              <c:f>ydn!$R$5</c:f>
              <c:strCache>
                <c:ptCount val="1"/>
                <c:pt idx="0">
                  <c:v>獲得単価</c:v>
                </c:pt>
              </c:strCache>
            </c:strRef>
          </c:tx>
          <c:marker>
            <c:symbol val="circle"/>
            <c:size val="7"/>
          </c:marker>
          <c:cat>
            <c:numRef>
              <c:f>(ydn!$A$6,ydn!$A$8,ydn!$A$9,ydn!$A$10,ydn!$A$11,ydn!$A$12)</c:f>
              <c:numCache>
                <c:formatCode>yyyy"年"m"月"</c:formatCode>
                <c:ptCount val="6"/>
                <c:pt idx="0">
                  <c:v>44287</c:v>
                </c:pt>
                <c:pt idx="1">
                  <c:v>44256</c:v>
                </c:pt>
                <c:pt idx="2">
                  <c:v>44228</c:v>
                </c:pt>
                <c:pt idx="3">
                  <c:v>44197</c:v>
                </c:pt>
                <c:pt idx="4">
                  <c:v>44166</c:v>
                </c:pt>
                <c:pt idx="5">
                  <c:v>44136</c:v>
                </c:pt>
              </c:numCache>
            </c:numRef>
          </c:cat>
          <c:val>
            <c:numRef>
              <c:f>(ydn!$R$6,ydn!$R$8,ydn!$R$9,ydn!$R$10,ydn!$R$11,ydn!$R$12)</c:f>
              <c:numCache>
                <c:formatCode>"¥"#,##0_);[Red]\("¥"#,##0\)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19AE-40AB-B1BA-DCA7B52B2F2C}"/>
            </c:ext>
          </c:extLst>
        </c:ser>
        <c:dLbls>
          <c:showLegendKey val="0"/>
          <c:showVal val="0"/>
          <c:showCatName val="0"/>
          <c:showSerName val="0"/>
          <c:showPercent val="0"/>
          <c:showBubbleSize val="0"/>
        </c:dLbls>
        <c:marker val="1"/>
        <c:smooth val="0"/>
        <c:axId val="549585920"/>
        <c:axId val="549879808"/>
      </c:lineChart>
      <c:dateAx>
        <c:axId val="549584896"/>
        <c:scaling>
          <c:orientation val="minMax"/>
        </c:scaling>
        <c:delete val="0"/>
        <c:axPos val="b"/>
        <c:numFmt formatCode="m&quot;月&quot;" sourceLinked="0"/>
        <c:majorTickMark val="none"/>
        <c:minorTickMark val="none"/>
        <c:tickLblPos val="nextTo"/>
        <c:crossAx val="61848896"/>
        <c:crosses val="autoZero"/>
        <c:auto val="1"/>
        <c:lblOffset val="100"/>
        <c:baseTimeUnit val="months"/>
      </c:dateAx>
      <c:valAx>
        <c:axId val="61848896"/>
        <c:scaling>
          <c:orientation val="minMax"/>
        </c:scaling>
        <c:delete val="0"/>
        <c:axPos val="l"/>
        <c:majorGridlines/>
        <c:numFmt formatCode="#,##0_);[Red]\(#,##0\)" sourceLinked="1"/>
        <c:majorTickMark val="out"/>
        <c:minorTickMark val="none"/>
        <c:tickLblPos val="nextTo"/>
        <c:spPr>
          <a:ln>
            <a:noFill/>
          </a:ln>
        </c:spPr>
        <c:crossAx val="549584896"/>
        <c:crosses val="autoZero"/>
        <c:crossBetween val="between"/>
      </c:valAx>
      <c:valAx>
        <c:axId val="549879808"/>
        <c:scaling>
          <c:orientation val="minMax"/>
        </c:scaling>
        <c:delete val="0"/>
        <c:axPos val="r"/>
        <c:numFmt formatCode="&quot;¥&quot;#,##0_);[Red]\(&quot;¥&quot;#,##0\)" sourceLinked="1"/>
        <c:majorTickMark val="out"/>
        <c:minorTickMark val="none"/>
        <c:tickLblPos val="nextTo"/>
        <c:spPr>
          <a:ln>
            <a:noFill/>
          </a:ln>
        </c:spPr>
        <c:crossAx val="549585920"/>
        <c:crosses val="max"/>
        <c:crossBetween val="between"/>
      </c:valAx>
      <c:dateAx>
        <c:axId val="549585920"/>
        <c:scaling>
          <c:orientation val="minMax"/>
        </c:scaling>
        <c:delete val="1"/>
        <c:axPos val="b"/>
        <c:numFmt formatCode="yyyy&quot;年&quot;m&quot;月&quot;" sourceLinked="1"/>
        <c:majorTickMark val="out"/>
        <c:minorTickMark val="none"/>
        <c:tickLblPos val="nextTo"/>
        <c:crossAx val="549879808"/>
        <c:crosses val="autoZero"/>
        <c:auto val="1"/>
        <c:lblOffset val="100"/>
        <c:baseTimeUnit val="month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ydn!$F$16</c:f>
              <c:strCache>
                <c:ptCount val="1"/>
                <c:pt idx="0">
                  <c:v>クリック単価</c:v>
                </c:pt>
              </c:strCache>
            </c:strRef>
          </c:tx>
          <c:marker>
            <c:symbol val="circle"/>
            <c:size val="7"/>
          </c:marker>
          <c:cat>
            <c:strRef>
              <c:f>ydn!$A$17:$A$47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ydn!$F$17:$F$47</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5550-4C41-B682-2296FBC97AA2}"/>
            </c:ext>
          </c:extLst>
        </c:ser>
        <c:dLbls>
          <c:showLegendKey val="0"/>
          <c:showVal val="0"/>
          <c:showCatName val="0"/>
          <c:showSerName val="0"/>
          <c:showPercent val="0"/>
          <c:showBubbleSize val="0"/>
        </c:dLbls>
        <c:marker val="1"/>
        <c:smooth val="0"/>
        <c:axId val="549784576"/>
        <c:axId val="549882112"/>
      </c:lineChart>
      <c:lineChart>
        <c:grouping val="standard"/>
        <c:varyColors val="0"/>
        <c:ser>
          <c:idx val="1"/>
          <c:order val="1"/>
          <c:tx>
            <c:strRef>
              <c:f>ydn!$I$16</c:f>
              <c:strCache>
                <c:ptCount val="1"/>
                <c:pt idx="0">
                  <c:v>獲得率</c:v>
                </c:pt>
              </c:strCache>
            </c:strRef>
          </c:tx>
          <c:marker>
            <c:symbol val="triangle"/>
            <c:size val="7"/>
          </c:marker>
          <c:cat>
            <c:strRef>
              <c:f>ydn!$A$17:$A$47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ydn!$I$17:$I$47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5550-4C41-B682-2296FBC97AA2}"/>
            </c:ext>
          </c:extLst>
        </c:ser>
        <c:dLbls>
          <c:showLegendKey val="0"/>
          <c:showVal val="0"/>
          <c:showCatName val="0"/>
          <c:showSerName val="0"/>
          <c:showPercent val="0"/>
          <c:showBubbleSize val="0"/>
        </c:dLbls>
        <c:marker val="1"/>
        <c:smooth val="0"/>
        <c:axId val="549586432"/>
        <c:axId val="549882688"/>
      </c:lineChart>
      <c:dateAx>
        <c:axId val="549784576"/>
        <c:scaling>
          <c:orientation val="minMax"/>
        </c:scaling>
        <c:delete val="0"/>
        <c:axPos val="b"/>
        <c:numFmt formatCode="m/d;@" sourceLinked="0"/>
        <c:majorTickMark val="none"/>
        <c:minorTickMark val="none"/>
        <c:tickLblPos val="nextTo"/>
        <c:crossAx val="549882112"/>
        <c:crosses val="autoZero"/>
        <c:auto val="1"/>
        <c:lblOffset val="100"/>
        <c:baseTimeUnit val="days"/>
      </c:dateAx>
      <c:valAx>
        <c:axId val="549882112"/>
        <c:scaling>
          <c:orientation val="minMax"/>
        </c:scaling>
        <c:delete val="0"/>
        <c:axPos val="l"/>
        <c:majorGridlines/>
        <c:numFmt formatCode="&quot;¥&quot;#,##0_);[Red]\(&quot;¥&quot;#,##0\)" sourceLinked="1"/>
        <c:majorTickMark val="out"/>
        <c:minorTickMark val="none"/>
        <c:tickLblPos val="nextTo"/>
        <c:spPr>
          <a:ln>
            <a:noFill/>
          </a:ln>
        </c:spPr>
        <c:crossAx val="549784576"/>
        <c:crosses val="autoZero"/>
        <c:crossBetween val="between"/>
      </c:valAx>
      <c:valAx>
        <c:axId val="549882688"/>
        <c:scaling>
          <c:orientation val="minMax"/>
        </c:scaling>
        <c:delete val="0"/>
        <c:axPos val="r"/>
        <c:numFmt formatCode="0.0%" sourceLinked="0"/>
        <c:majorTickMark val="out"/>
        <c:minorTickMark val="none"/>
        <c:tickLblPos val="nextTo"/>
        <c:spPr>
          <a:ln>
            <a:noFill/>
          </a:ln>
        </c:spPr>
        <c:crossAx val="549586432"/>
        <c:crosses val="max"/>
        <c:crossBetween val="between"/>
      </c:valAx>
      <c:dateAx>
        <c:axId val="549586432"/>
        <c:scaling>
          <c:orientation val="minMax"/>
        </c:scaling>
        <c:delete val="1"/>
        <c:axPos val="b"/>
        <c:numFmt formatCode="m/d;@" sourceLinked="1"/>
        <c:majorTickMark val="out"/>
        <c:minorTickMark val="none"/>
        <c:tickLblPos val="nextTo"/>
        <c:crossAx val="549882688"/>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gaw!$L$5</c:f>
              <c:strCache>
                <c:ptCount val="1"/>
                <c:pt idx="0">
                  <c:v>ご利用額</c:v>
                </c:pt>
              </c:strCache>
            </c:strRef>
          </c:tx>
          <c:invertIfNegative val="0"/>
          <c:cat>
            <c:numRef>
              <c:f>(gaw!$A$6,gaw!$A$8,gaw!$A$9,gaw!$A$10,gaw!$A$11,gaw!$A$12)</c:f>
              <c:numCache>
                <c:formatCode>yyyy"年"m"月"</c:formatCode>
                <c:ptCount val="6"/>
                <c:pt idx="0">
                  <c:v>44287</c:v>
                </c:pt>
                <c:pt idx="1">
                  <c:v>44256</c:v>
                </c:pt>
                <c:pt idx="2">
                  <c:v>44228</c:v>
                </c:pt>
                <c:pt idx="3">
                  <c:v>44197</c:v>
                </c:pt>
                <c:pt idx="4">
                  <c:v>44166</c:v>
                </c:pt>
                <c:pt idx="5">
                  <c:v>44136</c:v>
                </c:pt>
              </c:numCache>
            </c:numRef>
          </c:cat>
          <c:val>
            <c:numRef>
              <c:f>(gaw!$L$6,gaw!$L$8,gaw!$L$9,gaw!$L$10,gaw!$L$11,gaw!$L$12)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E48-41F6-8172-51666FA01173}"/>
            </c:ext>
          </c:extLst>
        </c:ser>
        <c:dLbls>
          <c:showLegendKey val="0"/>
          <c:showVal val="0"/>
          <c:showCatName val="0"/>
          <c:showSerName val="0"/>
          <c:showPercent val="0"/>
          <c:showBubbleSize val="0"/>
        </c:dLbls>
        <c:gapWidth val="150"/>
        <c:axId val="61881856"/>
        <c:axId val="549884992"/>
      </c:barChart>
      <c:dateAx>
        <c:axId val="61881856"/>
        <c:scaling>
          <c:orientation val="minMax"/>
        </c:scaling>
        <c:delete val="0"/>
        <c:axPos val="b"/>
        <c:numFmt formatCode="m&quot;月&quot;" sourceLinked="0"/>
        <c:majorTickMark val="none"/>
        <c:minorTickMark val="none"/>
        <c:tickLblPos val="nextTo"/>
        <c:crossAx val="549884992"/>
        <c:crosses val="autoZero"/>
        <c:auto val="1"/>
        <c:lblOffset val="100"/>
        <c:baseTimeUnit val="months"/>
      </c:dateAx>
      <c:valAx>
        <c:axId val="549884992"/>
        <c:scaling>
          <c:orientation val="minMax"/>
        </c:scaling>
        <c:delete val="0"/>
        <c:axPos val="l"/>
        <c:majorGridlines/>
        <c:numFmt formatCode="&quot;¥&quot;#,##0_);[Red]\(&quot;¥&quot;#,##0\)" sourceLinked="1"/>
        <c:majorTickMark val="out"/>
        <c:minorTickMark val="none"/>
        <c:tickLblPos val="nextTo"/>
        <c:spPr>
          <a:ln>
            <a:noFill/>
          </a:ln>
        </c:spPr>
        <c:crossAx val="61881856"/>
        <c:crosses val="autoZero"/>
        <c:crossBetween val="between"/>
      </c:val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layout>
        <c:manualLayout>
          <c:xMode val="edge"/>
          <c:yMode val="edge"/>
          <c:x val="1.568607188226482E-2"/>
          <c:y val="3.5555555555555556E-2"/>
        </c:manualLayout>
      </c:layout>
      <c:overlay val="1"/>
      <c:txPr>
        <a:bodyPr/>
        <a:lstStyle/>
        <a:p>
          <a:pPr>
            <a:defRPr sz="1000"/>
          </a:pPr>
          <a:endParaRPr lang="ja-JP"/>
        </a:p>
      </c:txPr>
    </c:title>
    <c:autoTitleDeleted val="0"/>
    <c:plotArea>
      <c:layout/>
      <c:doughnutChart>
        <c:varyColors val="1"/>
        <c:ser>
          <c:idx val="0"/>
          <c:order val="0"/>
          <c:tx>
            <c:strRef>
              <c:f>media!$L$4</c:f>
              <c:strCache>
                <c:ptCount val="1"/>
                <c:pt idx="0">
                  <c:v>ご利用額</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(media!$A$9,media!$A$15,media!$A$21,media!$A$27)</c:f>
              <c:strCache>
                <c:ptCount val="4"/>
                <c:pt idx="0">
                  <c:v>Yahoo!スポンサードサーチ</c:v>
                </c:pt>
                <c:pt idx="1">
                  <c:v>Yahoo!ディスプレイネットワーク（YDN）</c:v>
                </c:pt>
                <c:pt idx="2">
                  <c:v>Google AdWords</c:v>
                </c:pt>
                <c:pt idx="3">
                  <c:v>Googleディスプレイネットワーク（GDN）</c:v>
                </c:pt>
              </c:strCache>
            </c:strRef>
          </c:cat>
          <c:val>
            <c:numRef>
              <c:f>(media!$L$11,media!$L$17,media!$L$23,media!$L$29)</c:f>
              <c:numCache>
                <c:formatCode>"¥"#,##0_);[Red]\("¥"#,##0\)</c:formatCode>
                <c:ptCount val="4"/>
                <c:pt idx="0">
                  <c:v>55800</c:v>
                </c:pt>
                <c:pt idx="1">
                  <c:v>0</c:v>
                </c:pt>
                <c:pt idx="2">
                  <c:v>0</c:v>
                </c:pt>
                <c:pt idx="3">
                  <c:v>0</c:v>
                </c:pt>
              </c:numCache>
            </c:numRef>
          </c:val>
          <c:extLst>
            <c:ext xmlns:c16="http://schemas.microsoft.com/office/drawing/2014/chart" uri="{C3380CC4-5D6E-409C-BE32-E72D297353CC}">
              <c16:uniqueId val="{00000000-52D5-43A1-AFFB-277695EA0EE9}"/>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gaw!$C$16</c:f>
              <c:strCache>
                <c:ptCount val="1"/>
                <c:pt idx="0">
                  <c:v>表示回数</c:v>
                </c:pt>
              </c:strCache>
            </c:strRef>
          </c:tx>
          <c:marker>
            <c:symbol val="circle"/>
            <c:size val="7"/>
          </c:marker>
          <c:cat>
            <c:strRef>
              <c:f>gaw!$A$17:$A$47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gaw!$C$17:$C$47</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04A7-4746-AB42-0A45A017F0B9}"/>
            </c:ext>
          </c:extLst>
        </c:ser>
        <c:dLbls>
          <c:showLegendKey val="0"/>
          <c:showVal val="0"/>
          <c:showCatName val="0"/>
          <c:showSerName val="0"/>
          <c:showPercent val="0"/>
          <c:showBubbleSize val="0"/>
        </c:dLbls>
        <c:marker val="1"/>
        <c:smooth val="0"/>
        <c:axId val="549167616"/>
        <c:axId val="549886720"/>
      </c:lineChart>
      <c:lineChart>
        <c:grouping val="standard"/>
        <c:varyColors val="0"/>
        <c:ser>
          <c:idx val="1"/>
          <c:order val="1"/>
          <c:tx>
            <c:strRef>
              <c:f>gaw!$E$16</c:f>
              <c:strCache>
                <c:ptCount val="1"/>
                <c:pt idx="0">
                  <c:v>クリック率</c:v>
                </c:pt>
              </c:strCache>
            </c:strRef>
          </c:tx>
          <c:marker>
            <c:symbol val="triangle"/>
            <c:size val="7"/>
          </c:marker>
          <c:cat>
            <c:strRef>
              <c:f>gaw!$A$17:$A$47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gaw!$E$17:$E$47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04A7-4746-AB42-0A45A017F0B9}"/>
            </c:ext>
          </c:extLst>
        </c:ser>
        <c:dLbls>
          <c:showLegendKey val="0"/>
          <c:showVal val="0"/>
          <c:showCatName val="0"/>
          <c:showSerName val="0"/>
          <c:showPercent val="0"/>
          <c:showBubbleSize val="0"/>
        </c:dLbls>
        <c:marker val="1"/>
        <c:smooth val="0"/>
        <c:axId val="549588480"/>
        <c:axId val="549887296"/>
      </c:lineChart>
      <c:dateAx>
        <c:axId val="549167616"/>
        <c:scaling>
          <c:orientation val="minMax"/>
        </c:scaling>
        <c:delete val="0"/>
        <c:axPos val="b"/>
        <c:numFmt formatCode="m/d;@" sourceLinked="0"/>
        <c:majorTickMark val="none"/>
        <c:minorTickMark val="none"/>
        <c:tickLblPos val="nextTo"/>
        <c:crossAx val="549886720"/>
        <c:crosses val="autoZero"/>
        <c:auto val="1"/>
        <c:lblOffset val="100"/>
        <c:baseTimeUnit val="days"/>
      </c:dateAx>
      <c:valAx>
        <c:axId val="549886720"/>
        <c:scaling>
          <c:orientation val="minMax"/>
        </c:scaling>
        <c:delete val="0"/>
        <c:axPos val="l"/>
        <c:majorGridlines/>
        <c:numFmt formatCode="#,##0_);[Red]\(#,##0\)" sourceLinked="1"/>
        <c:majorTickMark val="out"/>
        <c:minorTickMark val="none"/>
        <c:tickLblPos val="nextTo"/>
        <c:spPr>
          <a:ln>
            <a:noFill/>
          </a:ln>
        </c:spPr>
        <c:crossAx val="549167616"/>
        <c:crosses val="autoZero"/>
        <c:crossBetween val="between"/>
      </c:valAx>
      <c:valAx>
        <c:axId val="549887296"/>
        <c:scaling>
          <c:orientation val="minMax"/>
        </c:scaling>
        <c:delete val="0"/>
        <c:axPos val="r"/>
        <c:numFmt formatCode="0.0%" sourceLinked="0"/>
        <c:majorTickMark val="out"/>
        <c:minorTickMark val="none"/>
        <c:tickLblPos val="nextTo"/>
        <c:spPr>
          <a:ln>
            <a:noFill/>
          </a:ln>
        </c:spPr>
        <c:crossAx val="549588480"/>
        <c:crosses val="max"/>
        <c:crossBetween val="between"/>
      </c:valAx>
      <c:dateAx>
        <c:axId val="549588480"/>
        <c:scaling>
          <c:orientation val="minMax"/>
        </c:scaling>
        <c:delete val="1"/>
        <c:axPos val="b"/>
        <c:numFmt formatCode="m/d;@" sourceLinked="1"/>
        <c:majorTickMark val="out"/>
        <c:minorTickMark val="none"/>
        <c:tickLblPos val="nextTo"/>
        <c:crossAx val="549887296"/>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gaw!$N$5</c:f>
              <c:strCache>
                <c:ptCount val="1"/>
                <c:pt idx="0">
                  <c:v>獲得件数</c:v>
                </c:pt>
              </c:strCache>
            </c:strRef>
          </c:tx>
          <c:invertIfNegative val="0"/>
          <c:cat>
            <c:numRef>
              <c:f>(gaw!$A$6,gaw!$A$8,gaw!$A$9,gaw!$A$10,gaw!$A$11,gaw!$A$12)</c:f>
              <c:numCache>
                <c:formatCode>yyyy"年"m"月"</c:formatCode>
                <c:ptCount val="6"/>
                <c:pt idx="0">
                  <c:v>44287</c:v>
                </c:pt>
                <c:pt idx="1">
                  <c:v>44256</c:v>
                </c:pt>
                <c:pt idx="2">
                  <c:v>44228</c:v>
                </c:pt>
                <c:pt idx="3">
                  <c:v>44197</c:v>
                </c:pt>
                <c:pt idx="4">
                  <c:v>44166</c:v>
                </c:pt>
                <c:pt idx="5">
                  <c:v>44136</c:v>
                </c:pt>
              </c:numCache>
            </c:numRef>
          </c:cat>
          <c:val>
            <c:numRef>
              <c:f>(gaw!$N$6,gaw!$N$8,gaw!$N$9,gaw!$N$10,gaw!$N$11,gaw!$N$12)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D55-496F-B05B-9853CE8A799C}"/>
            </c:ext>
          </c:extLst>
        </c:ser>
        <c:dLbls>
          <c:showLegendKey val="0"/>
          <c:showVal val="0"/>
          <c:showCatName val="0"/>
          <c:showSerName val="0"/>
          <c:showPercent val="0"/>
          <c:showBubbleSize val="0"/>
        </c:dLbls>
        <c:gapWidth val="150"/>
        <c:axId val="549168640"/>
        <c:axId val="549701312"/>
      </c:barChart>
      <c:lineChart>
        <c:grouping val="standard"/>
        <c:varyColors val="0"/>
        <c:ser>
          <c:idx val="1"/>
          <c:order val="1"/>
          <c:tx>
            <c:strRef>
              <c:f>gaw!$R$5</c:f>
              <c:strCache>
                <c:ptCount val="1"/>
                <c:pt idx="0">
                  <c:v>獲得単価</c:v>
                </c:pt>
              </c:strCache>
            </c:strRef>
          </c:tx>
          <c:marker>
            <c:symbol val="circle"/>
            <c:size val="7"/>
          </c:marker>
          <c:cat>
            <c:numRef>
              <c:f>(gaw!$A$6,gaw!$A$8,gaw!$A$9,gaw!$A$10,gaw!$A$11,gaw!$A$12)</c:f>
              <c:numCache>
                <c:formatCode>yyyy"年"m"月"</c:formatCode>
                <c:ptCount val="6"/>
                <c:pt idx="0">
                  <c:v>44287</c:v>
                </c:pt>
                <c:pt idx="1">
                  <c:v>44256</c:v>
                </c:pt>
                <c:pt idx="2">
                  <c:v>44228</c:v>
                </c:pt>
                <c:pt idx="3">
                  <c:v>44197</c:v>
                </c:pt>
                <c:pt idx="4">
                  <c:v>44166</c:v>
                </c:pt>
                <c:pt idx="5">
                  <c:v>44136</c:v>
                </c:pt>
              </c:numCache>
            </c:numRef>
          </c:cat>
          <c:val>
            <c:numRef>
              <c:f>(gaw!$R$6,gaw!$R$8,gaw!$R$9,gaw!$R$10,gaw!$R$11,gaw!$R$12)</c:f>
              <c:numCache>
                <c:formatCode>"¥"#,##0_);[Red]\("¥"#,##0\)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1D55-496F-B05B-9853CE8A799C}"/>
            </c:ext>
          </c:extLst>
        </c:ser>
        <c:dLbls>
          <c:showLegendKey val="0"/>
          <c:showVal val="0"/>
          <c:showCatName val="0"/>
          <c:showSerName val="0"/>
          <c:showPercent val="0"/>
          <c:showBubbleSize val="0"/>
        </c:dLbls>
        <c:marker val="1"/>
        <c:smooth val="0"/>
        <c:axId val="549169664"/>
        <c:axId val="549701888"/>
      </c:lineChart>
      <c:dateAx>
        <c:axId val="549168640"/>
        <c:scaling>
          <c:orientation val="minMax"/>
        </c:scaling>
        <c:delete val="0"/>
        <c:axPos val="b"/>
        <c:numFmt formatCode="m&quot;月&quot;" sourceLinked="0"/>
        <c:majorTickMark val="none"/>
        <c:minorTickMark val="none"/>
        <c:tickLblPos val="nextTo"/>
        <c:crossAx val="549701312"/>
        <c:crosses val="autoZero"/>
        <c:auto val="1"/>
        <c:lblOffset val="100"/>
        <c:baseTimeUnit val="months"/>
      </c:dateAx>
      <c:valAx>
        <c:axId val="549701312"/>
        <c:scaling>
          <c:orientation val="minMax"/>
        </c:scaling>
        <c:delete val="0"/>
        <c:axPos val="l"/>
        <c:majorGridlines/>
        <c:numFmt formatCode="#,##0_);[Red]\(#,##0\)" sourceLinked="1"/>
        <c:majorTickMark val="out"/>
        <c:minorTickMark val="none"/>
        <c:tickLblPos val="nextTo"/>
        <c:spPr>
          <a:ln>
            <a:noFill/>
          </a:ln>
        </c:spPr>
        <c:crossAx val="549168640"/>
        <c:crosses val="autoZero"/>
        <c:crossBetween val="between"/>
      </c:valAx>
      <c:valAx>
        <c:axId val="549701888"/>
        <c:scaling>
          <c:orientation val="minMax"/>
        </c:scaling>
        <c:delete val="0"/>
        <c:axPos val="r"/>
        <c:numFmt formatCode="&quot;¥&quot;#,##0_);[Red]\(&quot;¥&quot;#,##0\)" sourceLinked="1"/>
        <c:majorTickMark val="out"/>
        <c:minorTickMark val="none"/>
        <c:tickLblPos val="nextTo"/>
        <c:spPr>
          <a:ln>
            <a:noFill/>
          </a:ln>
        </c:spPr>
        <c:crossAx val="549169664"/>
        <c:crosses val="max"/>
        <c:crossBetween val="between"/>
      </c:valAx>
      <c:dateAx>
        <c:axId val="549169664"/>
        <c:scaling>
          <c:orientation val="minMax"/>
        </c:scaling>
        <c:delete val="1"/>
        <c:axPos val="b"/>
        <c:numFmt formatCode="yyyy&quot;年&quot;m&quot;月&quot;" sourceLinked="1"/>
        <c:majorTickMark val="out"/>
        <c:minorTickMark val="none"/>
        <c:tickLblPos val="nextTo"/>
        <c:crossAx val="549701888"/>
        <c:crosses val="autoZero"/>
        <c:auto val="1"/>
        <c:lblOffset val="100"/>
        <c:baseTimeUnit val="month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gaw!$F$16</c:f>
              <c:strCache>
                <c:ptCount val="1"/>
                <c:pt idx="0">
                  <c:v>クリック単価</c:v>
                </c:pt>
              </c:strCache>
            </c:strRef>
          </c:tx>
          <c:marker>
            <c:symbol val="circle"/>
            <c:size val="7"/>
          </c:marker>
          <c:cat>
            <c:strRef>
              <c:f>gaw!$A$17:$A$47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gaw!$F$17:$F$47</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B95D-4E88-B9BE-A1965E900FA8}"/>
            </c:ext>
          </c:extLst>
        </c:ser>
        <c:dLbls>
          <c:showLegendKey val="0"/>
          <c:showVal val="0"/>
          <c:showCatName val="0"/>
          <c:showSerName val="0"/>
          <c:showPercent val="0"/>
          <c:showBubbleSize val="0"/>
        </c:dLbls>
        <c:marker val="1"/>
        <c:smooth val="0"/>
        <c:axId val="549170688"/>
        <c:axId val="549704192"/>
      </c:lineChart>
      <c:lineChart>
        <c:grouping val="standard"/>
        <c:varyColors val="0"/>
        <c:ser>
          <c:idx val="1"/>
          <c:order val="1"/>
          <c:tx>
            <c:strRef>
              <c:f>gaw!$I$16</c:f>
              <c:strCache>
                <c:ptCount val="1"/>
                <c:pt idx="0">
                  <c:v>獲得率</c:v>
                </c:pt>
              </c:strCache>
            </c:strRef>
          </c:tx>
          <c:marker>
            <c:symbol val="triangle"/>
            <c:size val="7"/>
          </c:marker>
          <c:cat>
            <c:strRef>
              <c:f>gaw!$A$17:$A$47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gaw!$I$17:$I$47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B95D-4E88-B9BE-A1965E900FA8}"/>
            </c:ext>
          </c:extLst>
        </c:ser>
        <c:dLbls>
          <c:showLegendKey val="0"/>
          <c:showVal val="0"/>
          <c:showCatName val="0"/>
          <c:showSerName val="0"/>
          <c:showPercent val="0"/>
          <c:showBubbleSize val="0"/>
        </c:dLbls>
        <c:marker val="1"/>
        <c:smooth val="0"/>
        <c:axId val="549982720"/>
        <c:axId val="549704768"/>
      </c:lineChart>
      <c:dateAx>
        <c:axId val="549170688"/>
        <c:scaling>
          <c:orientation val="minMax"/>
        </c:scaling>
        <c:delete val="0"/>
        <c:axPos val="b"/>
        <c:numFmt formatCode="m/d;@" sourceLinked="0"/>
        <c:majorTickMark val="none"/>
        <c:minorTickMark val="none"/>
        <c:tickLblPos val="nextTo"/>
        <c:crossAx val="549704192"/>
        <c:crosses val="autoZero"/>
        <c:auto val="1"/>
        <c:lblOffset val="100"/>
        <c:baseTimeUnit val="days"/>
      </c:dateAx>
      <c:valAx>
        <c:axId val="549704192"/>
        <c:scaling>
          <c:orientation val="minMax"/>
        </c:scaling>
        <c:delete val="0"/>
        <c:axPos val="l"/>
        <c:majorGridlines/>
        <c:numFmt formatCode="&quot;¥&quot;#,##0_);[Red]\(&quot;¥&quot;#,##0\)" sourceLinked="1"/>
        <c:majorTickMark val="out"/>
        <c:minorTickMark val="none"/>
        <c:tickLblPos val="nextTo"/>
        <c:spPr>
          <a:ln>
            <a:noFill/>
          </a:ln>
        </c:spPr>
        <c:crossAx val="549170688"/>
        <c:crosses val="autoZero"/>
        <c:crossBetween val="between"/>
      </c:valAx>
      <c:valAx>
        <c:axId val="549704768"/>
        <c:scaling>
          <c:orientation val="minMax"/>
        </c:scaling>
        <c:delete val="0"/>
        <c:axPos val="r"/>
        <c:numFmt formatCode="0.0%" sourceLinked="0"/>
        <c:majorTickMark val="out"/>
        <c:minorTickMark val="none"/>
        <c:tickLblPos val="nextTo"/>
        <c:spPr>
          <a:ln>
            <a:noFill/>
          </a:ln>
        </c:spPr>
        <c:crossAx val="549982720"/>
        <c:crosses val="max"/>
        <c:crossBetween val="between"/>
      </c:valAx>
      <c:dateAx>
        <c:axId val="549982720"/>
        <c:scaling>
          <c:orientation val="minMax"/>
        </c:scaling>
        <c:delete val="1"/>
        <c:axPos val="b"/>
        <c:numFmt formatCode="m/d;@" sourceLinked="1"/>
        <c:majorTickMark val="out"/>
        <c:minorTickMark val="none"/>
        <c:tickLblPos val="nextTo"/>
        <c:crossAx val="549704768"/>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gdn!$L$5</c:f>
              <c:strCache>
                <c:ptCount val="1"/>
                <c:pt idx="0">
                  <c:v>ご利用額</c:v>
                </c:pt>
              </c:strCache>
            </c:strRef>
          </c:tx>
          <c:invertIfNegative val="0"/>
          <c:cat>
            <c:numRef>
              <c:f>(gdn!$A$6,gdn!$A$8,gdn!$A$9,gdn!$A$10,gdn!$A$11,gdn!$A$12)</c:f>
              <c:numCache>
                <c:formatCode>yyyy"年"m"月"</c:formatCode>
                <c:ptCount val="6"/>
                <c:pt idx="0">
                  <c:v>44287</c:v>
                </c:pt>
                <c:pt idx="1">
                  <c:v>44256</c:v>
                </c:pt>
                <c:pt idx="2">
                  <c:v>44228</c:v>
                </c:pt>
                <c:pt idx="3">
                  <c:v>44197</c:v>
                </c:pt>
                <c:pt idx="4">
                  <c:v>44166</c:v>
                </c:pt>
                <c:pt idx="5">
                  <c:v>44136</c:v>
                </c:pt>
              </c:numCache>
            </c:numRef>
          </c:cat>
          <c:val>
            <c:numRef>
              <c:f>(gdn!$L$6,gdn!$L$8,gdn!$L$9,gdn!$L$10,gdn!$L$11,gdn!$L$12)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F7-4A92-A350-0B1F24C1954D}"/>
            </c:ext>
          </c:extLst>
        </c:ser>
        <c:dLbls>
          <c:showLegendKey val="0"/>
          <c:showVal val="0"/>
          <c:showCatName val="0"/>
          <c:showSerName val="0"/>
          <c:showPercent val="0"/>
          <c:showBubbleSize val="0"/>
        </c:dLbls>
        <c:gapWidth val="150"/>
        <c:axId val="549586944"/>
        <c:axId val="549707072"/>
      </c:barChart>
      <c:dateAx>
        <c:axId val="549586944"/>
        <c:scaling>
          <c:orientation val="minMax"/>
        </c:scaling>
        <c:delete val="0"/>
        <c:axPos val="b"/>
        <c:numFmt formatCode="m&quot;月&quot;" sourceLinked="0"/>
        <c:majorTickMark val="none"/>
        <c:minorTickMark val="none"/>
        <c:tickLblPos val="nextTo"/>
        <c:crossAx val="549707072"/>
        <c:crosses val="autoZero"/>
        <c:auto val="1"/>
        <c:lblOffset val="100"/>
        <c:baseTimeUnit val="months"/>
      </c:dateAx>
      <c:valAx>
        <c:axId val="549707072"/>
        <c:scaling>
          <c:orientation val="minMax"/>
        </c:scaling>
        <c:delete val="0"/>
        <c:axPos val="l"/>
        <c:majorGridlines/>
        <c:numFmt formatCode="&quot;¥&quot;#,##0_);[Red]\(&quot;¥&quot;#,##0\)" sourceLinked="1"/>
        <c:majorTickMark val="out"/>
        <c:minorTickMark val="none"/>
        <c:tickLblPos val="nextTo"/>
        <c:spPr>
          <a:ln>
            <a:noFill/>
          </a:ln>
        </c:spPr>
        <c:crossAx val="549586944"/>
        <c:crosses val="autoZero"/>
        <c:crossBetween val="between"/>
      </c:val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gdn!$C$16</c:f>
              <c:strCache>
                <c:ptCount val="1"/>
                <c:pt idx="0">
                  <c:v>表示回数</c:v>
                </c:pt>
              </c:strCache>
            </c:strRef>
          </c:tx>
          <c:marker>
            <c:symbol val="circle"/>
            <c:size val="7"/>
          </c:marker>
          <c:cat>
            <c:strRef>
              <c:f>gdn!$A$17:$A$47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gdn!$C$17:$C$47</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D37E-4F62-B104-2AD16DA35662}"/>
            </c:ext>
          </c:extLst>
        </c:ser>
        <c:dLbls>
          <c:showLegendKey val="0"/>
          <c:showVal val="0"/>
          <c:showCatName val="0"/>
          <c:showSerName val="0"/>
          <c:showPercent val="0"/>
          <c:showBubbleSize val="0"/>
        </c:dLbls>
        <c:marker val="1"/>
        <c:smooth val="0"/>
        <c:axId val="549984768"/>
        <c:axId val="549233792"/>
      </c:lineChart>
      <c:lineChart>
        <c:grouping val="standard"/>
        <c:varyColors val="0"/>
        <c:ser>
          <c:idx val="1"/>
          <c:order val="1"/>
          <c:tx>
            <c:strRef>
              <c:f>gdn!$E$16</c:f>
              <c:strCache>
                <c:ptCount val="1"/>
                <c:pt idx="0">
                  <c:v>クリック率</c:v>
                </c:pt>
              </c:strCache>
            </c:strRef>
          </c:tx>
          <c:marker>
            <c:symbol val="triangle"/>
            <c:size val="7"/>
          </c:marker>
          <c:cat>
            <c:strRef>
              <c:f>gdn!$A$17:$A$47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gdn!$E$17:$E$47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D37E-4F62-B104-2AD16DA35662}"/>
            </c:ext>
          </c:extLst>
        </c:ser>
        <c:dLbls>
          <c:showLegendKey val="0"/>
          <c:showVal val="0"/>
          <c:showCatName val="0"/>
          <c:showSerName val="0"/>
          <c:showPercent val="0"/>
          <c:showBubbleSize val="0"/>
        </c:dLbls>
        <c:marker val="1"/>
        <c:smooth val="0"/>
        <c:axId val="549985792"/>
        <c:axId val="549234368"/>
      </c:lineChart>
      <c:dateAx>
        <c:axId val="549984768"/>
        <c:scaling>
          <c:orientation val="minMax"/>
        </c:scaling>
        <c:delete val="0"/>
        <c:axPos val="b"/>
        <c:numFmt formatCode="m/d;@" sourceLinked="0"/>
        <c:majorTickMark val="none"/>
        <c:minorTickMark val="none"/>
        <c:tickLblPos val="nextTo"/>
        <c:crossAx val="549233792"/>
        <c:crosses val="autoZero"/>
        <c:auto val="1"/>
        <c:lblOffset val="100"/>
        <c:baseTimeUnit val="days"/>
      </c:dateAx>
      <c:valAx>
        <c:axId val="549233792"/>
        <c:scaling>
          <c:orientation val="minMax"/>
        </c:scaling>
        <c:delete val="0"/>
        <c:axPos val="l"/>
        <c:majorGridlines/>
        <c:numFmt formatCode="#,##0_);[Red]\(#,##0\)" sourceLinked="1"/>
        <c:majorTickMark val="out"/>
        <c:minorTickMark val="none"/>
        <c:tickLblPos val="nextTo"/>
        <c:spPr>
          <a:ln>
            <a:noFill/>
          </a:ln>
        </c:spPr>
        <c:crossAx val="549984768"/>
        <c:crosses val="autoZero"/>
        <c:crossBetween val="between"/>
      </c:valAx>
      <c:valAx>
        <c:axId val="549234368"/>
        <c:scaling>
          <c:orientation val="minMax"/>
        </c:scaling>
        <c:delete val="0"/>
        <c:axPos val="r"/>
        <c:numFmt formatCode="0.0%" sourceLinked="0"/>
        <c:majorTickMark val="out"/>
        <c:minorTickMark val="none"/>
        <c:tickLblPos val="nextTo"/>
        <c:spPr>
          <a:ln>
            <a:noFill/>
          </a:ln>
        </c:spPr>
        <c:crossAx val="549985792"/>
        <c:crosses val="max"/>
        <c:crossBetween val="between"/>
      </c:valAx>
      <c:dateAx>
        <c:axId val="549985792"/>
        <c:scaling>
          <c:orientation val="minMax"/>
        </c:scaling>
        <c:delete val="1"/>
        <c:axPos val="b"/>
        <c:numFmt formatCode="m/d;@" sourceLinked="1"/>
        <c:majorTickMark val="out"/>
        <c:minorTickMark val="none"/>
        <c:tickLblPos val="nextTo"/>
        <c:crossAx val="549234368"/>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gdn!$N$5</c:f>
              <c:strCache>
                <c:ptCount val="1"/>
                <c:pt idx="0">
                  <c:v>獲得件数</c:v>
                </c:pt>
              </c:strCache>
            </c:strRef>
          </c:tx>
          <c:invertIfNegative val="0"/>
          <c:cat>
            <c:numRef>
              <c:f>(gdn!$A$6,gdn!$A$8,gdn!$A$9,gdn!$A$10,gdn!$A$11,gdn!$A$12)</c:f>
              <c:numCache>
                <c:formatCode>yyyy"年"m"月"</c:formatCode>
                <c:ptCount val="6"/>
                <c:pt idx="0">
                  <c:v>44287</c:v>
                </c:pt>
                <c:pt idx="1">
                  <c:v>44256</c:v>
                </c:pt>
                <c:pt idx="2">
                  <c:v>44228</c:v>
                </c:pt>
                <c:pt idx="3">
                  <c:v>44197</c:v>
                </c:pt>
                <c:pt idx="4">
                  <c:v>44166</c:v>
                </c:pt>
                <c:pt idx="5">
                  <c:v>44136</c:v>
                </c:pt>
              </c:numCache>
            </c:numRef>
          </c:cat>
          <c:val>
            <c:numRef>
              <c:f>(gdn!$N$6,gdn!$N$8,gdn!$N$9,gdn!$N$10,gdn!$N$11,gdn!$N$12)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6BB-4436-93AD-3FD90584E460}"/>
            </c:ext>
          </c:extLst>
        </c:ser>
        <c:dLbls>
          <c:showLegendKey val="0"/>
          <c:showVal val="0"/>
          <c:showCatName val="0"/>
          <c:showSerName val="0"/>
          <c:showPercent val="0"/>
          <c:showBubbleSize val="0"/>
        </c:dLbls>
        <c:gapWidth val="150"/>
        <c:axId val="60719104"/>
        <c:axId val="549236672"/>
      </c:barChart>
      <c:lineChart>
        <c:grouping val="standard"/>
        <c:varyColors val="0"/>
        <c:ser>
          <c:idx val="1"/>
          <c:order val="1"/>
          <c:tx>
            <c:strRef>
              <c:f>gdn!$R$5</c:f>
              <c:strCache>
                <c:ptCount val="1"/>
                <c:pt idx="0">
                  <c:v>獲得単価</c:v>
                </c:pt>
              </c:strCache>
            </c:strRef>
          </c:tx>
          <c:marker>
            <c:symbol val="circle"/>
            <c:size val="7"/>
          </c:marker>
          <c:cat>
            <c:numRef>
              <c:f>(gdn!$A$6,gdn!$A$8,gdn!$A$9,gdn!$A$10,gdn!$A$11,gdn!$A$12)</c:f>
              <c:numCache>
                <c:formatCode>yyyy"年"m"月"</c:formatCode>
                <c:ptCount val="6"/>
                <c:pt idx="0">
                  <c:v>44287</c:v>
                </c:pt>
                <c:pt idx="1">
                  <c:v>44256</c:v>
                </c:pt>
                <c:pt idx="2">
                  <c:v>44228</c:v>
                </c:pt>
                <c:pt idx="3">
                  <c:v>44197</c:v>
                </c:pt>
                <c:pt idx="4">
                  <c:v>44166</c:v>
                </c:pt>
                <c:pt idx="5">
                  <c:v>44136</c:v>
                </c:pt>
              </c:numCache>
            </c:numRef>
          </c:cat>
          <c:val>
            <c:numRef>
              <c:f>(gdn!$R$6,gdn!$R$8,gdn!$R$9,gdn!$R$10,gdn!$R$11,gdn!$R$12)</c:f>
              <c:numCache>
                <c:formatCode>"¥"#,##0_);[Red]\("¥"#,##0\)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46BB-4436-93AD-3FD90584E460}"/>
            </c:ext>
          </c:extLst>
        </c:ser>
        <c:dLbls>
          <c:showLegendKey val="0"/>
          <c:showVal val="0"/>
          <c:showCatName val="0"/>
          <c:showSerName val="0"/>
          <c:showPercent val="0"/>
          <c:showBubbleSize val="0"/>
        </c:dLbls>
        <c:marker val="1"/>
        <c:smooth val="0"/>
        <c:axId val="60720128"/>
        <c:axId val="549237248"/>
      </c:lineChart>
      <c:dateAx>
        <c:axId val="60719104"/>
        <c:scaling>
          <c:orientation val="minMax"/>
        </c:scaling>
        <c:delete val="0"/>
        <c:axPos val="b"/>
        <c:numFmt formatCode="m&quot;月&quot;" sourceLinked="0"/>
        <c:majorTickMark val="none"/>
        <c:minorTickMark val="none"/>
        <c:tickLblPos val="nextTo"/>
        <c:crossAx val="549236672"/>
        <c:crosses val="autoZero"/>
        <c:auto val="1"/>
        <c:lblOffset val="100"/>
        <c:baseTimeUnit val="months"/>
      </c:dateAx>
      <c:valAx>
        <c:axId val="549236672"/>
        <c:scaling>
          <c:orientation val="minMax"/>
        </c:scaling>
        <c:delete val="0"/>
        <c:axPos val="l"/>
        <c:majorGridlines/>
        <c:numFmt formatCode="#,##0_);[Red]\(#,##0\)" sourceLinked="1"/>
        <c:majorTickMark val="out"/>
        <c:minorTickMark val="none"/>
        <c:tickLblPos val="nextTo"/>
        <c:spPr>
          <a:ln>
            <a:noFill/>
          </a:ln>
        </c:spPr>
        <c:crossAx val="60719104"/>
        <c:crosses val="autoZero"/>
        <c:crossBetween val="between"/>
      </c:valAx>
      <c:valAx>
        <c:axId val="549237248"/>
        <c:scaling>
          <c:orientation val="minMax"/>
        </c:scaling>
        <c:delete val="0"/>
        <c:axPos val="r"/>
        <c:numFmt formatCode="&quot;¥&quot;#,##0_);[Red]\(&quot;¥&quot;#,##0\)" sourceLinked="1"/>
        <c:majorTickMark val="out"/>
        <c:minorTickMark val="none"/>
        <c:tickLblPos val="nextTo"/>
        <c:spPr>
          <a:ln>
            <a:noFill/>
          </a:ln>
        </c:spPr>
        <c:crossAx val="60720128"/>
        <c:crosses val="max"/>
        <c:crossBetween val="between"/>
      </c:valAx>
      <c:dateAx>
        <c:axId val="60720128"/>
        <c:scaling>
          <c:orientation val="minMax"/>
        </c:scaling>
        <c:delete val="1"/>
        <c:axPos val="b"/>
        <c:numFmt formatCode="yyyy&quot;年&quot;m&quot;月&quot;" sourceLinked="1"/>
        <c:majorTickMark val="out"/>
        <c:minorTickMark val="none"/>
        <c:tickLblPos val="nextTo"/>
        <c:crossAx val="549237248"/>
        <c:crosses val="autoZero"/>
        <c:auto val="1"/>
        <c:lblOffset val="100"/>
        <c:baseTimeUnit val="month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gdn!$F$16</c:f>
              <c:strCache>
                <c:ptCount val="1"/>
                <c:pt idx="0">
                  <c:v>クリック単価</c:v>
                </c:pt>
              </c:strCache>
            </c:strRef>
          </c:tx>
          <c:marker>
            <c:symbol val="circle"/>
            <c:size val="7"/>
          </c:marker>
          <c:cat>
            <c:strRef>
              <c:f>gdn!$A$17:$A$47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gdn!$F$17:$F$47</c:f>
              <c:numCache>
                <c:formatCode>"¥"#,##0_);[Red]\("¥"#,##0\)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8759-4EC3-AC6A-C01B438DEE27}"/>
            </c:ext>
          </c:extLst>
        </c:ser>
        <c:dLbls>
          <c:showLegendKey val="0"/>
          <c:showVal val="0"/>
          <c:showCatName val="0"/>
          <c:showSerName val="0"/>
          <c:showPercent val="0"/>
          <c:showBubbleSize val="0"/>
        </c:dLbls>
        <c:marker val="1"/>
        <c:smooth val="0"/>
        <c:axId val="60720640"/>
        <c:axId val="549239552"/>
      </c:lineChart>
      <c:lineChart>
        <c:grouping val="standard"/>
        <c:varyColors val="0"/>
        <c:ser>
          <c:idx val="1"/>
          <c:order val="1"/>
          <c:tx>
            <c:strRef>
              <c:f>gdn!$I$16</c:f>
              <c:strCache>
                <c:ptCount val="1"/>
                <c:pt idx="0">
                  <c:v>獲得率</c:v>
                </c:pt>
              </c:strCache>
            </c:strRef>
          </c:tx>
          <c:marker>
            <c:symbol val="triangle"/>
            <c:size val="7"/>
          </c:marker>
          <c:cat>
            <c:strRef>
              <c:f>gdn!$A$17:$A$47</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gdn!$I$17:$I$47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8759-4EC3-AC6A-C01B438DEE27}"/>
            </c:ext>
          </c:extLst>
        </c:ser>
        <c:dLbls>
          <c:showLegendKey val="0"/>
          <c:showVal val="0"/>
          <c:showCatName val="0"/>
          <c:showSerName val="0"/>
          <c:showPercent val="0"/>
          <c:showBubbleSize val="0"/>
        </c:dLbls>
        <c:marker val="1"/>
        <c:smooth val="0"/>
        <c:axId val="60721664"/>
        <c:axId val="549240128"/>
      </c:lineChart>
      <c:dateAx>
        <c:axId val="60720640"/>
        <c:scaling>
          <c:orientation val="minMax"/>
        </c:scaling>
        <c:delete val="0"/>
        <c:axPos val="b"/>
        <c:numFmt formatCode="m/d;@" sourceLinked="0"/>
        <c:majorTickMark val="none"/>
        <c:minorTickMark val="none"/>
        <c:tickLblPos val="nextTo"/>
        <c:crossAx val="549239552"/>
        <c:crosses val="autoZero"/>
        <c:auto val="1"/>
        <c:lblOffset val="100"/>
        <c:baseTimeUnit val="days"/>
      </c:dateAx>
      <c:valAx>
        <c:axId val="549239552"/>
        <c:scaling>
          <c:orientation val="minMax"/>
        </c:scaling>
        <c:delete val="0"/>
        <c:axPos val="l"/>
        <c:majorGridlines/>
        <c:numFmt formatCode="&quot;¥&quot;#,##0_);[Red]\(&quot;¥&quot;#,##0\)" sourceLinked="1"/>
        <c:majorTickMark val="out"/>
        <c:minorTickMark val="none"/>
        <c:tickLblPos val="nextTo"/>
        <c:spPr>
          <a:ln>
            <a:noFill/>
          </a:ln>
        </c:spPr>
        <c:crossAx val="60720640"/>
        <c:crosses val="autoZero"/>
        <c:crossBetween val="between"/>
      </c:valAx>
      <c:valAx>
        <c:axId val="549240128"/>
        <c:scaling>
          <c:orientation val="minMax"/>
        </c:scaling>
        <c:delete val="0"/>
        <c:axPos val="r"/>
        <c:numFmt formatCode="0.0%" sourceLinked="0"/>
        <c:majorTickMark val="out"/>
        <c:minorTickMark val="none"/>
        <c:tickLblPos val="nextTo"/>
        <c:spPr>
          <a:ln>
            <a:noFill/>
          </a:ln>
        </c:spPr>
        <c:crossAx val="60721664"/>
        <c:crosses val="max"/>
        <c:crossBetween val="between"/>
      </c:valAx>
      <c:dateAx>
        <c:axId val="60721664"/>
        <c:scaling>
          <c:orientation val="minMax"/>
        </c:scaling>
        <c:delete val="1"/>
        <c:axPos val="b"/>
        <c:numFmt formatCode="m/d;@" sourceLinked="1"/>
        <c:majorTickMark val="out"/>
        <c:minorTickMark val="none"/>
        <c:tickLblPos val="nextTo"/>
        <c:crossAx val="549240128"/>
        <c:crosses val="autoZero"/>
        <c:auto val="1"/>
        <c:lblOffset val="100"/>
        <c:baseTimeUnit val="days"/>
      </c:dateAx>
    </c:plotArea>
    <c:legend>
      <c:legendPos val="t"/>
      <c:overlay val="1"/>
      <c:spPr>
        <a:solidFill>
          <a:schemeClr val="bg1"/>
        </a:solidFill>
      </c:spPr>
    </c:legend>
    <c:plotVisOnly val="1"/>
    <c:dispBlanksAs val="gap"/>
    <c:showDLblsOverMax val="0"/>
  </c:chart>
  <c:spPr>
    <a:noFill/>
    <a:ln>
      <a:noFill/>
    </a:ln>
  </c:spPr>
  <c:txPr>
    <a:bodyPr/>
    <a:lstStyle/>
    <a:p>
      <a:pPr>
        <a:defRPr sz="800">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layout>
        <c:manualLayout>
          <c:xMode val="edge"/>
          <c:yMode val="edge"/>
          <c:x val="1.568607188226482E-2"/>
          <c:y val="3.5555555555555556E-2"/>
        </c:manualLayout>
      </c:layout>
      <c:overlay val="1"/>
      <c:txPr>
        <a:bodyPr/>
        <a:lstStyle/>
        <a:p>
          <a:pPr>
            <a:defRPr sz="1000"/>
          </a:pPr>
          <a:endParaRPr lang="ja-JP"/>
        </a:p>
      </c:txPr>
    </c:title>
    <c:autoTitleDeleted val="0"/>
    <c:plotArea>
      <c:layout/>
      <c:doughnutChart>
        <c:varyColors val="1"/>
        <c:ser>
          <c:idx val="0"/>
          <c:order val="0"/>
          <c:tx>
            <c:strRef>
              <c:f>media!$N$4</c:f>
              <c:strCache>
                <c:ptCount val="1"/>
                <c:pt idx="0">
                  <c:v>獲得件数</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(media!$A$9,media!$A$15,media!$A$21,media!$A$27)</c:f>
              <c:strCache>
                <c:ptCount val="4"/>
                <c:pt idx="0">
                  <c:v>Yahoo!スポンサードサーチ</c:v>
                </c:pt>
                <c:pt idx="1">
                  <c:v>Yahoo!ディスプレイネットワーク（YDN）</c:v>
                </c:pt>
                <c:pt idx="2">
                  <c:v>Google AdWords</c:v>
                </c:pt>
                <c:pt idx="3">
                  <c:v>Googleディスプレイネットワーク（GDN）</c:v>
                </c:pt>
              </c:strCache>
            </c:strRef>
          </c:cat>
          <c:val>
            <c:numRef>
              <c:f>(media!$N$11,media!$N$17,media!$N$23,media!$N$29)</c:f>
              <c:numCache>
                <c:formatCode>#,##0_);[Red]\(#,##0\)</c:formatCode>
                <c:ptCount val="4"/>
                <c:pt idx="0">
                  <c:v>16</c:v>
                </c:pt>
                <c:pt idx="1">
                  <c:v>0</c:v>
                </c:pt>
                <c:pt idx="2">
                  <c:v>0</c:v>
                </c:pt>
                <c:pt idx="3">
                  <c:v>0</c:v>
                </c:pt>
              </c:numCache>
            </c:numRef>
          </c:val>
          <c:extLst>
            <c:ext xmlns:c16="http://schemas.microsoft.com/office/drawing/2014/chart" uri="{C3380CC4-5D6E-409C-BE32-E72D297353CC}">
              <c16:uniqueId val="{00000000-3A09-4288-A525-A87B94EBA62B}"/>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layout>
        <c:manualLayout>
          <c:xMode val="edge"/>
          <c:yMode val="edge"/>
          <c:x val="1.568607188226482E-2"/>
          <c:y val="3.5555555555555556E-2"/>
        </c:manualLayout>
      </c:layout>
      <c:overlay val="1"/>
      <c:txPr>
        <a:bodyPr/>
        <a:lstStyle/>
        <a:p>
          <a:pPr>
            <a:defRPr sz="1000"/>
          </a:pPr>
          <a:endParaRPr lang="ja-JP"/>
        </a:p>
      </c:txPr>
    </c:title>
    <c:autoTitleDeleted val="0"/>
    <c:plotArea>
      <c:layout/>
      <c:doughnutChart>
        <c:varyColors val="1"/>
        <c:ser>
          <c:idx val="0"/>
          <c:order val="0"/>
          <c:tx>
            <c:strRef>
              <c:f>device!$F$4</c:f>
              <c:strCache>
                <c:ptCount val="1"/>
                <c:pt idx="0">
                  <c:v>クリック数</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(device!$A$5,device!$A$6,device!$A$7)</c:f>
              <c:strCache>
                <c:ptCount val="3"/>
                <c:pt idx="0">
                  <c:v>PC</c:v>
                </c:pt>
                <c:pt idx="1">
                  <c:v>スマートフォン</c:v>
                </c:pt>
                <c:pt idx="2">
                  <c:v>タブレット</c:v>
                </c:pt>
              </c:strCache>
            </c:strRef>
          </c:cat>
          <c:val>
            <c:numRef>
              <c:f>(device!$F$5,device!$F$6,device!$F$7)</c:f>
              <c:numCache>
                <c:formatCode>#,##0_);[Red]\(#,##0\)</c:formatCode>
                <c:ptCount val="3"/>
                <c:pt idx="0">
                  <c:v>430</c:v>
                </c:pt>
                <c:pt idx="1">
                  <c:v>55</c:v>
                </c:pt>
                <c:pt idx="2">
                  <c:v>10</c:v>
                </c:pt>
              </c:numCache>
            </c:numRef>
          </c:val>
          <c:extLst>
            <c:ext xmlns:c16="http://schemas.microsoft.com/office/drawing/2014/chart" uri="{C3380CC4-5D6E-409C-BE32-E72D297353CC}">
              <c16:uniqueId val="{00000000-A38C-4B55-8331-958DC9BFC589}"/>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layout>
        <c:manualLayout>
          <c:xMode val="edge"/>
          <c:yMode val="edge"/>
          <c:x val="1.568607188226482E-2"/>
          <c:y val="3.5555555555555556E-2"/>
        </c:manualLayout>
      </c:layout>
      <c:overlay val="1"/>
      <c:txPr>
        <a:bodyPr/>
        <a:lstStyle/>
        <a:p>
          <a:pPr>
            <a:defRPr sz="1000"/>
          </a:pPr>
          <a:endParaRPr lang="ja-JP"/>
        </a:p>
      </c:txPr>
    </c:title>
    <c:autoTitleDeleted val="0"/>
    <c:plotArea>
      <c:layout/>
      <c:doughnutChart>
        <c:varyColors val="1"/>
        <c:ser>
          <c:idx val="0"/>
          <c:order val="0"/>
          <c:tx>
            <c:strRef>
              <c:f>device!$L$4</c:f>
              <c:strCache>
                <c:ptCount val="1"/>
                <c:pt idx="0">
                  <c:v>ご利用額</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(device!$A$5,device!$A$6,device!$A$7)</c:f>
              <c:strCache>
                <c:ptCount val="3"/>
                <c:pt idx="0">
                  <c:v>PC</c:v>
                </c:pt>
                <c:pt idx="1">
                  <c:v>スマートフォン</c:v>
                </c:pt>
                <c:pt idx="2">
                  <c:v>タブレット</c:v>
                </c:pt>
              </c:strCache>
            </c:strRef>
          </c:cat>
          <c:val>
            <c:numRef>
              <c:f>(device!$L$5,device!$L$6,device!$L$7)</c:f>
              <c:numCache>
                <c:formatCode>"¥"#,##0_);[Red]\("¥"#,##0\)</c:formatCode>
                <c:ptCount val="3"/>
                <c:pt idx="0">
                  <c:v>48000</c:v>
                </c:pt>
                <c:pt idx="1">
                  <c:v>6000</c:v>
                </c:pt>
                <c:pt idx="2">
                  <c:v>1800</c:v>
                </c:pt>
              </c:numCache>
            </c:numRef>
          </c:val>
          <c:extLst>
            <c:ext xmlns:c16="http://schemas.microsoft.com/office/drawing/2014/chart" uri="{C3380CC4-5D6E-409C-BE32-E72D297353CC}">
              <c16:uniqueId val="{00000000-04AB-46E4-ABD5-737980DF646F}"/>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layout>
        <c:manualLayout>
          <c:xMode val="edge"/>
          <c:yMode val="edge"/>
          <c:x val="1.568607188226482E-2"/>
          <c:y val="3.5555555555555556E-2"/>
        </c:manualLayout>
      </c:layout>
      <c:overlay val="1"/>
      <c:txPr>
        <a:bodyPr/>
        <a:lstStyle/>
        <a:p>
          <a:pPr>
            <a:defRPr sz="1000"/>
          </a:pPr>
          <a:endParaRPr lang="ja-JP"/>
        </a:p>
      </c:txPr>
    </c:title>
    <c:autoTitleDeleted val="0"/>
    <c:plotArea>
      <c:layout/>
      <c:doughnutChart>
        <c:varyColors val="1"/>
        <c:ser>
          <c:idx val="0"/>
          <c:order val="0"/>
          <c:tx>
            <c:strRef>
              <c:f>device!$N$4</c:f>
              <c:strCache>
                <c:ptCount val="1"/>
                <c:pt idx="0">
                  <c:v>獲得件数</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(device!$A$5,device!$A$6,device!$A$7)</c:f>
              <c:strCache>
                <c:ptCount val="3"/>
                <c:pt idx="0">
                  <c:v>PC</c:v>
                </c:pt>
                <c:pt idx="1">
                  <c:v>スマートフォン</c:v>
                </c:pt>
                <c:pt idx="2">
                  <c:v>タブレット</c:v>
                </c:pt>
              </c:strCache>
            </c:strRef>
          </c:cat>
          <c:val>
            <c:numRef>
              <c:f>(device!$N$5,device!$N$6,device!$N$7)</c:f>
              <c:numCache>
                <c:formatCode>#,##0_);[Red]\(#,##0\)</c:formatCode>
                <c:ptCount val="3"/>
                <c:pt idx="0">
                  <c:v>13</c:v>
                </c:pt>
                <c:pt idx="1">
                  <c:v>3</c:v>
                </c:pt>
                <c:pt idx="2">
                  <c:v>0</c:v>
                </c:pt>
              </c:numCache>
            </c:numRef>
          </c:val>
          <c:extLst>
            <c:ext xmlns:c16="http://schemas.microsoft.com/office/drawing/2014/chart" uri="{C3380CC4-5D6E-409C-BE32-E72D297353CC}">
              <c16:uniqueId val="{00000000-741A-424D-A39B-3F053854A6E7}"/>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clustered"/>
        <c:varyColors val="0"/>
        <c:ser>
          <c:idx val="0"/>
          <c:order val="0"/>
          <c:tx>
            <c:strRef>
              <c:f>all!$N$5</c:f>
              <c:strCache>
                <c:ptCount val="1"/>
                <c:pt idx="0">
                  <c:v>獲得件数</c:v>
                </c:pt>
              </c:strCache>
            </c:strRef>
          </c:tx>
          <c:invertIfNegative val="0"/>
          <c:cat>
            <c:numRef>
              <c:f>(all!$A$6,all!$A$8,all!$A$9,all!$A$10,all!$A$11,all!$A$12)</c:f>
              <c:numCache>
                <c:formatCode>yyyy"年"m"月"</c:formatCode>
                <c:ptCount val="6"/>
                <c:pt idx="0">
                  <c:v>44287</c:v>
                </c:pt>
                <c:pt idx="1">
                  <c:v>44256</c:v>
                </c:pt>
                <c:pt idx="2">
                  <c:v>44228</c:v>
                </c:pt>
                <c:pt idx="3">
                  <c:v>44197</c:v>
                </c:pt>
                <c:pt idx="4">
                  <c:v>44166</c:v>
                </c:pt>
                <c:pt idx="5">
                  <c:v>44136</c:v>
                </c:pt>
              </c:numCache>
            </c:numRef>
          </c:cat>
          <c:val>
            <c:numRef>
              <c:f>(all!$N$6,all!$N$8,all!$N$9,all!$N$10,all!$N$11,all!$N$12)</c:f>
              <c:numCache>
                <c:formatCode>#,##0_);[Red]\(#,##0\)</c:formatCode>
                <c:ptCount val="6"/>
                <c:pt idx="0">
                  <c:v>16</c:v>
                </c:pt>
                <c:pt idx="1">
                  <c:v>23</c:v>
                </c:pt>
                <c:pt idx="2">
                  <c:v>21</c:v>
                </c:pt>
                <c:pt idx="3">
                  <c:v>19</c:v>
                </c:pt>
                <c:pt idx="4">
                  <c:v>17</c:v>
                </c:pt>
                <c:pt idx="5">
                  <c:v>15</c:v>
                </c:pt>
              </c:numCache>
            </c:numRef>
          </c:val>
          <c:extLst>
            <c:ext xmlns:c16="http://schemas.microsoft.com/office/drawing/2014/chart" uri="{C3380CC4-5D6E-409C-BE32-E72D297353CC}">
              <c16:uniqueId val="{00000000-C189-44D4-8DE1-902E95AE8AAA}"/>
            </c:ext>
          </c:extLst>
        </c:ser>
        <c:dLbls>
          <c:showLegendKey val="0"/>
          <c:showVal val="0"/>
          <c:showCatName val="0"/>
          <c:showSerName val="0"/>
          <c:showPercent val="0"/>
          <c:showBubbleSize val="0"/>
        </c:dLbls>
        <c:gapWidth val="150"/>
        <c:axId val="59565568"/>
        <c:axId val="60281920"/>
      </c:barChart>
      <c:lineChart>
        <c:grouping val="standard"/>
        <c:varyColors val="0"/>
        <c:ser>
          <c:idx val="1"/>
          <c:order val="1"/>
          <c:tx>
            <c:strRef>
              <c:f>all!$R$5</c:f>
              <c:strCache>
                <c:ptCount val="1"/>
                <c:pt idx="0">
                  <c:v>獲得単価</c:v>
                </c:pt>
              </c:strCache>
            </c:strRef>
          </c:tx>
          <c:marker>
            <c:symbol val="circle"/>
            <c:size val="7"/>
          </c:marker>
          <c:cat>
            <c:numRef>
              <c:f>(all!$A$6,all!$A$8,all!$A$9,all!$A$10,all!$A$11,all!$A$12)</c:f>
              <c:numCache>
                <c:formatCode>yyyy"年"m"月"</c:formatCode>
                <c:ptCount val="6"/>
                <c:pt idx="0">
                  <c:v>44287</c:v>
                </c:pt>
                <c:pt idx="1">
                  <c:v>44256</c:v>
                </c:pt>
                <c:pt idx="2">
                  <c:v>44228</c:v>
                </c:pt>
                <c:pt idx="3">
                  <c:v>44197</c:v>
                </c:pt>
                <c:pt idx="4">
                  <c:v>44166</c:v>
                </c:pt>
                <c:pt idx="5">
                  <c:v>44136</c:v>
                </c:pt>
              </c:numCache>
            </c:numRef>
          </c:cat>
          <c:val>
            <c:numRef>
              <c:f>(all!$R$6,all!$R$8,all!$R$9,all!$R$10,all!$R$11,all!$R$12)</c:f>
              <c:numCache>
                <c:formatCode>"¥"#,##0_);[Red]\("¥"#,##0\)</c:formatCode>
                <c:ptCount val="6"/>
                <c:pt idx="0">
                  <c:v>3487.5</c:v>
                </c:pt>
                <c:pt idx="1">
                  <c:v>2295.6521739130435</c:v>
                </c:pt>
                <c:pt idx="2">
                  <c:v>2285.7142857142858</c:v>
                </c:pt>
                <c:pt idx="3">
                  <c:v>2273.6842105263158</c:v>
                </c:pt>
                <c:pt idx="4">
                  <c:v>2258.8235294117649</c:v>
                </c:pt>
                <c:pt idx="5">
                  <c:v>2240</c:v>
                </c:pt>
              </c:numCache>
            </c:numRef>
          </c:val>
          <c:smooth val="0"/>
          <c:extLst>
            <c:ext xmlns:c16="http://schemas.microsoft.com/office/drawing/2014/chart" uri="{C3380CC4-5D6E-409C-BE32-E72D297353CC}">
              <c16:uniqueId val="{00000001-C189-44D4-8DE1-902E95AE8AAA}"/>
            </c:ext>
          </c:extLst>
        </c:ser>
        <c:dLbls>
          <c:showLegendKey val="0"/>
          <c:showVal val="0"/>
          <c:showCatName val="0"/>
          <c:showSerName val="0"/>
          <c:showPercent val="0"/>
          <c:showBubbleSize val="0"/>
        </c:dLbls>
        <c:marker val="1"/>
        <c:smooth val="0"/>
        <c:axId val="60623872"/>
        <c:axId val="60282496"/>
      </c:lineChart>
      <c:dateAx>
        <c:axId val="59565568"/>
        <c:scaling>
          <c:orientation val="minMax"/>
        </c:scaling>
        <c:delete val="0"/>
        <c:axPos val="b"/>
        <c:numFmt formatCode="m&quot;月&quot;" sourceLinked="0"/>
        <c:majorTickMark val="none"/>
        <c:minorTickMark val="none"/>
        <c:tickLblPos val="nextTo"/>
        <c:txPr>
          <a:bodyPr/>
          <a:lstStyle/>
          <a:p>
            <a:pPr>
              <a:defRPr sz="800"/>
            </a:pPr>
            <a:endParaRPr lang="ja-JP"/>
          </a:p>
        </c:txPr>
        <c:crossAx val="60281920"/>
        <c:crosses val="autoZero"/>
        <c:auto val="1"/>
        <c:lblOffset val="100"/>
        <c:baseTimeUnit val="months"/>
      </c:dateAx>
      <c:valAx>
        <c:axId val="60281920"/>
        <c:scaling>
          <c:orientation val="minMax"/>
        </c:scaling>
        <c:delete val="0"/>
        <c:axPos val="l"/>
        <c:majorGridlines/>
        <c:numFmt formatCode="#,##0_);[Red]\(#,##0\)" sourceLinked="1"/>
        <c:majorTickMark val="out"/>
        <c:minorTickMark val="none"/>
        <c:tickLblPos val="nextTo"/>
        <c:spPr>
          <a:ln>
            <a:noFill/>
          </a:ln>
        </c:spPr>
        <c:txPr>
          <a:bodyPr/>
          <a:lstStyle/>
          <a:p>
            <a:pPr>
              <a:defRPr sz="800"/>
            </a:pPr>
            <a:endParaRPr lang="ja-JP"/>
          </a:p>
        </c:txPr>
        <c:crossAx val="59565568"/>
        <c:crosses val="autoZero"/>
        <c:crossBetween val="between"/>
      </c:valAx>
      <c:valAx>
        <c:axId val="60282496"/>
        <c:scaling>
          <c:orientation val="minMax"/>
        </c:scaling>
        <c:delete val="0"/>
        <c:axPos val="r"/>
        <c:numFmt formatCode="&quot;¥&quot;#,##0_);[Red]\(&quot;¥&quot;#,##0\)" sourceLinked="1"/>
        <c:majorTickMark val="out"/>
        <c:minorTickMark val="none"/>
        <c:tickLblPos val="nextTo"/>
        <c:spPr>
          <a:ln>
            <a:noFill/>
          </a:ln>
        </c:spPr>
        <c:txPr>
          <a:bodyPr/>
          <a:lstStyle/>
          <a:p>
            <a:pPr>
              <a:defRPr sz="800"/>
            </a:pPr>
            <a:endParaRPr lang="ja-JP"/>
          </a:p>
        </c:txPr>
        <c:crossAx val="60623872"/>
        <c:crosses val="max"/>
        <c:crossBetween val="between"/>
      </c:valAx>
      <c:dateAx>
        <c:axId val="60623872"/>
        <c:scaling>
          <c:orientation val="minMax"/>
        </c:scaling>
        <c:delete val="1"/>
        <c:axPos val="b"/>
        <c:numFmt formatCode="yyyy&quot;年&quot;m&quot;月&quot;" sourceLinked="1"/>
        <c:majorTickMark val="out"/>
        <c:minorTickMark val="none"/>
        <c:tickLblPos val="nextTo"/>
        <c:crossAx val="60282496"/>
        <c:crosses val="autoZero"/>
        <c:auto val="1"/>
        <c:lblOffset val="100"/>
        <c:baseTimeUnit val="months"/>
      </c:dateAx>
    </c:plotArea>
    <c:legend>
      <c:legendPos val="t"/>
      <c:overlay val="1"/>
      <c:spPr>
        <a:solidFill>
          <a:schemeClr val="bg1"/>
        </a:solidFill>
      </c:spPr>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all!$V$9</c:f>
              <c:strCache>
                <c:ptCount val="1"/>
                <c:pt idx="0">
                  <c:v>表示回数</c:v>
                </c:pt>
              </c:strCache>
            </c:strRef>
          </c:tx>
          <c:marker>
            <c:symbol val="circle"/>
            <c:size val="7"/>
          </c:marker>
          <c:cat>
            <c:strRef>
              <c:f>all!$U$10:$U$40</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all!$V$10:$V$40</c:f>
              <c:numCache>
                <c:formatCode>#,##0_);[Red]\(#,##0\)</c:formatCode>
                <c:ptCount val="31"/>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pt idx="20">
                  <c:v>210</c:v>
                </c:pt>
                <c:pt idx="21">
                  <c:v>220</c:v>
                </c:pt>
                <c:pt idx="22">
                  <c:v>230</c:v>
                </c:pt>
                <c:pt idx="23">
                  <c:v>240</c:v>
                </c:pt>
                <c:pt idx="24">
                  <c:v>250</c:v>
                </c:pt>
                <c:pt idx="25">
                  <c:v>260</c:v>
                </c:pt>
                <c:pt idx="26">
                  <c:v>270</c:v>
                </c:pt>
                <c:pt idx="27">
                  <c:v>280</c:v>
                </c:pt>
                <c:pt idx="28">
                  <c:v>290</c:v>
                </c:pt>
                <c:pt idx="29">
                  <c:v>300</c:v>
                </c:pt>
                <c:pt idx="30">
                  <c:v>0</c:v>
                </c:pt>
              </c:numCache>
            </c:numRef>
          </c:val>
          <c:smooth val="0"/>
          <c:extLst>
            <c:ext xmlns:c16="http://schemas.microsoft.com/office/drawing/2014/chart" uri="{C3380CC4-5D6E-409C-BE32-E72D297353CC}">
              <c16:uniqueId val="{00000000-6EAE-47BA-A6B0-927C8AC1A9E5}"/>
            </c:ext>
          </c:extLst>
        </c:ser>
        <c:dLbls>
          <c:showLegendKey val="0"/>
          <c:showVal val="0"/>
          <c:showCatName val="0"/>
          <c:showSerName val="0"/>
          <c:showPercent val="0"/>
          <c:showBubbleSize val="0"/>
        </c:dLbls>
        <c:marker val="1"/>
        <c:smooth val="0"/>
        <c:axId val="60624384"/>
        <c:axId val="61349888"/>
      </c:lineChart>
      <c:lineChart>
        <c:grouping val="standard"/>
        <c:varyColors val="0"/>
        <c:ser>
          <c:idx val="1"/>
          <c:order val="1"/>
          <c:tx>
            <c:strRef>
              <c:f>all!$X$9</c:f>
              <c:strCache>
                <c:ptCount val="1"/>
                <c:pt idx="0">
                  <c:v>クリック率</c:v>
                </c:pt>
              </c:strCache>
            </c:strRef>
          </c:tx>
          <c:marker>
            <c:symbol val="triangle"/>
            <c:size val="7"/>
          </c:marker>
          <c:cat>
            <c:strRef>
              <c:f>all!$U$10:$U$40</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all!$X$10:$X$40</c:f>
              <c:numCache>
                <c:formatCode>0.00%</c:formatCode>
                <c:ptCount val="31"/>
                <c:pt idx="0">
                  <c:v>0.2</c:v>
                </c:pt>
                <c:pt idx="1">
                  <c:v>0.15</c:v>
                </c:pt>
                <c:pt idx="2">
                  <c:v>0.13333333333333333</c:v>
                </c:pt>
                <c:pt idx="3">
                  <c:v>0.125</c:v>
                </c:pt>
                <c:pt idx="4">
                  <c:v>0.12</c:v>
                </c:pt>
                <c:pt idx="5">
                  <c:v>0.11666666666666667</c:v>
                </c:pt>
                <c:pt idx="6">
                  <c:v>0.11428571428571428</c:v>
                </c:pt>
                <c:pt idx="7">
                  <c:v>0.1125</c:v>
                </c:pt>
                <c:pt idx="8">
                  <c:v>0.1111111111111111</c:v>
                </c:pt>
                <c:pt idx="9">
                  <c:v>0.11</c:v>
                </c:pt>
                <c:pt idx="10">
                  <c:v>0.10909090909090909</c:v>
                </c:pt>
                <c:pt idx="11">
                  <c:v>0.10833333333333334</c:v>
                </c:pt>
                <c:pt idx="12">
                  <c:v>0.1076923076923077</c:v>
                </c:pt>
                <c:pt idx="13">
                  <c:v>0.10714285714285714</c:v>
                </c:pt>
                <c:pt idx="14">
                  <c:v>0.10666666666666667</c:v>
                </c:pt>
                <c:pt idx="15">
                  <c:v>0.10625</c:v>
                </c:pt>
                <c:pt idx="16">
                  <c:v>0.10588235294117647</c:v>
                </c:pt>
                <c:pt idx="17">
                  <c:v>0.10555555555555556</c:v>
                </c:pt>
                <c:pt idx="18">
                  <c:v>0.10526315789473684</c:v>
                </c:pt>
                <c:pt idx="19">
                  <c:v>0.105</c:v>
                </c:pt>
                <c:pt idx="20">
                  <c:v>0.10476190476190476</c:v>
                </c:pt>
                <c:pt idx="21">
                  <c:v>0.10454545454545454</c:v>
                </c:pt>
                <c:pt idx="22">
                  <c:v>0.10434782608695652</c:v>
                </c:pt>
                <c:pt idx="23">
                  <c:v>0.10416666666666667</c:v>
                </c:pt>
                <c:pt idx="24">
                  <c:v>0.104</c:v>
                </c:pt>
                <c:pt idx="25">
                  <c:v>0.10384615384615385</c:v>
                </c:pt>
                <c:pt idx="26">
                  <c:v>0.1037037037037037</c:v>
                </c:pt>
                <c:pt idx="27">
                  <c:v>0.10357142857142858</c:v>
                </c:pt>
                <c:pt idx="28">
                  <c:v>0.10344827586206896</c:v>
                </c:pt>
                <c:pt idx="29">
                  <c:v>0.10333333333333333</c:v>
                </c:pt>
                <c:pt idx="30">
                  <c:v>0</c:v>
                </c:pt>
              </c:numCache>
            </c:numRef>
          </c:val>
          <c:smooth val="0"/>
          <c:extLst>
            <c:ext xmlns:c16="http://schemas.microsoft.com/office/drawing/2014/chart" uri="{C3380CC4-5D6E-409C-BE32-E72D297353CC}">
              <c16:uniqueId val="{00000001-6EAE-47BA-A6B0-927C8AC1A9E5}"/>
            </c:ext>
          </c:extLst>
        </c:ser>
        <c:dLbls>
          <c:showLegendKey val="0"/>
          <c:showVal val="0"/>
          <c:showCatName val="0"/>
          <c:showSerName val="0"/>
          <c:showPercent val="0"/>
          <c:showBubbleSize val="0"/>
        </c:dLbls>
        <c:marker val="1"/>
        <c:smooth val="0"/>
        <c:axId val="61411840"/>
        <c:axId val="61350464"/>
      </c:lineChart>
      <c:catAx>
        <c:axId val="60624384"/>
        <c:scaling>
          <c:orientation val="minMax"/>
        </c:scaling>
        <c:delete val="0"/>
        <c:axPos val="b"/>
        <c:numFmt formatCode="m/d;@" sourceLinked="0"/>
        <c:majorTickMark val="none"/>
        <c:minorTickMark val="none"/>
        <c:tickLblPos val="nextTo"/>
        <c:txPr>
          <a:bodyPr/>
          <a:lstStyle/>
          <a:p>
            <a:pPr>
              <a:defRPr sz="800"/>
            </a:pPr>
            <a:endParaRPr lang="ja-JP"/>
          </a:p>
        </c:txPr>
        <c:crossAx val="61349888"/>
        <c:crosses val="autoZero"/>
        <c:auto val="0"/>
        <c:lblAlgn val="ctr"/>
        <c:lblOffset val="100"/>
        <c:noMultiLvlLbl val="0"/>
      </c:catAx>
      <c:valAx>
        <c:axId val="61349888"/>
        <c:scaling>
          <c:orientation val="minMax"/>
        </c:scaling>
        <c:delete val="0"/>
        <c:axPos val="l"/>
        <c:majorGridlines/>
        <c:numFmt formatCode="#,##0_);[Red]\(#,##0\)" sourceLinked="1"/>
        <c:majorTickMark val="out"/>
        <c:minorTickMark val="none"/>
        <c:tickLblPos val="nextTo"/>
        <c:spPr>
          <a:ln>
            <a:noFill/>
          </a:ln>
        </c:spPr>
        <c:txPr>
          <a:bodyPr/>
          <a:lstStyle/>
          <a:p>
            <a:pPr>
              <a:defRPr sz="800"/>
            </a:pPr>
            <a:endParaRPr lang="ja-JP"/>
          </a:p>
        </c:txPr>
        <c:crossAx val="60624384"/>
        <c:crosses val="autoZero"/>
        <c:crossBetween val="between"/>
      </c:valAx>
      <c:valAx>
        <c:axId val="61350464"/>
        <c:scaling>
          <c:orientation val="minMax"/>
        </c:scaling>
        <c:delete val="0"/>
        <c:axPos val="r"/>
        <c:numFmt formatCode="0.0%" sourceLinked="0"/>
        <c:majorTickMark val="out"/>
        <c:minorTickMark val="none"/>
        <c:tickLblPos val="nextTo"/>
        <c:spPr>
          <a:ln>
            <a:noFill/>
          </a:ln>
        </c:spPr>
        <c:txPr>
          <a:bodyPr/>
          <a:lstStyle/>
          <a:p>
            <a:pPr>
              <a:defRPr sz="800"/>
            </a:pPr>
            <a:endParaRPr lang="ja-JP"/>
          </a:p>
        </c:txPr>
        <c:crossAx val="61411840"/>
        <c:crosses val="max"/>
        <c:crossBetween val="between"/>
      </c:valAx>
      <c:dateAx>
        <c:axId val="61411840"/>
        <c:scaling>
          <c:orientation val="minMax"/>
        </c:scaling>
        <c:delete val="1"/>
        <c:axPos val="b"/>
        <c:numFmt formatCode="m/d;@" sourceLinked="1"/>
        <c:majorTickMark val="out"/>
        <c:minorTickMark val="none"/>
        <c:tickLblPos val="nextTo"/>
        <c:crossAx val="61350464"/>
        <c:crosses val="autoZero"/>
        <c:auto val="1"/>
        <c:lblOffset val="100"/>
        <c:baseTimeUnit val="days"/>
      </c:dateAx>
    </c:plotArea>
    <c:legend>
      <c:legendPos val="t"/>
      <c:overlay val="1"/>
      <c:spPr>
        <a:solidFill>
          <a:schemeClr val="bg1"/>
        </a:solidFill>
      </c:spPr>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lineChart>
        <c:grouping val="standard"/>
        <c:varyColors val="0"/>
        <c:ser>
          <c:idx val="0"/>
          <c:order val="0"/>
          <c:tx>
            <c:strRef>
              <c:f>all!$Y$9</c:f>
              <c:strCache>
                <c:ptCount val="1"/>
                <c:pt idx="0">
                  <c:v>クリック単価</c:v>
                </c:pt>
              </c:strCache>
            </c:strRef>
          </c:tx>
          <c:marker>
            <c:symbol val="circle"/>
            <c:size val="7"/>
          </c:marker>
          <c:cat>
            <c:strRef>
              <c:f>all!$U$10:$U$40</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all!$Y$10:$Y$40</c:f>
              <c:numCache>
                <c:formatCode>"¥"#,##0_);[Red]\("¥"#,##0\)</c:formatCode>
                <c:ptCount val="31"/>
                <c:pt idx="0">
                  <c:v>60</c:v>
                </c:pt>
                <c:pt idx="1">
                  <c:v>80</c:v>
                </c:pt>
                <c:pt idx="2">
                  <c:v>90</c:v>
                </c:pt>
                <c:pt idx="3">
                  <c:v>96</c:v>
                </c:pt>
                <c:pt idx="4">
                  <c:v>100</c:v>
                </c:pt>
                <c:pt idx="5">
                  <c:v>102.85714285714286</c:v>
                </c:pt>
                <c:pt idx="6">
                  <c:v>105</c:v>
                </c:pt>
                <c:pt idx="7">
                  <c:v>106.66666666666667</c:v>
                </c:pt>
                <c:pt idx="8">
                  <c:v>108</c:v>
                </c:pt>
                <c:pt idx="9">
                  <c:v>109.09090909090909</c:v>
                </c:pt>
                <c:pt idx="10">
                  <c:v>110</c:v>
                </c:pt>
                <c:pt idx="11">
                  <c:v>110.76923076923077</c:v>
                </c:pt>
                <c:pt idx="12">
                  <c:v>111.42857142857143</c:v>
                </c:pt>
                <c:pt idx="13">
                  <c:v>112</c:v>
                </c:pt>
                <c:pt idx="14">
                  <c:v>112.5</c:v>
                </c:pt>
                <c:pt idx="15">
                  <c:v>112.94117647058823</c:v>
                </c:pt>
                <c:pt idx="16">
                  <c:v>113.33333333333333</c:v>
                </c:pt>
                <c:pt idx="17">
                  <c:v>113.68421052631579</c:v>
                </c:pt>
                <c:pt idx="18">
                  <c:v>114</c:v>
                </c:pt>
                <c:pt idx="19">
                  <c:v>114.28571428571429</c:v>
                </c:pt>
                <c:pt idx="20">
                  <c:v>114.54545454545455</c:v>
                </c:pt>
                <c:pt idx="21">
                  <c:v>114.78260869565217</c:v>
                </c:pt>
                <c:pt idx="22">
                  <c:v>115</c:v>
                </c:pt>
                <c:pt idx="23">
                  <c:v>115.2</c:v>
                </c:pt>
                <c:pt idx="24">
                  <c:v>115.38461538461539</c:v>
                </c:pt>
                <c:pt idx="25">
                  <c:v>115.55555555555556</c:v>
                </c:pt>
                <c:pt idx="26">
                  <c:v>115.71428571428571</c:v>
                </c:pt>
                <c:pt idx="27">
                  <c:v>115.86206896551724</c:v>
                </c:pt>
                <c:pt idx="28">
                  <c:v>116</c:v>
                </c:pt>
                <c:pt idx="29">
                  <c:v>116.12903225806451</c:v>
                </c:pt>
                <c:pt idx="30">
                  <c:v>0</c:v>
                </c:pt>
              </c:numCache>
            </c:numRef>
          </c:val>
          <c:smooth val="0"/>
          <c:extLst>
            <c:ext xmlns:c16="http://schemas.microsoft.com/office/drawing/2014/chart" uri="{C3380CC4-5D6E-409C-BE32-E72D297353CC}">
              <c16:uniqueId val="{00000000-B6EB-4ECA-B5D4-715DBB5748A1}"/>
            </c:ext>
          </c:extLst>
        </c:ser>
        <c:dLbls>
          <c:showLegendKey val="0"/>
          <c:showVal val="0"/>
          <c:showCatName val="0"/>
          <c:showSerName val="0"/>
          <c:showPercent val="0"/>
          <c:showBubbleSize val="0"/>
        </c:dLbls>
        <c:marker val="1"/>
        <c:smooth val="0"/>
        <c:axId val="61412864"/>
        <c:axId val="61352768"/>
      </c:lineChart>
      <c:lineChart>
        <c:grouping val="standard"/>
        <c:varyColors val="0"/>
        <c:ser>
          <c:idx val="1"/>
          <c:order val="1"/>
          <c:tx>
            <c:strRef>
              <c:f>all!$AB$9</c:f>
              <c:strCache>
                <c:ptCount val="1"/>
                <c:pt idx="0">
                  <c:v>獲得率</c:v>
                </c:pt>
              </c:strCache>
            </c:strRef>
          </c:tx>
          <c:marker>
            <c:symbol val="triangle"/>
            <c:size val="7"/>
          </c:marker>
          <c:cat>
            <c:strRef>
              <c:f>all!$U$10:$U$40</c:f>
              <c:strCache>
                <c:ptCount val="30"/>
                <c:pt idx="0">
                  <c:v>4/1</c:v>
                </c:pt>
                <c:pt idx="1">
                  <c:v>4/2</c:v>
                </c:pt>
                <c:pt idx="2">
                  <c:v>4/3</c:v>
                </c:pt>
                <c:pt idx="3">
                  <c:v>4/4</c:v>
                </c:pt>
                <c:pt idx="4">
                  <c:v>4/5</c:v>
                </c:pt>
                <c:pt idx="5">
                  <c:v>4/6</c:v>
                </c:pt>
                <c:pt idx="6">
                  <c:v>4/7</c:v>
                </c:pt>
                <c:pt idx="7">
                  <c:v>4/8</c:v>
                </c:pt>
                <c:pt idx="8">
                  <c:v>4/9</c:v>
                </c:pt>
                <c:pt idx="9">
                  <c:v>4/10</c:v>
                </c:pt>
                <c:pt idx="10">
                  <c:v>4/11</c:v>
                </c:pt>
                <c:pt idx="11">
                  <c:v>4/12</c:v>
                </c:pt>
                <c:pt idx="12">
                  <c:v>4/13</c:v>
                </c:pt>
                <c:pt idx="13">
                  <c:v>4/14</c:v>
                </c:pt>
                <c:pt idx="14">
                  <c:v>4/15</c:v>
                </c:pt>
                <c:pt idx="15">
                  <c:v>4/16</c:v>
                </c:pt>
                <c:pt idx="16">
                  <c:v>4/17</c:v>
                </c:pt>
                <c:pt idx="17">
                  <c:v>4/18</c:v>
                </c:pt>
                <c:pt idx="18">
                  <c:v>4/19</c:v>
                </c:pt>
                <c:pt idx="19">
                  <c:v>4/20</c:v>
                </c:pt>
                <c:pt idx="20">
                  <c:v>4/21</c:v>
                </c:pt>
                <c:pt idx="21">
                  <c:v>4/22</c:v>
                </c:pt>
                <c:pt idx="22">
                  <c:v>4/23</c:v>
                </c:pt>
                <c:pt idx="23">
                  <c:v>4/24</c:v>
                </c:pt>
                <c:pt idx="24">
                  <c:v>4/25</c:v>
                </c:pt>
                <c:pt idx="25">
                  <c:v>4/26</c:v>
                </c:pt>
                <c:pt idx="26">
                  <c:v>4/27</c:v>
                </c:pt>
                <c:pt idx="27">
                  <c:v>4/28</c:v>
                </c:pt>
                <c:pt idx="28">
                  <c:v>4/29</c:v>
                </c:pt>
                <c:pt idx="29">
                  <c:v>4/30</c:v>
                </c:pt>
              </c:strCache>
            </c:strRef>
          </c:cat>
          <c:val>
            <c:numRef>
              <c:f>all!$AB$10:$AB$40</c:f>
              <c:numCache>
                <c:formatCode>0.00%</c:formatCode>
                <c:ptCount val="31"/>
                <c:pt idx="0">
                  <c:v>0</c:v>
                </c:pt>
                <c:pt idx="1">
                  <c:v>0.33333333333333331</c:v>
                </c:pt>
                <c:pt idx="2">
                  <c:v>0</c:v>
                </c:pt>
                <c:pt idx="3">
                  <c:v>0.4</c:v>
                </c:pt>
                <c:pt idx="4">
                  <c:v>0</c:v>
                </c:pt>
                <c:pt idx="5">
                  <c:v>0</c:v>
                </c:pt>
                <c:pt idx="6">
                  <c:v>0</c:v>
                </c:pt>
                <c:pt idx="7">
                  <c:v>0.22222222222222221</c:v>
                </c:pt>
                <c:pt idx="8">
                  <c:v>0</c:v>
                </c:pt>
                <c:pt idx="9">
                  <c:v>0</c:v>
                </c:pt>
                <c:pt idx="10">
                  <c:v>0</c:v>
                </c:pt>
                <c:pt idx="11">
                  <c:v>0</c:v>
                </c:pt>
                <c:pt idx="12">
                  <c:v>7.1428571428571425E-2</c:v>
                </c:pt>
                <c:pt idx="13">
                  <c:v>0</c:v>
                </c:pt>
                <c:pt idx="14">
                  <c:v>0</c:v>
                </c:pt>
                <c:pt idx="15">
                  <c:v>0</c:v>
                </c:pt>
                <c:pt idx="16">
                  <c:v>0</c:v>
                </c:pt>
                <c:pt idx="17">
                  <c:v>0.15789473684210525</c:v>
                </c:pt>
                <c:pt idx="18">
                  <c:v>0</c:v>
                </c:pt>
                <c:pt idx="19">
                  <c:v>0</c:v>
                </c:pt>
                <c:pt idx="20">
                  <c:v>0</c:v>
                </c:pt>
                <c:pt idx="21">
                  <c:v>0</c:v>
                </c:pt>
                <c:pt idx="22">
                  <c:v>0.25</c:v>
                </c:pt>
                <c:pt idx="23">
                  <c:v>0</c:v>
                </c:pt>
                <c:pt idx="24">
                  <c:v>0</c:v>
                </c:pt>
                <c:pt idx="25">
                  <c:v>0</c:v>
                </c:pt>
                <c:pt idx="26">
                  <c:v>0</c:v>
                </c:pt>
                <c:pt idx="27">
                  <c:v>3.4482758620689655E-2</c:v>
                </c:pt>
                <c:pt idx="28">
                  <c:v>0</c:v>
                </c:pt>
                <c:pt idx="29">
                  <c:v>0</c:v>
                </c:pt>
                <c:pt idx="30">
                  <c:v>0</c:v>
                </c:pt>
              </c:numCache>
            </c:numRef>
          </c:val>
          <c:smooth val="0"/>
          <c:extLst>
            <c:ext xmlns:c16="http://schemas.microsoft.com/office/drawing/2014/chart" uri="{C3380CC4-5D6E-409C-BE32-E72D297353CC}">
              <c16:uniqueId val="{00000001-B6EB-4ECA-B5D4-715DBB5748A1}"/>
            </c:ext>
          </c:extLst>
        </c:ser>
        <c:dLbls>
          <c:showLegendKey val="0"/>
          <c:showVal val="0"/>
          <c:showCatName val="0"/>
          <c:showSerName val="0"/>
          <c:showPercent val="0"/>
          <c:showBubbleSize val="0"/>
        </c:dLbls>
        <c:marker val="1"/>
        <c:smooth val="0"/>
        <c:axId val="61413888"/>
        <c:axId val="61353344"/>
      </c:lineChart>
      <c:catAx>
        <c:axId val="61412864"/>
        <c:scaling>
          <c:orientation val="minMax"/>
        </c:scaling>
        <c:delete val="0"/>
        <c:axPos val="b"/>
        <c:numFmt formatCode="m/d;@" sourceLinked="0"/>
        <c:majorTickMark val="none"/>
        <c:minorTickMark val="none"/>
        <c:tickLblPos val="nextTo"/>
        <c:txPr>
          <a:bodyPr/>
          <a:lstStyle/>
          <a:p>
            <a:pPr>
              <a:defRPr sz="800"/>
            </a:pPr>
            <a:endParaRPr lang="ja-JP"/>
          </a:p>
        </c:txPr>
        <c:crossAx val="61352768"/>
        <c:crosses val="autoZero"/>
        <c:auto val="0"/>
        <c:lblAlgn val="ctr"/>
        <c:lblOffset val="100"/>
        <c:noMultiLvlLbl val="0"/>
      </c:catAx>
      <c:valAx>
        <c:axId val="61352768"/>
        <c:scaling>
          <c:orientation val="minMax"/>
        </c:scaling>
        <c:delete val="0"/>
        <c:axPos val="l"/>
        <c:majorGridlines/>
        <c:numFmt formatCode="&quot;¥&quot;#,##0_);[Red]\(&quot;¥&quot;#,##0\)" sourceLinked="1"/>
        <c:majorTickMark val="out"/>
        <c:minorTickMark val="none"/>
        <c:tickLblPos val="nextTo"/>
        <c:spPr>
          <a:ln>
            <a:noFill/>
          </a:ln>
        </c:spPr>
        <c:txPr>
          <a:bodyPr/>
          <a:lstStyle/>
          <a:p>
            <a:pPr>
              <a:defRPr sz="800"/>
            </a:pPr>
            <a:endParaRPr lang="ja-JP"/>
          </a:p>
        </c:txPr>
        <c:crossAx val="61412864"/>
        <c:crosses val="autoZero"/>
        <c:crossBetween val="between"/>
      </c:valAx>
      <c:valAx>
        <c:axId val="61353344"/>
        <c:scaling>
          <c:orientation val="minMax"/>
        </c:scaling>
        <c:delete val="0"/>
        <c:axPos val="r"/>
        <c:numFmt formatCode="0.0%" sourceLinked="0"/>
        <c:majorTickMark val="out"/>
        <c:minorTickMark val="none"/>
        <c:tickLblPos val="nextTo"/>
        <c:spPr>
          <a:ln>
            <a:noFill/>
          </a:ln>
        </c:spPr>
        <c:txPr>
          <a:bodyPr/>
          <a:lstStyle/>
          <a:p>
            <a:pPr>
              <a:defRPr sz="800"/>
            </a:pPr>
            <a:endParaRPr lang="ja-JP"/>
          </a:p>
        </c:txPr>
        <c:crossAx val="61413888"/>
        <c:crosses val="max"/>
        <c:crossBetween val="between"/>
      </c:valAx>
      <c:dateAx>
        <c:axId val="61413888"/>
        <c:scaling>
          <c:orientation val="minMax"/>
        </c:scaling>
        <c:delete val="1"/>
        <c:axPos val="b"/>
        <c:numFmt formatCode="m/d;@" sourceLinked="1"/>
        <c:majorTickMark val="out"/>
        <c:minorTickMark val="none"/>
        <c:tickLblPos val="nextTo"/>
        <c:crossAx val="61353344"/>
        <c:crosses val="autoZero"/>
        <c:auto val="1"/>
        <c:lblOffset val="100"/>
        <c:baseTimeUnit val="days"/>
      </c:dateAx>
    </c:plotArea>
    <c:legend>
      <c:legendPos val="t"/>
      <c:overlay val="1"/>
      <c:spPr>
        <a:solidFill>
          <a:schemeClr val="bg1"/>
        </a:solidFill>
      </c:spPr>
      <c:txPr>
        <a:bodyPr/>
        <a:lstStyle/>
        <a:p>
          <a:pPr>
            <a:defRPr sz="800"/>
          </a:pPr>
          <a:endParaRPr lang="ja-JP"/>
        </a:p>
      </c:txPr>
    </c:legend>
    <c:plotVisOnly val="1"/>
    <c:dispBlanksAs val="gap"/>
    <c:showDLblsOverMax val="0"/>
  </c:chart>
  <c:spPr>
    <a:noFill/>
    <a:ln>
      <a:noFill/>
    </a:ln>
  </c:spPr>
  <c:txPr>
    <a:bodyPr/>
    <a:lstStyle/>
    <a:p>
      <a:pPr>
        <a:defRPr>
          <a:latin typeface="メイリオ" pitchFamily="50" charset="-128"/>
          <a:ea typeface="メイリオ" pitchFamily="50" charset="-128"/>
          <a:cs typeface="メイリオ" pitchFamily="50"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9.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10.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1</xdr:colOff>
      <xdr:row>31</xdr:row>
      <xdr:rowOff>0</xdr:rowOff>
    </xdr:from>
    <xdr:to>
      <xdr:col>6</xdr:col>
      <xdr:colOff>0</xdr:colOff>
      <xdr:row>40</xdr:row>
      <xdr:rowOff>190500</xdr:rowOff>
    </xdr:to>
    <xdr:graphicFrame macro="">
      <xdr:nvGraphicFramePr>
        <xdr:cNvPr id="6" name="グラフ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375048</xdr:colOff>
      <xdr:row>31</xdr:row>
      <xdr:rowOff>0</xdr:rowOff>
    </xdr:from>
    <xdr:to>
      <xdr:col>12</xdr:col>
      <xdr:colOff>375047</xdr:colOff>
      <xdr:row>40</xdr:row>
      <xdr:rowOff>190500</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750094</xdr:colOff>
      <xdr:row>31</xdr:row>
      <xdr:rowOff>0</xdr:rowOff>
    </xdr:from>
    <xdr:to>
      <xdr:col>18</xdr:col>
      <xdr:colOff>750093</xdr:colOff>
      <xdr:row>40</xdr:row>
      <xdr:rowOff>190500</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187524</xdr:colOff>
      <xdr:row>32</xdr:row>
      <xdr:rowOff>0</xdr:rowOff>
    </xdr:from>
    <xdr:to>
      <xdr:col>6</xdr:col>
      <xdr:colOff>187524</xdr:colOff>
      <xdr:row>40</xdr:row>
      <xdr:rowOff>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a:xfrm>
          <a:off x="5045274" y="8489156"/>
          <a:ext cx="0" cy="1905000"/>
        </a:xfrm>
        <a:prstGeom prst="line">
          <a:avLst/>
        </a:prstGeom>
        <a:ln w="25400">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562571</xdr:colOff>
      <xdr:row>32</xdr:row>
      <xdr:rowOff>0</xdr:rowOff>
    </xdr:from>
    <xdr:to>
      <xdr:col>12</xdr:col>
      <xdr:colOff>562571</xdr:colOff>
      <xdr:row>40</xdr:row>
      <xdr:rowOff>0</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10278071" y="8489156"/>
          <a:ext cx="0" cy="1905000"/>
        </a:xfrm>
        <a:prstGeom prst="line">
          <a:avLst/>
        </a:prstGeom>
        <a:ln w="25400">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30</xdr:row>
      <xdr:rowOff>214312</xdr:rowOff>
    </xdr:from>
    <xdr:to>
      <xdr:col>6</xdr:col>
      <xdr:colOff>0</xdr:colOff>
      <xdr:row>41</xdr:row>
      <xdr:rowOff>214312</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375048</xdr:colOff>
      <xdr:row>30</xdr:row>
      <xdr:rowOff>214312</xdr:rowOff>
    </xdr:from>
    <xdr:to>
      <xdr:col>12</xdr:col>
      <xdr:colOff>375047</xdr:colOff>
      <xdr:row>41</xdr:row>
      <xdr:rowOff>214312</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750094</xdr:colOff>
      <xdr:row>30</xdr:row>
      <xdr:rowOff>214312</xdr:rowOff>
    </xdr:from>
    <xdr:to>
      <xdr:col>18</xdr:col>
      <xdr:colOff>750093</xdr:colOff>
      <xdr:row>41</xdr:row>
      <xdr:rowOff>214312</xdr:rowOff>
    </xdr:to>
    <xdr:graphicFrame macro="">
      <xdr:nvGraphicFramePr>
        <xdr:cNvPr id="4" name="グラフ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187524</xdr:colOff>
      <xdr:row>32</xdr:row>
      <xdr:rowOff>11906</xdr:rowOff>
    </xdr:from>
    <xdr:to>
      <xdr:col>6</xdr:col>
      <xdr:colOff>187524</xdr:colOff>
      <xdr:row>41</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5045274" y="8262937"/>
          <a:ext cx="0" cy="2131219"/>
        </a:xfrm>
        <a:prstGeom prst="line">
          <a:avLst/>
        </a:prstGeom>
        <a:ln w="25400">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562571</xdr:colOff>
      <xdr:row>32</xdr:row>
      <xdr:rowOff>11906</xdr:rowOff>
    </xdr:from>
    <xdr:to>
      <xdr:col>12</xdr:col>
      <xdr:colOff>562571</xdr:colOff>
      <xdr:row>40</xdr:row>
      <xdr:rowOff>11906</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10278071" y="8262937"/>
          <a:ext cx="0" cy="1905000"/>
        </a:xfrm>
        <a:prstGeom prst="line">
          <a:avLst/>
        </a:prstGeom>
        <a:ln w="25400">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1</xdr:rowOff>
    </xdr:from>
    <xdr:to>
      <xdr:col>9</xdr:col>
      <xdr:colOff>0</xdr:colOff>
      <xdr:row>26</xdr:row>
      <xdr:rowOff>1</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9</xdr:col>
      <xdr:colOff>0</xdr:colOff>
      <xdr:row>39</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30</xdr:row>
      <xdr:rowOff>0</xdr:rowOff>
    </xdr:from>
    <xdr:to>
      <xdr:col>19</xdr:col>
      <xdr:colOff>0</xdr:colOff>
      <xdr:row>39</xdr:row>
      <xdr:rowOff>0</xdr:rowOff>
    </xdr:to>
    <xdr:graphicFrame macro="">
      <xdr:nvGraphicFramePr>
        <xdr:cNvPr id="4" name="グラフ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17</xdr:row>
      <xdr:rowOff>0</xdr:rowOff>
    </xdr:from>
    <xdr:to>
      <xdr:col>19</xdr:col>
      <xdr:colOff>0</xdr:colOff>
      <xdr:row>26</xdr:row>
      <xdr:rowOff>0</xdr:rowOff>
    </xdr:to>
    <xdr:graphicFrame macro="">
      <xdr:nvGraphicFramePr>
        <xdr:cNvPr id="5" name="グラフ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15</xdr:row>
      <xdr:rowOff>0</xdr:rowOff>
    </xdr:from>
    <xdr:to>
      <xdr:col>15</xdr:col>
      <xdr:colOff>0</xdr:colOff>
      <xdr:row>27</xdr:row>
      <xdr:rowOff>0</xdr:rowOff>
    </xdr:to>
    <xdr:graphicFrame macro="">
      <xdr:nvGraphicFramePr>
        <xdr:cNvPr id="6" name="グラフ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797719</xdr:colOff>
      <xdr:row>28</xdr:row>
      <xdr:rowOff>0</xdr:rowOff>
    </xdr:from>
    <xdr:to>
      <xdr:col>18</xdr:col>
      <xdr:colOff>797719</xdr:colOff>
      <xdr:row>37</xdr:row>
      <xdr:rowOff>0</xdr:rowOff>
    </xdr:to>
    <xdr:graphicFrame macro="">
      <xdr:nvGraphicFramePr>
        <xdr:cNvPr id="9" name="グラフ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797719</xdr:colOff>
      <xdr:row>15</xdr:row>
      <xdr:rowOff>0</xdr:rowOff>
    </xdr:from>
    <xdr:to>
      <xdr:col>18</xdr:col>
      <xdr:colOff>797719</xdr:colOff>
      <xdr:row>27</xdr:row>
      <xdr:rowOff>0</xdr:rowOff>
    </xdr:to>
    <xdr:graphicFrame macro="">
      <xdr:nvGraphicFramePr>
        <xdr:cNvPr id="12" name="グラフ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797719</xdr:colOff>
      <xdr:row>37</xdr:row>
      <xdr:rowOff>178594</xdr:rowOff>
    </xdr:from>
    <xdr:to>
      <xdr:col>18</xdr:col>
      <xdr:colOff>797719</xdr:colOff>
      <xdr:row>46</xdr:row>
      <xdr:rowOff>178594</xdr:rowOff>
    </xdr:to>
    <xdr:graphicFrame macro="">
      <xdr:nvGraphicFramePr>
        <xdr:cNvPr id="13" name="グラフ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15</xdr:row>
      <xdr:rowOff>0</xdr:rowOff>
    </xdr:from>
    <xdr:to>
      <xdr:col>15</xdr:col>
      <xdr:colOff>0</xdr:colOff>
      <xdr:row>27</xdr:row>
      <xdr:rowOff>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797719</xdr:colOff>
      <xdr:row>28</xdr:row>
      <xdr:rowOff>0</xdr:rowOff>
    </xdr:from>
    <xdr:to>
      <xdr:col>18</xdr:col>
      <xdr:colOff>797719</xdr:colOff>
      <xdr:row>37</xdr:row>
      <xdr:rowOff>0</xdr:rowOff>
    </xdr:to>
    <xdr:graphicFrame macro="">
      <xdr:nvGraphicFramePr>
        <xdr:cNvPr id="3" name="グラフ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797719</xdr:colOff>
      <xdr:row>15</xdr:row>
      <xdr:rowOff>0</xdr:rowOff>
    </xdr:from>
    <xdr:to>
      <xdr:col>18</xdr:col>
      <xdr:colOff>797719</xdr:colOff>
      <xdr:row>27</xdr:row>
      <xdr:rowOff>0</xdr:rowOff>
    </xdr:to>
    <xdr:graphicFrame macro="">
      <xdr:nvGraphicFramePr>
        <xdr:cNvPr id="4" name="グラフ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797719</xdr:colOff>
      <xdr:row>37</xdr:row>
      <xdr:rowOff>178594</xdr:rowOff>
    </xdr:from>
    <xdr:to>
      <xdr:col>18</xdr:col>
      <xdr:colOff>797719</xdr:colOff>
      <xdr:row>46</xdr:row>
      <xdr:rowOff>178594</xdr:rowOff>
    </xdr:to>
    <xdr:graphicFrame macro="">
      <xdr:nvGraphicFramePr>
        <xdr:cNvPr id="5" name="グラフ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15</xdr:row>
      <xdr:rowOff>0</xdr:rowOff>
    </xdr:from>
    <xdr:to>
      <xdr:col>15</xdr:col>
      <xdr:colOff>0</xdr:colOff>
      <xdr:row>27</xdr:row>
      <xdr:rowOff>0</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797719</xdr:colOff>
      <xdr:row>28</xdr:row>
      <xdr:rowOff>0</xdr:rowOff>
    </xdr:from>
    <xdr:to>
      <xdr:col>18</xdr:col>
      <xdr:colOff>797719</xdr:colOff>
      <xdr:row>37</xdr:row>
      <xdr:rowOff>0</xdr:rowOff>
    </xdr:to>
    <xdr:graphicFrame macro="">
      <xdr:nvGraphicFramePr>
        <xdr:cNvPr id="3" name="グラフ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797719</xdr:colOff>
      <xdr:row>15</xdr:row>
      <xdr:rowOff>0</xdr:rowOff>
    </xdr:from>
    <xdr:to>
      <xdr:col>18</xdr:col>
      <xdr:colOff>797719</xdr:colOff>
      <xdr:row>27</xdr:row>
      <xdr:rowOff>0</xdr:rowOff>
    </xdr:to>
    <xdr:graphicFrame macro="">
      <xdr:nvGraphicFramePr>
        <xdr:cNvPr id="4" name="グラフ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797719</xdr:colOff>
      <xdr:row>37</xdr:row>
      <xdr:rowOff>178594</xdr:rowOff>
    </xdr:from>
    <xdr:to>
      <xdr:col>18</xdr:col>
      <xdr:colOff>797719</xdr:colOff>
      <xdr:row>46</xdr:row>
      <xdr:rowOff>178594</xdr:rowOff>
    </xdr:to>
    <xdr:graphicFrame macro="">
      <xdr:nvGraphicFramePr>
        <xdr:cNvPr id="5" name="グラフ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15</xdr:row>
      <xdr:rowOff>0</xdr:rowOff>
    </xdr:from>
    <xdr:to>
      <xdr:col>15</xdr:col>
      <xdr:colOff>0</xdr:colOff>
      <xdr:row>27</xdr:row>
      <xdr:rowOff>0</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797719</xdr:colOff>
      <xdr:row>28</xdr:row>
      <xdr:rowOff>0</xdr:rowOff>
    </xdr:from>
    <xdr:to>
      <xdr:col>18</xdr:col>
      <xdr:colOff>797719</xdr:colOff>
      <xdr:row>37</xdr:row>
      <xdr:rowOff>0</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797719</xdr:colOff>
      <xdr:row>15</xdr:row>
      <xdr:rowOff>0</xdr:rowOff>
    </xdr:from>
    <xdr:to>
      <xdr:col>18</xdr:col>
      <xdr:colOff>797719</xdr:colOff>
      <xdr:row>27</xdr:row>
      <xdr:rowOff>0</xdr:rowOff>
    </xdr:to>
    <xdr:graphicFrame macro="">
      <xdr:nvGraphicFramePr>
        <xdr:cNvPr id="4" name="グラフ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797719</xdr:colOff>
      <xdr:row>37</xdr:row>
      <xdr:rowOff>178594</xdr:rowOff>
    </xdr:from>
    <xdr:to>
      <xdr:col>18</xdr:col>
      <xdr:colOff>797719</xdr:colOff>
      <xdr:row>46</xdr:row>
      <xdr:rowOff>178594</xdr:rowOff>
    </xdr:to>
    <xdr:graphicFrame macro="">
      <xdr:nvGraphicFramePr>
        <xdr:cNvPr id="5" name="グラフ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2762250</xdr:colOff>
          <xdr:row>6</xdr:row>
          <xdr:rowOff>75906</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a:extLst>
                <a:ext uri="{84589F7E-364E-4C9E-8A38-B11213B215E9}">
                  <a14:cameraTool cellRange="ydn_raw!$CR$4" spid="_x0000_s44694"/>
                </a:ext>
              </a:extLst>
            </xdr:cNvPicPr>
          </xdr:nvPicPr>
          <xdr:blipFill>
            <a:blip xmlns:r="http://schemas.openxmlformats.org/officeDocument/2006/relationships" r:embed="rId1"/>
            <a:srcRect/>
            <a:stretch>
              <a:fillRect/>
            </a:stretch>
          </xdr:blipFill>
          <xdr:spPr bwMode="auto">
            <a:xfrm>
              <a:off x="571500" y="15049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2762250</xdr:colOff>
          <xdr:row>7</xdr:row>
          <xdr:rowOff>75908</xdr:rowOff>
        </xdr:to>
        <xdr:pic>
          <xdr:nvPicPr>
            <xdr:cNvPr id="3" name="図 2">
              <a:extLst>
                <a:ext uri="{FF2B5EF4-FFF2-40B4-BE49-F238E27FC236}">
                  <a16:creationId xmlns:a16="http://schemas.microsoft.com/office/drawing/2014/main" id="{00000000-0008-0000-1400-000003000000}"/>
                </a:ext>
              </a:extLst>
            </xdr:cNvPr>
            <xdr:cNvPicPr>
              <a:picLocks noChangeAspect="1" noChangeArrowheads="1"/>
              <a:extLst>
                <a:ext uri="{84589F7E-364E-4C9E-8A38-B11213B215E9}">
                  <a14:cameraTool cellRange="ydn_raw!$CR$5" spid="_x0000_s44695"/>
                </a:ext>
              </a:extLst>
            </xdr:cNvPicPr>
          </xdr:nvPicPr>
          <xdr:blipFill>
            <a:blip xmlns:r="http://schemas.openxmlformats.org/officeDocument/2006/relationships" r:embed="rId2"/>
            <a:srcRect/>
            <a:stretch>
              <a:fillRect/>
            </a:stretch>
          </xdr:blipFill>
          <xdr:spPr bwMode="auto">
            <a:xfrm>
              <a:off x="571500" y="392430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2762250</xdr:colOff>
          <xdr:row>8</xdr:row>
          <xdr:rowOff>75906</xdr:rowOff>
        </xdr:to>
        <xdr:pic>
          <xdr:nvPicPr>
            <xdr:cNvPr id="5" name="図 4">
              <a:extLst>
                <a:ext uri="{FF2B5EF4-FFF2-40B4-BE49-F238E27FC236}">
                  <a16:creationId xmlns:a16="http://schemas.microsoft.com/office/drawing/2014/main" id="{00000000-0008-0000-1400-000005000000}"/>
                </a:ext>
              </a:extLst>
            </xdr:cNvPr>
            <xdr:cNvPicPr>
              <a:picLocks noChangeAspect="1" noChangeArrowheads="1"/>
              <a:extLst>
                <a:ext uri="{84589F7E-364E-4C9E-8A38-B11213B215E9}">
                  <a14:cameraTool cellRange="ydn_raw!$CR$6" spid="_x0000_s44696"/>
                </a:ext>
              </a:extLst>
            </xdr:cNvPicPr>
          </xdr:nvPicPr>
          <xdr:blipFill>
            <a:blip xmlns:r="http://schemas.openxmlformats.org/officeDocument/2006/relationships" r:embed="rId3"/>
            <a:srcRect/>
            <a:stretch>
              <a:fillRect/>
            </a:stretch>
          </xdr:blipFill>
          <xdr:spPr bwMode="auto">
            <a:xfrm>
              <a:off x="571500" y="63436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2762250</xdr:colOff>
          <xdr:row>9</xdr:row>
          <xdr:rowOff>75907</xdr:rowOff>
        </xdr:to>
        <xdr:pic>
          <xdr:nvPicPr>
            <xdr:cNvPr id="6" name="図 5">
              <a:extLst>
                <a:ext uri="{FF2B5EF4-FFF2-40B4-BE49-F238E27FC236}">
                  <a16:creationId xmlns:a16="http://schemas.microsoft.com/office/drawing/2014/main" id="{00000000-0008-0000-1400-000006000000}"/>
                </a:ext>
              </a:extLst>
            </xdr:cNvPr>
            <xdr:cNvPicPr>
              <a:picLocks noChangeAspect="1" noChangeArrowheads="1"/>
              <a:extLst>
                <a:ext uri="{84589F7E-364E-4C9E-8A38-B11213B215E9}">
                  <a14:cameraTool cellRange="ydn_raw!$CR$7" spid="_x0000_s44697"/>
                </a:ext>
              </a:extLst>
            </xdr:cNvPicPr>
          </xdr:nvPicPr>
          <xdr:blipFill>
            <a:blip xmlns:r="http://schemas.openxmlformats.org/officeDocument/2006/relationships" r:embed="rId3"/>
            <a:srcRect/>
            <a:stretch>
              <a:fillRect/>
            </a:stretch>
          </xdr:blipFill>
          <xdr:spPr bwMode="auto">
            <a:xfrm>
              <a:off x="571500" y="876300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2762250</xdr:colOff>
          <xdr:row>10</xdr:row>
          <xdr:rowOff>75906</xdr:rowOff>
        </xdr:to>
        <xdr:pic>
          <xdr:nvPicPr>
            <xdr:cNvPr id="7" name="図 6">
              <a:extLst>
                <a:ext uri="{FF2B5EF4-FFF2-40B4-BE49-F238E27FC236}">
                  <a16:creationId xmlns:a16="http://schemas.microsoft.com/office/drawing/2014/main" id="{00000000-0008-0000-1400-000007000000}"/>
                </a:ext>
              </a:extLst>
            </xdr:cNvPr>
            <xdr:cNvPicPr>
              <a:picLocks noChangeAspect="1" noChangeArrowheads="1"/>
              <a:extLst>
                <a:ext uri="{84589F7E-364E-4C9E-8A38-B11213B215E9}">
                  <a14:cameraTool cellRange="ydn_raw!$CR$8" spid="_x0000_s44698"/>
                </a:ext>
              </a:extLst>
            </xdr:cNvPicPr>
          </xdr:nvPicPr>
          <xdr:blipFill>
            <a:blip xmlns:r="http://schemas.openxmlformats.org/officeDocument/2006/relationships" r:embed="rId3"/>
            <a:srcRect/>
            <a:stretch>
              <a:fillRect/>
            </a:stretch>
          </xdr:blipFill>
          <xdr:spPr bwMode="auto">
            <a:xfrm>
              <a:off x="571500" y="111823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2762250</xdr:colOff>
          <xdr:row>11</xdr:row>
          <xdr:rowOff>75908</xdr:rowOff>
        </xdr:to>
        <xdr:pic>
          <xdr:nvPicPr>
            <xdr:cNvPr id="8" name="図 7">
              <a:extLst>
                <a:ext uri="{FF2B5EF4-FFF2-40B4-BE49-F238E27FC236}">
                  <a16:creationId xmlns:a16="http://schemas.microsoft.com/office/drawing/2014/main" id="{00000000-0008-0000-1400-000008000000}"/>
                </a:ext>
              </a:extLst>
            </xdr:cNvPr>
            <xdr:cNvPicPr>
              <a:picLocks noChangeAspect="1" noChangeArrowheads="1"/>
              <a:extLst>
                <a:ext uri="{84589F7E-364E-4C9E-8A38-B11213B215E9}">
                  <a14:cameraTool cellRange="ydn_raw!$CR$9" spid="_x0000_s44699"/>
                </a:ext>
              </a:extLst>
            </xdr:cNvPicPr>
          </xdr:nvPicPr>
          <xdr:blipFill>
            <a:blip xmlns:r="http://schemas.openxmlformats.org/officeDocument/2006/relationships" r:embed="rId4"/>
            <a:srcRect/>
            <a:stretch>
              <a:fillRect/>
            </a:stretch>
          </xdr:blipFill>
          <xdr:spPr bwMode="auto">
            <a:xfrm>
              <a:off x="571500" y="1360170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2762250</xdr:colOff>
          <xdr:row>12</xdr:row>
          <xdr:rowOff>75906</xdr:rowOff>
        </xdr:to>
        <xdr:pic>
          <xdr:nvPicPr>
            <xdr:cNvPr id="9" name="図 8">
              <a:extLst>
                <a:ext uri="{FF2B5EF4-FFF2-40B4-BE49-F238E27FC236}">
                  <a16:creationId xmlns:a16="http://schemas.microsoft.com/office/drawing/2014/main" id="{00000000-0008-0000-1400-000009000000}"/>
                </a:ext>
              </a:extLst>
            </xdr:cNvPr>
            <xdr:cNvPicPr>
              <a:picLocks noChangeAspect="1" noChangeArrowheads="1"/>
              <a:extLst>
                <a:ext uri="{84589F7E-364E-4C9E-8A38-B11213B215E9}">
                  <a14:cameraTool cellRange="ydn_raw!$CR$10" spid="_x0000_s44700"/>
                </a:ext>
              </a:extLst>
            </xdr:cNvPicPr>
          </xdr:nvPicPr>
          <xdr:blipFill>
            <a:blip xmlns:r="http://schemas.openxmlformats.org/officeDocument/2006/relationships" r:embed="rId3"/>
            <a:srcRect/>
            <a:stretch>
              <a:fillRect/>
            </a:stretch>
          </xdr:blipFill>
          <xdr:spPr bwMode="auto">
            <a:xfrm>
              <a:off x="571500" y="160210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1</xdr:col>
          <xdr:colOff>2762250</xdr:colOff>
          <xdr:row>13</xdr:row>
          <xdr:rowOff>75907</xdr:rowOff>
        </xdr:to>
        <xdr:pic>
          <xdr:nvPicPr>
            <xdr:cNvPr id="10" name="図 9">
              <a:extLst>
                <a:ext uri="{FF2B5EF4-FFF2-40B4-BE49-F238E27FC236}">
                  <a16:creationId xmlns:a16="http://schemas.microsoft.com/office/drawing/2014/main" id="{00000000-0008-0000-1400-00000A000000}"/>
                </a:ext>
              </a:extLst>
            </xdr:cNvPr>
            <xdr:cNvPicPr>
              <a:picLocks noChangeAspect="1" noChangeArrowheads="1"/>
              <a:extLst>
                <a:ext uri="{84589F7E-364E-4C9E-8A38-B11213B215E9}">
                  <a14:cameraTool cellRange="ydn_raw!$CR$11" spid="_x0000_s44701"/>
                </a:ext>
              </a:extLst>
            </xdr:cNvPicPr>
          </xdr:nvPicPr>
          <xdr:blipFill>
            <a:blip xmlns:r="http://schemas.openxmlformats.org/officeDocument/2006/relationships" r:embed="rId3"/>
            <a:srcRect/>
            <a:stretch>
              <a:fillRect/>
            </a:stretch>
          </xdr:blipFill>
          <xdr:spPr bwMode="auto">
            <a:xfrm>
              <a:off x="571500" y="1844040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2762250</xdr:colOff>
          <xdr:row>14</xdr:row>
          <xdr:rowOff>75906</xdr:rowOff>
        </xdr:to>
        <xdr:pic>
          <xdr:nvPicPr>
            <xdr:cNvPr id="11" name="図 10">
              <a:extLst>
                <a:ext uri="{FF2B5EF4-FFF2-40B4-BE49-F238E27FC236}">
                  <a16:creationId xmlns:a16="http://schemas.microsoft.com/office/drawing/2014/main" id="{00000000-0008-0000-1400-00000B000000}"/>
                </a:ext>
              </a:extLst>
            </xdr:cNvPr>
            <xdr:cNvPicPr>
              <a:picLocks noChangeAspect="1" noChangeArrowheads="1"/>
              <a:extLst>
                <a:ext uri="{84589F7E-364E-4C9E-8A38-B11213B215E9}">
                  <a14:cameraTool cellRange="ydn_raw!$CR$12" spid="_x0000_s44702"/>
                </a:ext>
              </a:extLst>
            </xdr:cNvPicPr>
          </xdr:nvPicPr>
          <xdr:blipFill>
            <a:blip xmlns:r="http://schemas.openxmlformats.org/officeDocument/2006/relationships" r:embed="rId3"/>
            <a:srcRect/>
            <a:stretch>
              <a:fillRect/>
            </a:stretch>
          </xdr:blipFill>
          <xdr:spPr bwMode="auto">
            <a:xfrm>
              <a:off x="571500" y="208597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xdr:col>
          <xdr:colOff>2762250</xdr:colOff>
          <xdr:row>15</xdr:row>
          <xdr:rowOff>75908</xdr:rowOff>
        </xdr:to>
        <xdr:pic>
          <xdr:nvPicPr>
            <xdr:cNvPr id="12" name="図 11">
              <a:extLst>
                <a:ext uri="{FF2B5EF4-FFF2-40B4-BE49-F238E27FC236}">
                  <a16:creationId xmlns:a16="http://schemas.microsoft.com/office/drawing/2014/main" id="{00000000-0008-0000-1400-00000C000000}"/>
                </a:ext>
              </a:extLst>
            </xdr:cNvPr>
            <xdr:cNvPicPr>
              <a:picLocks noChangeAspect="1" noChangeArrowheads="1"/>
              <a:extLst>
                <a:ext uri="{84589F7E-364E-4C9E-8A38-B11213B215E9}">
                  <a14:cameraTool cellRange="ydn_raw!$CR$13" spid="_x0000_s44703"/>
                </a:ext>
              </a:extLst>
            </xdr:cNvPicPr>
          </xdr:nvPicPr>
          <xdr:blipFill>
            <a:blip xmlns:r="http://schemas.openxmlformats.org/officeDocument/2006/relationships" r:embed="rId4"/>
            <a:srcRect/>
            <a:stretch>
              <a:fillRect/>
            </a:stretch>
          </xdr:blipFill>
          <xdr:spPr bwMode="auto">
            <a:xfrm>
              <a:off x="571500" y="2327910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1</xdr:col>
          <xdr:colOff>2762250</xdr:colOff>
          <xdr:row>16</xdr:row>
          <xdr:rowOff>75906</xdr:rowOff>
        </xdr:to>
        <xdr:pic>
          <xdr:nvPicPr>
            <xdr:cNvPr id="13" name="図 12">
              <a:extLst>
                <a:ext uri="{FF2B5EF4-FFF2-40B4-BE49-F238E27FC236}">
                  <a16:creationId xmlns:a16="http://schemas.microsoft.com/office/drawing/2014/main" id="{00000000-0008-0000-1400-00000D000000}"/>
                </a:ext>
              </a:extLst>
            </xdr:cNvPr>
            <xdr:cNvPicPr>
              <a:picLocks noChangeAspect="1" noChangeArrowheads="1"/>
              <a:extLst>
                <a:ext uri="{84589F7E-364E-4C9E-8A38-B11213B215E9}">
                  <a14:cameraTool cellRange="ydn_raw!$CR$14" spid="_x0000_s44704"/>
                </a:ext>
              </a:extLst>
            </xdr:cNvPicPr>
          </xdr:nvPicPr>
          <xdr:blipFill>
            <a:blip xmlns:r="http://schemas.openxmlformats.org/officeDocument/2006/relationships" r:embed="rId4"/>
            <a:srcRect/>
            <a:stretch>
              <a:fillRect/>
            </a:stretch>
          </xdr:blipFill>
          <xdr:spPr bwMode="auto">
            <a:xfrm>
              <a:off x="571500" y="256984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2762250</xdr:colOff>
          <xdr:row>17</xdr:row>
          <xdr:rowOff>75907</xdr:rowOff>
        </xdr:to>
        <xdr:pic>
          <xdr:nvPicPr>
            <xdr:cNvPr id="14" name="図 13">
              <a:extLst>
                <a:ext uri="{FF2B5EF4-FFF2-40B4-BE49-F238E27FC236}">
                  <a16:creationId xmlns:a16="http://schemas.microsoft.com/office/drawing/2014/main" id="{00000000-0008-0000-1400-00000E000000}"/>
                </a:ext>
              </a:extLst>
            </xdr:cNvPr>
            <xdr:cNvPicPr>
              <a:picLocks noChangeAspect="1" noChangeArrowheads="1"/>
              <a:extLst>
                <a:ext uri="{84589F7E-364E-4C9E-8A38-B11213B215E9}">
                  <a14:cameraTool cellRange="ydn_raw!$CR$15" spid="_x0000_s44705"/>
                </a:ext>
              </a:extLst>
            </xdr:cNvPicPr>
          </xdr:nvPicPr>
          <xdr:blipFill>
            <a:blip xmlns:r="http://schemas.openxmlformats.org/officeDocument/2006/relationships" r:embed="rId4"/>
            <a:srcRect/>
            <a:stretch>
              <a:fillRect/>
            </a:stretch>
          </xdr:blipFill>
          <xdr:spPr bwMode="auto">
            <a:xfrm>
              <a:off x="571500" y="2811780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1</xdr:col>
          <xdr:colOff>2762250</xdr:colOff>
          <xdr:row>18</xdr:row>
          <xdr:rowOff>75906</xdr:rowOff>
        </xdr:to>
        <xdr:pic>
          <xdr:nvPicPr>
            <xdr:cNvPr id="15" name="図 14">
              <a:extLst>
                <a:ext uri="{FF2B5EF4-FFF2-40B4-BE49-F238E27FC236}">
                  <a16:creationId xmlns:a16="http://schemas.microsoft.com/office/drawing/2014/main" id="{00000000-0008-0000-1400-00000F000000}"/>
                </a:ext>
              </a:extLst>
            </xdr:cNvPr>
            <xdr:cNvPicPr>
              <a:picLocks noChangeAspect="1" noChangeArrowheads="1"/>
              <a:extLst>
                <a:ext uri="{84589F7E-364E-4C9E-8A38-B11213B215E9}">
                  <a14:cameraTool cellRange="ydn_raw!$CR$16" spid="_x0000_s44706"/>
                </a:ext>
              </a:extLst>
            </xdr:cNvPicPr>
          </xdr:nvPicPr>
          <xdr:blipFill>
            <a:blip xmlns:r="http://schemas.openxmlformats.org/officeDocument/2006/relationships" r:embed="rId4"/>
            <a:srcRect/>
            <a:stretch>
              <a:fillRect/>
            </a:stretch>
          </xdr:blipFill>
          <xdr:spPr bwMode="auto">
            <a:xfrm>
              <a:off x="571500" y="305371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1</xdr:col>
          <xdr:colOff>2762250</xdr:colOff>
          <xdr:row>19</xdr:row>
          <xdr:rowOff>75908</xdr:rowOff>
        </xdr:to>
        <xdr:pic>
          <xdr:nvPicPr>
            <xdr:cNvPr id="16" name="図 15">
              <a:extLst>
                <a:ext uri="{FF2B5EF4-FFF2-40B4-BE49-F238E27FC236}">
                  <a16:creationId xmlns:a16="http://schemas.microsoft.com/office/drawing/2014/main" id="{00000000-0008-0000-1400-000010000000}"/>
                </a:ext>
              </a:extLst>
            </xdr:cNvPr>
            <xdr:cNvPicPr>
              <a:picLocks noChangeAspect="1" noChangeArrowheads="1"/>
              <a:extLst>
                <a:ext uri="{84589F7E-364E-4C9E-8A38-B11213B215E9}">
                  <a14:cameraTool cellRange="ydn_raw!$CR$17" spid="_x0000_s44707"/>
                </a:ext>
              </a:extLst>
            </xdr:cNvPicPr>
          </xdr:nvPicPr>
          <xdr:blipFill>
            <a:blip xmlns:r="http://schemas.openxmlformats.org/officeDocument/2006/relationships" r:embed="rId4"/>
            <a:srcRect/>
            <a:stretch>
              <a:fillRect/>
            </a:stretch>
          </xdr:blipFill>
          <xdr:spPr bwMode="auto">
            <a:xfrm>
              <a:off x="571500" y="3295650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xdr:col>
          <xdr:colOff>2762250</xdr:colOff>
          <xdr:row>20</xdr:row>
          <xdr:rowOff>75906</xdr:rowOff>
        </xdr:to>
        <xdr:pic>
          <xdr:nvPicPr>
            <xdr:cNvPr id="17" name="図 16">
              <a:extLst>
                <a:ext uri="{FF2B5EF4-FFF2-40B4-BE49-F238E27FC236}">
                  <a16:creationId xmlns:a16="http://schemas.microsoft.com/office/drawing/2014/main" id="{00000000-0008-0000-1400-000011000000}"/>
                </a:ext>
              </a:extLst>
            </xdr:cNvPr>
            <xdr:cNvPicPr>
              <a:picLocks noChangeAspect="1" noChangeArrowheads="1"/>
              <a:extLst>
                <a:ext uri="{84589F7E-364E-4C9E-8A38-B11213B215E9}">
                  <a14:cameraTool cellRange="ydn_raw!$CR$18" spid="_x0000_s44708"/>
                </a:ext>
              </a:extLst>
            </xdr:cNvPicPr>
          </xdr:nvPicPr>
          <xdr:blipFill>
            <a:blip xmlns:r="http://schemas.openxmlformats.org/officeDocument/2006/relationships" r:embed="rId4"/>
            <a:srcRect/>
            <a:stretch>
              <a:fillRect/>
            </a:stretch>
          </xdr:blipFill>
          <xdr:spPr bwMode="auto">
            <a:xfrm>
              <a:off x="571500" y="35375850"/>
              <a:ext cx="2762250" cy="24595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21395</xdr:colOff>
          <xdr:row>6</xdr:row>
          <xdr:rowOff>114300</xdr:rowOff>
        </xdr:to>
        <xdr:pic>
          <xdr:nvPicPr>
            <xdr:cNvPr id="18" name="図 17">
              <a:extLst>
                <a:ext uri="{FF2B5EF4-FFF2-40B4-BE49-F238E27FC236}">
                  <a16:creationId xmlns:a16="http://schemas.microsoft.com/office/drawing/2014/main" id="{00000000-0008-0000-1C00-000012000000}"/>
                </a:ext>
              </a:extLst>
            </xdr:cNvPr>
            <xdr:cNvPicPr>
              <a:picLocks noChangeAspect="1" noChangeArrowheads="1"/>
              <a:extLst>
                <a:ext uri="{84589F7E-364E-4C9E-8A38-B11213B215E9}">
                  <a14:cameraTool cellRange="gdn_raw!$CR$4" spid="_x0000_s43671"/>
                </a:ext>
              </a:extLst>
            </xdr:cNvPicPr>
          </xdr:nvPicPr>
          <xdr:blipFill>
            <a:blip xmlns:r="http://schemas.openxmlformats.org/officeDocument/2006/relationships" r:embed="rId1"/>
            <a:srcRect/>
            <a:stretch>
              <a:fillRect/>
            </a:stretch>
          </xdr:blipFill>
          <xdr:spPr bwMode="auto">
            <a:xfrm>
              <a:off x="571500" y="15049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2</xdr:col>
          <xdr:colOff>21395</xdr:colOff>
          <xdr:row>7</xdr:row>
          <xdr:rowOff>114300</xdr:rowOff>
        </xdr:to>
        <xdr:pic>
          <xdr:nvPicPr>
            <xdr:cNvPr id="19" name="図 18">
              <a:extLst>
                <a:ext uri="{FF2B5EF4-FFF2-40B4-BE49-F238E27FC236}">
                  <a16:creationId xmlns:a16="http://schemas.microsoft.com/office/drawing/2014/main" id="{00000000-0008-0000-1C00-000013000000}"/>
                </a:ext>
              </a:extLst>
            </xdr:cNvPr>
            <xdr:cNvPicPr>
              <a:picLocks noChangeAspect="1" noChangeArrowheads="1"/>
              <a:extLst>
                <a:ext uri="{84589F7E-364E-4C9E-8A38-B11213B215E9}">
                  <a14:cameraTool cellRange="gdn_raw!$CR$5" spid="_x0000_s43672"/>
                </a:ext>
              </a:extLst>
            </xdr:cNvPicPr>
          </xdr:nvPicPr>
          <xdr:blipFill>
            <a:blip xmlns:r="http://schemas.openxmlformats.org/officeDocument/2006/relationships" r:embed="rId2"/>
            <a:srcRect/>
            <a:stretch>
              <a:fillRect/>
            </a:stretch>
          </xdr:blipFill>
          <xdr:spPr bwMode="auto">
            <a:xfrm>
              <a:off x="571500" y="392430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2</xdr:col>
          <xdr:colOff>21395</xdr:colOff>
          <xdr:row>8</xdr:row>
          <xdr:rowOff>114300</xdr:rowOff>
        </xdr:to>
        <xdr:pic>
          <xdr:nvPicPr>
            <xdr:cNvPr id="20" name="図 19">
              <a:extLst>
                <a:ext uri="{FF2B5EF4-FFF2-40B4-BE49-F238E27FC236}">
                  <a16:creationId xmlns:a16="http://schemas.microsoft.com/office/drawing/2014/main" id="{00000000-0008-0000-1C00-000014000000}"/>
                </a:ext>
              </a:extLst>
            </xdr:cNvPr>
            <xdr:cNvPicPr>
              <a:picLocks noChangeAspect="1" noChangeArrowheads="1"/>
              <a:extLst>
                <a:ext uri="{84589F7E-364E-4C9E-8A38-B11213B215E9}">
                  <a14:cameraTool cellRange="gdn_raw!$CR$6" spid="_x0000_s43673"/>
                </a:ext>
              </a:extLst>
            </xdr:cNvPicPr>
          </xdr:nvPicPr>
          <xdr:blipFill>
            <a:blip xmlns:r="http://schemas.openxmlformats.org/officeDocument/2006/relationships" r:embed="rId3"/>
            <a:srcRect/>
            <a:stretch>
              <a:fillRect/>
            </a:stretch>
          </xdr:blipFill>
          <xdr:spPr bwMode="auto">
            <a:xfrm>
              <a:off x="571500" y="63436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21395</xdr:colOff>
          <xdr:row>9</xdr:row>
          <xdr:rowOff>114300</xdr:rowOff>
        </xdr:to>
        <xdr:pic>
          <xdr:nvPicPr>
            <xdr:cNvPr id="21" name="図 20">
              <a:extLst>
                <a:ext uri="{FF2B5EF4-FFF2-40B4-BE49-F238E27FC236}">
                  <a16:creationId xmlns:a16="http://schemas.microsoft.com/office/drawing/2014/main" id="{00000000-0008-0000-1C00-000015000000}"/>
                </a:ext>
              </a:extLst>
            </xdr:cNvPr>
            <xdr:cNvPicPr>
              <a:picLocks noChangeAspect="1" noChangeArrowheads="1"/>
              <a:extLst>
                <a:ext uri="{84589F7E-364E-4C9E-8A38-B11213B215E9}">
                  <a14:cameraTool cellRange="gdn_raw!$CR$7" spid="_x0000_s43674"/>
                </a:ext>
              </a:extLst>
            </xdr:cNvPicPr>
          </xdr:nvPicPr>
          <xdr:blipFill>
            <a:blip xmlns:r="http://schemas.openxmlformats.org/officeDocument/2006/relationships" r:embed="rId3"/>
            <a:srcRect/>
            <a:stretch>
              <a:fillRect/>
            </a:stretch>
          </xdr:blipFill>
          <xdr:spPr bwMode="auto">
            <a:xfrm>
              <a:off x="571500" y="876300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21395</xdr:colOff>
          <xdr:row>10</xdr:row>
          <xdr:rowOff>114300</xdr:rowOff>
        </xdr:to>
        <xdr:pic>
          <xdr:nvPicPr>
            <xdr:cNvPr id="22" name="図 21">
              <a:extLst>
                <a:ext uri="{FF2B5EF4-FFF2-40B4-BE49-F238E27FC236}">
                  <a16:creationId xmlns:a16="http://schemas.microsoft.com/office/drawing/2014/main" id="{00000000-0008-0000-1C00-000016000000}"/>
                </a:ext>
              </a:extLst>
            </xdr:cNvPr>
            <xdr:cNvPicPr>
              <a:picLocks noChangeAspect="1" noChangeArrowheads="1"/>
              <a:extLst>
                <a:ext uri="{84589F7E-364E-4C9E-8A38-B11213B215E9}">
                  <a14:cameraTool cellRange="gdn_raw!$CR$8" spid="_x0000_s43675"/>
                </a:ext>
              </a:extLst>
            </xdr:cNvPicPr>
          </xdr:nvPicPr>
          <xdr:blipFill>
            <a:blip xmlns:r="http://schemas.openxmlformats.org/officeDocument/2006/relationships" r:embed="rId3"/>
            <a:srcRect/>
            <a:stretch>
              <a:fillRect/>
            </a:stretch>
          </xdr:blipFill>
          <xdr:spPr bwMode="auto">
            <a:xfrm>
              <a:off x="571500" y="111823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21395</xdr:colOff>
          <xdr:row>11</xdr:row>
          <xdr:rowOff>114300</xdr:rowOff>
        </xdr:to>
        <xdr:pic>
          <xdr:nvPicPr>
            <xdr:cNvPr id="23" name="図 22">
              <a:extLst>
                <a:ext uri="{FF2B5EF4-FFF2-40B4-BE49-F238E27FC236}">
                  <a16:creationId xmlns:a16="http://schemas.microsoft.com/office/drawing/2014/main" id="{00000000-0008-0000-1C00-000017000000}"/>
                </a:ext>
              </a:extLst>
            </xdr:cNvPr>
            <xdr:cNvPicPr>
              <a:picLocks noChangeAspect="1" noChangeArrowheads="1"/>
              <a:extLst>
                <a:ext uri="{84589F7E-364E-4C9E-8A38-B11213B215E9}">
                  <a14:cameraTool cellRange="gdn_raw!$CR$9" spid="_x0000_s43676"/>
                </a:ext>
              </a:extLst>
            </xdr:cNvPicPr>
          </xdr:nvPicPr>
          <xdr:blipFill>
            <a:blip xmlns:r="http://schemas.openxmlformats.org/officeDocument/2006/relationships" r:embed="rId4"/>
            <a:srcRect/>
            <a:stretch>
              <a:fillRect/>
            </a:stretch>
          </xdr:blipFill>
          <xdr:spPr bwMode="auto">
            <a:xfrm>
              <a:off x="571500" y="1360170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21395</xdr:colOff>
          <xdr:row>12</xdr:row>
          <xdr:rowOff>114300</xdr:rowOff>
        </xdr:to>
        <xdr:pic>
          <xdr:nvPicPr>
            <xdr:cNvPr id="24" name="図 23">
              <a:extLst>
                <a:ext uri="{FF2B5EF4-FFF2-40B4-BE49-F238E27FC236}">
                  <a16:creationId xmlns:a16="http://schemas.microsoft.com/office/drawing/2014/main" id="{00000000-0008-0000-1C00-000018000000}"/>
                </a:ext>
              </a:extLst>
            </xdr:cNvPr>
            <xdr:cNvPicPr>
              <a:picLocks noChangeAspect="1" noChangeArrowheads="1"/>
              <a:extLst>
                <a:ext uri="{84589F7E-364E-4C9E-8A38-B11213B215E9}">
                  <a14:cameraTool cellRange="gdn_raw!$CR$10" spid="_x0000_s43677"/>
                </a:ext>
              </a:extLst>
            </xdr:cNvPicPr>
          </xdr:nvPicPr>
          <xdr:blipFill>
            <a:blip xmlns:r="http://schemas.openxmlformats.org/officeDocument/2006/relationships" r:embed="rId3"/>
            <a:srcRect/>
            <a:stretch>
              <a:fillRect/>
            </a:stretch>
          </xdr:blipFill>
          <xdr:spPr bwMode="auto">
            <a:xfrm>
              <a:off x="571500" y="160210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21395</xdr:colOff>
          <xdr:row>13</xdr:row>
          <xdr:rowOff>114300</xdr:rowOff>
        </xdr:to>
        <xdr:pic>
          <xdr:nvPicPr>
            <xdr:cNvPr id="25" name="図 24">
              <a:extLst>
                <a:ext uri="{FF2B5EF4-FFF2-40B4-BE49-F238E27FC236}">
                  <a16:creationId xmlns:a16="http://schemas.microsoft.com/office/drawing/2014/main" id="{00000000-0008-0000-1C00-000019000000}"/>
                </a:ext>
              </a:extLst>
            </xdr:cNvPr>
            <xdr:cNvPicPr>
              <a:picLocks noChangeAspect="1" noChangeArrowheads="1"/>
              <a:extLst>
                <a:ext uri="{84589F7E-364E-4C9E-8A38-B11213B215E9}">
                  <a14:cameraTool cellRange="gdn_raw!$CR$11" spid="_x0000_s43678"/>
                </a:ext>
              </a:extLst>
            </xdr:cNvPicPr>
          </xdr:nvPicPr>
          <xdr:blipFill>
            <a:blip xmlns:r="http://schemas.openxmlformats.org/officeDocument/2006/relationships" r:embed="rId3"/>
            <a:srcRect/>
            <a:stretch>
              <a:fillRect/>
            </a:stretch>
          </xdr:blipFill>
          <xdr:spPr bwMode="auto">
            <a:xfrm>
              <a:off x="571500" y="1844040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21395</xdr:colOff>
          <xdr:row>14</xdr:row>
          <xdr:rowOff>114300</xdr:rowOff>
        </xdr:to>
        <xdr:pic>
          <xdr:nvPicPr>
            <xdr:cNvPr id="26" name="図 25">
              <a:extLst>
                <a:ext uri="{FF2B5EF4-FFF2-40B4-BE49-F238E27FC236}">
                  <a16:creationId xmlns:a16="http://schemas.microsoft.com/office/drawing/2014/main" id="{00000000-0008-0000-1C00-00001A000000}"/>
                </a:ext>
              </a:extLst>
            </xdr:cNvPr>
            <xdr:cNvPicPr>
              <a:picLocks noChangeAspect="1" noChangeArrowheads="1"/>
              <a:extLst>
                <a:ext uri="{84589F7E-364E-4C9E-8A38-B11213B215E9}">
                  <a14:cameraTool cellRange="gdn_raw!$CR$12" spid="_x0000_s43679"/>
                </a:ext>
              </a:extLst>
            </xdr:cNvPicPr>
          </xdr:nvPicPr>
          <xdr:blipFill>
            <a:blip xmlns:r="http://schemas.openxmlformats.org/officeDocument/2006/relationships" r:embed="rId3"/>
            <a:srcRect/>
            <a:stretch>
              <a:fillRect/>
            </a:stretch>
          </xdr:blipFill>
          <xdr:spPr bwMode="auto">
            <a:xfrm>
              <a:off x="571500" y="208597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21395</xdr:colOff>
          <xdr:row>15</xdr:row>
          <xdr:rowOff>114300</xdr:rowOff>
        </xdr:to>
        <xdr:pic>
          <xdr:nvPicPr>
            <xdr:cNvPr id="27" name="図 26">
              <a:extLst>
                <a:ext uri="{FF2B5EF4-FFF2-40B4-BE49-F238E27FC236}">
                  <a16:creationId xmlns:a16="http://schemas.microsoft.com/office/drawing/2014/main" id="{00000000-0008-0000-1C00-00001B000000}"/>
                </a:ext>
              </a:extLst>
            </xdr:cNvPr>
            <xdr:cNvPicPr>
              <a:picLocks noChangeAspect="1" noChangeArrowheads="1"/>
              <a:extLst>
                <a:ext uri="{84589F7E-364E-4C9E-8A38-B11213B215E9}">
                  <a14:cameraTool cellRange="gdn_raw!$CR$13" spid="_x0000_s43680"/>
                </a:ext>
              </a:extLst>
            </xdr:cNvPicPr>
          </xdr:nvPicPr>
          <xdr:blipFill>
            <a:blip xmlns:r="http://schemas.openxmlformats.org/officeDocument/2006/relationships" r:embed="rId4"/>
            <a:srcRect/>
            <a:stretch>
              <a:fillRect/>
            </a:stretch>
          </xdr:blipFill>
          <xdr:spPr bwMode="auto">
            <a:xfrm>
              <a:off x="571500" y="2327910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21395</xdr:colOff>
          <xdr:row>16</xdr:row>
          <xdr:rowOff>114300</xdr:rowOff>
        </xdr:to>
        <xdr:pic>
          <xdr:nvPicPr>
            <xdr:cNvPr id="28" name="図 27">
              <a:extLst>
                <a:ext uri="{FF2B5EF4-FFF2-40B4-BE49-F238E27FC236}">
                  <a16:creationId xmlns:a16="http://schemas.microsoft.com/office/drawing/2014/main" id="{00000000-0008-0000-1C00-00001C000000}"/>
                </a:ext>
              </a:extLst>
            </xdr:cNvPr>
            <xdr:cNvPicPr>
              <a:picLocks noChangeAspect="1" noChangeArrowheads="1"/>
              <a:extLst>
                <a:ext uri="{84589F7E-364E-4C9E-8A38-B11213B215E9}">
                  <a14:cameraTool cellRange="gdn_raw!$CR$14" spid="_x0000_s43681"/>
                </a:ext>
              </a:extLst>
            </xdr:cNvPicPr>
          </xdr:nvPicPr>
          <xdr:blipFill>
            <a:blip xmlns:r="http://schemas.openxmlformats.org/officeDocument/2006/relationships" r:embed="rId4"/>
            <a:srcRect/>
            <a:stretch>
              <a:fillRect/>
            </a:stretch>
          </xdr:blipFill>
          <xdr:spPr bwMode="auto">
            <a:xfrm>
              <a:off x="571500" y="256984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21395</xdr:colOff>
          <xdr:row>17</xdr:row>
          <xdr:rowOff>114300</xdr:rowOff>
        </xdr:to>
        <xdr:pic>
          <xdr:nvPicPr>
            <xdr:cNvPr id="29" name="図 28">
              <a:extLst>
                <a:ext uri="{FF2B5EF4-FFF2-40B4-BE49-F238E27FC236}">
                  <a16:creationId xmlns:a16="http://schemas.microsoft.com/office/drawing/2014/main" id="{00000000-0008-0000-1C00-00001D000000}"/>
                </a:ext>
              </a:extLst>
            </xdr:cNvPr>
            <xdr:cNvPicPr>
              <a:picLocks noChangeAspect="1" noChangeArrowheads="1"/>
              <a:extLst>
                <a:ext uri="{84589F7E-364E-4C9E-8A38-B11213B215E9}">
                  <a14:cameraTool cellRange="gdn_raw!$CR$15" spid="_x0000_s43682"/>
                </a:ext>
              </a:extLst>
            </xdr:cNvPicPr>
          </xdr:nvPicPr>
          <xdr:blipFill>
            <a:blip xmlns:r="http://schemas.openxmlformats.org/officeDocument/2006/relationships" r:embed="rId4"/>
            <a:srcRect/>
            <a:stretch>
              <a:fillRect/>
            </a:stretch>
          </xdr:blipFill>
          <xdr:spPr bwMode="auto">
            <a:xfrm>
              <a:off x="571500" y="2811780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21395</xdr:colOff>
          <xdr:row>18</xdr:row>
          <xdr:rowOff>114300</xdr:rowOff>
        </xdr:to>
        <xdr:pic>
          <xdr:nvPicPr>
            <xdr:cNvPr id="30" name="図 29">
              <a:extLst>
                <a:ext uri="{FF2B5EF4-FFF2-40B4-BE49-F238E27FC236}">
                  <a16:creationId xmlns:a16="http://schemas.microsoft.com/office/drawing/2014/main" id="{00000000-0008-0000-1C00-00001E000000}"/>
                </a:ext>
              </a:extLst>
            </xdr:cNvPr>
            <xdr:cNvPicPr>
              <a:picLocks noChangeAspect="1" noChangeArrowheads="1"/>
              <a:extLst>
                <a:ext uri="{84589F7E-364E-4C9E-8A38-B11213B215E9}">
                  <a14:cameraTool cellRange="gdn_raw!$CR$16" spid="_x0000_s43683"/>
                </a:ext>
              </a:extLst>
            </xdr:cNvPicPr>
          </xdr:nvPicPr>
          <xdr:blipFill>
            <a:blip xmlns:r="http://schemas.openxmlformats.org/officeDocument/2006/relationships" r:embed="rId4"/>
            <a:srcRect/>
            <a:stretch>
              <a:fillRect/>
            </a:stretch>
          </xdr:blipFill>
          <xdr:spPr bwMode="auto">
            <a:xfrm>
              <a:off x="571500" y="305371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21395</xdr:colOff>
          <xdr:row>19</xdr:row>
          <xdr:rowOff>114300</xdr:rowOff>
        </xdr:to>
        <xdr:pic>
          <xdr:nvPicPr>
            <xdr:cNvPr id="31" name="図 30">
              <a:extLst>
                <a:ext uri="{FF2B5EF4-FFF2-40B4-BE49-F238E27FC236}">
                  <a16:creationId xmlns:a16="http://schemas.microsoft.com/office/drawing/2014/main" id="{00000000-0008-0000-1C00-00001F000000}"/>
                </a:ext>
              </a:extLst>
            </xdr:cNvPr>
            <xdr:cNvPicPr>
              <a:picLocks noChangeAspect="1" noChangeArrowheads="1"/>
              <a:extLst>
                <a:ext uri="{84589F7E-364E-4C9E-8A38-B11213B215E9}">
                  <a14:cameraTool cellRange="gdn_raw!$CR$17" spid="_x0000_s43684"/>
                </a:ext>
              </a:extLst>
            </xdr:cNvPicPr>
          </xdr:nvPicPr>
          <xdr:blipFill>
            <a:blip xmlns:r="http://schemas.openxmlformats.org/officeDocument/2006/relationships" r:embed="rId4"/>
            <a:srcRect/>
            <a:stretch>
              <a:fillRect/>
            </a:stretch>
          </xdr:blipFill>
          <xdr:spPr bwMode="auto">
            <a:xfrm>
              <a:off x="571500" y="3295650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21395</xdr:colOff>
          <xdr:row>20</xdr:row>
          <xdr:rowOff>114300</xdr:rowOff>
        </xdr:to>
        <xdr:pic>
          <xdr:nvPicPr>
            <xdr:cNvPr id="32" name="図 31">
              <a:extLst>
                <a:ext uri="{FF2B5EF4-FFF2-40B4-BE49-F238E27FC236}">
                  <a16:creationId xmlns:a16="http://schemas.microsoft.com/office/drawing/2014/main" id="{00000000-0008-0000-1C00-000020000000}"/>
                </a:ext>
              </a:extLst>
            </xdr:cNvPr>
            <xdr:cNvPicPr>
              <a:picLocks noChangeAspect="1" noChangeArrowheads="1"/>
              <a:extLst>
                <a:ext uri="{84589F7E-364E-4C9E-8A38-B11213B215E9}">
                  <a14:cameraTool cellRange="gdn_raw!$CR$18" spid="_x0000_s43685"/>
                </a:ext>
              </a:extLst>
            </xdr:cNvPicPr>
          </xdr:nvPicPr>
          <xdr:blipFill>
            <a:blip xmlns:r="http://schemas.openxmlformats.org/officeDocument/2006/relationships" r:embed="rId4"/>
            <a:srcRect/>
            <a:stretch>
              <a:fillRect/>
            </a:stretch>
          </xdr:blipFill>
          <xdr:spPr bwMode="auto">
            <a:xfrm>
              <a:off x="571500" y="35375850"/>
              <a:ext cx="2802695" cy="24955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P57"/>
  <sheetViews>
    <sheetView zoomScale="85" zoomScaleNormal="85" workbookViewId="0"/>
  </sheetViews>
  <sheetFormatPr defaultColWidth="9" defaultRowHeight="13.5" x14ac:dyDescent="0.15"/>
  <cols>
    <col min="1" max="1" width="9" style="156"/>
    <col min="2" max="3" width="26.875" style="156" customWidth="1"/>
    <col min="4" max="11" width="9" style="156"/>
    <col min="12" max="13" width="26.875" style="156" customWidth="1"/>
    <col min="14" max="16" width="9" style="156"/>
    <col min="17" max="18" width="26.875" style="156" customWidth="1"/>
    <col min="19" max="26" width="9" style="156"/>
    <col min="27" max="28" width="26.875" style="156" customWidth="1"/>
    <col min="29" max="37" width="9" style="156"/>
    <col min="38" max="39" width="26.875" style="156" customWidth="1"/>
    <col min="40" max="55" width="9" style="156"/>
    <col min="56" max="57" width="26.875" style="156" customWidth="1"/>
    <col min="58" max="58" width="21.875" style="156" bestFit="1" customWidth="1"/>
    <col min="59" max="16384" width="9" style="156"/>
  </cols>
  <sheetData>
    <row r="2" spans="2:68" ht="15" x14ac:dyDescent="0.25">
      <c r="B2" s="167" t="s">
        <v>171</v>
      </c>
      <c r="C2" s="167"/>
      <c r="D2" s="167"/>
      <c r="E2" s="167"/>
      <c r="F2" s="167"/>
      <c r="G2" s="167"/>
      <c r="H2" s="167"/>
      <c r="I2" s="167"/>
      <c r="J2" s="167"/>
      <c r="K2" s="167"/>
      <c r="L2" s="167" t="s">
        <v>198</v>
      </c>
      <c r="M2" s="167"/>
      <c r="N2" s="167"/>
      <c r="O2" s="167"/>
      <c r="P2" s="167"/>
      <c r="Q2" s="167" t="s">
        <v>199</v>
      </c>
      <c r="R2" s="167"/>
      <c r="S2" s="167"/>
      <c r="T2" s="167"/>
      <c r="U2" s="167"/>
      <c r="V2" s="167"/>
      <c r="W2" s="167"/>
      <c r="X2" s="167"/>
      <c r="Y2" s="167"/>
      <c r="Z2" s="167"/>
      <c r="AA2" s="167" t="s">
        <v>207</v>
      </c>
      <c r="AB2" s="167"/>
      <c r="AC2" s="167"/>
      <c r="AD2" s="167"/>
      <c r="AE2" s="167"/>
      <c r="AF2" s="167"/>
      <c r="AG2" s="167"/>
      <c r="AH2" s="167"/>
      <c r="AI2" s="167"/>
      <c r="AJ2" s="167"/>
      <c r="AK2" s="167"/>
      <c r="AL2" s="167" t="s">
        <v>208</v>
      </c>
      <c r="AM2" s="167"/>
      <c r="AN2" s="167"/>
      <c r="AO2" s="167"/>
      <c r="AP2" s="167"/>
      <c r="AQ2" s="167"/>
      <c r="AR2" s="167"/>
      <c r="AS2" s="167"/>
      <c r="AT2" s="167"/>
      <c r="AU2" s="167"/>
      <c r="AV2" s="167"/>
      <c r="AW2" s="167"/>
      <c r="AX2" s="167"/>
      <c r="AY2" s="167"/>
      <c r="AZ2" s="167"/>
      <c r="BA2" s="167"/>
      <c r="BB2" s="167"/>
      <c r="BC2" s="167"/>
      <c r="BD2" s="167" t="s">
        <v>209</v>
      </c>
      <c r="BE2" s="167"/>
      <c r="BF2" s="167"/>
      <c r="BG2" s="167"/>
      <c r="BH2" s="167"/>
      <c r="BI2" s="167"/>
      <c r="BJ2" s="167"/>
      <c r="BK2" s="167"/>
      <c r="BL2" s="167"/>
      <c r="BM2" s="167"/>
      <c r="BN2" s="167"/>
      <c r="BO2" s="167"/>
      <c r="BP2" s="167"/>
    </row>
    <row r="3" spans="2:68" ht="15" x14ac:dyDescent="0.25">
      <c r="B3" s="168" t="s">
        <v>1</v>
      </c>
      <c r="C3" s="168" t="s">
        <v>2</v>
      </c>
      <c r="D3" s="168" t="s">
        <v>3</v>
      </c>
      <c r="E3" s="168" t="s">
        <v>197</v>
      </c>
      <c r="F3" s="168" t="s">
        <v>168</v>
      </c>
      <c r="G3" s="168" t="s">
        <v>217</v>
      </c>
      <c r="H3" s="168" t="s">
        <v>170</v>
      </c>
      <c r="I3" s="168" t="s">
        <v>169</v>
      </c>
      <c r="J3" s="168" t="s">
        <v>216</v>
      </c>
      <c r="K3" s="167"/>
      <c r="L3" s="168" t="s">
        <v>6</v>
      </c>
      <c r="M3" s="168" t="s">
        <v>46</v>
      </c>
      <c r="N3" s="168" t="s">
        <v>47</v>
      </c>
      <c r="O3" s="168" t="s">
        <v>48</v>
      </c>
      <c r="P3" s="167"/>
      <c r="Q3" s="168" t="s">
        <v>7</v>
      </c>
      <c r="R3" s="168" t="s">
        <v>2</v>
      </c>
      <c r="S3" s="168" t="s">
        <v>3</v>
      </c>
      <c r="T3" s="168" t="s">
        <v>197</v>
      </c>
      <c r="U3" s="168" t="s">
        <v>168</v>
      </c>
      <c r="V3" s="168" t="s">
        <v>217</v>
      </c>
      <c r="W3" s="168" t="s">
        <v>170</v>
      </c>
      <c r="X3" s="168" t="s">
        <v>169</v>
      </c>
      <c r="Y3" s="168" t="s">
        <v>216</v>
      </c>
      <c r="Z3" s="167"/>
      <c r="AA3" s="168" t="s">
        <v>7</v>
      </c>
      <c r="AB3" s="168" t="s">
        <v>8</v>
      </c>
      <c r="AC3" s="168" t="s">
        <v>2</v>
      </c>
      <c r="AD3" s="168" t="s">
        <v>3</v>
      </c>
      <c r="AE3" s="168" t="s">
        <v>197</v>
      </c>
      <c r="AF3" s="168" t="s">
        <v>168</v>
      </c>
      <c r="AG3" s="168" t="s">
        <v>217</v>
      </c>
      <c r="AH3" s="168" t="s">
        <v>170</v>
      </c>
      <c r="AI3" s="168" t="s">
        <v>169</v>
      </c>
      <c r="AJ3" s="168" t="s">
        <v>216</v>
      </c>
      <c r="AK3" s="167"/>
      <c r="AL3" s="168" t="s">
        <v>7</v>
      </c>
      <c r="AM3" s="168" t="s">
        <v>8</v>
      </c>
      <c r="AN3" s="168" t="s">
        <v>9</v>
      </c>
      <c r="AO3" s="168" t="s">
        <v>10</v>
      </c>
      <c r="AP3" s="168" t="s">
        <v>11</v>
      </c>
      <c r="AQ3" s="168" t="s">
        <v>12</v>
      </c>
      <c r="AR3" s="168" t="s">
        <v>13</v>
      </c>
      <c r="AS3" s="168" t="s">
        <v>136</v>
      </c>
      <c r="AT3" s="168" t="s">
        <v>137</v>
      </c>
      <c r="AU3" s="168" t="s">
        <v>2</v>
      </c>
      <c r="AV3" s="168" t="s">
        <v>3</v>
      </c>
      <c r="AW3" s="168" t="s">
        <v>197</v>
      </c>
      <c r="AX3" s="168" t="s">
        <v>168</v>
      </c>
      <c r="AY3" s="168" t="s">
        <v>217</v>
      </c>
      <c r="AZ3" s="168" t="s">
        <v>170</v>
      </c>
      <c r="BA3" s="168" t="s">
        <v>169</v>
      </c>
      <c r="BB3" s="168" t="s">
        <v>216</v>
      </c>
      <c r="BC3" s="167"/>
      <c r="BD3" s="168" t="s">
        <v>7</v>
      </c>
      <c r="BE3" s="168" t="s">
        <v>8</v>
      </c>
      <c r="BF3" s="168" t="s">
        <v>15</v>
      </c>
      <c r="BG3" s="168" t="s">
        <v>16</v>
      </c>
      <c r="BH3" s="168" t="s">
        <v>135</v>
      </c>
      <c r="BI3" s="168" t="s">
        <v>2</v>
      </c>
      <c r="BJ3" s="168" t="s">
        <v>3</v>
      </c>
      <c r="BK3" s="168" t="s">
        <v>197</v>
      </c>
      <c r="BL3" s="168" t="s">
        <v>168</v>
      </c>
      <c r="BM3" s="168" t="s">
        <v>217</v>
      </c>
      <c r="BN3" s="168" t="s">
        <v>170</v>
      </c>
      <c r="BO3" s="168" t="s">
        <v>169</v>
      </c>
      <c r="BP3" s="168" t="s">
        <v>216</v>
      </c>
    </row>
    <row r="4" spans="2:68" ht="15" x14ac:dyDescent="0.25">
      <c r="B4" s="181">
        <f>DATEVALUE("2021/04/01")</f>
        <v>44287</v>
      </c>
      <c r="C4" s="182">
        <v>10</v>
      </c>
      <c r="D4" s="182">
        <v>2</v>
      </c>
      <c r="E4" s="183">
        <v>100</v>
      </c>
      <c r="F4" s="183">
        <f>E4*1.2</f>
        <v>120</v>
      </c>
      <c r="G4" s="184">
        <v>0.82399999999999995</v>
      </c>
      <c r="H4" s="182">
        <v>0</v>
      </c>
      <c r="I4" s="182">
        <v>0</v>
      </c>
      <c r="J4" s="184">
        <v>0.72799999999999998</v>
      </c>
      <c r="K4" s="167"/>
      <c r="L4" s="182" t="s">
        <v>229</v>
      </c>
      <c r="M4" s="182" t="s">
        <v>231</v>
      </c>
      <c r="N4" s="182" t="s">
        <v>230</v>
      </c>
      <c r="O4" s="183">
        <v>60000</v>
      </c>
      <c r="P4" s="167"/>
      <c r="Q4" s="182" t="s">
        <v>232</v>
      </c>
      <c r="R4" s="182">
        <v>2000</v>
      </c>
      <c r="S4" s="182">
        <v>280</v>
      </c>
      <c r="T4" s="183">
        <v>18000</v>
      </c>
      <c r="U4" s="183">
        <f>T4*1.2</f>
        <v>21600</v>
      </c>
      <c r="V4" s="184">
        <v>0.89303999999999994</v>
      </c>
      <c r="W4" s="182">
        <v>6</v>
      </c>
      <c r="X4" s="182">
        <v>6</v>
      </c>
      <c r="Y4" s="184">
        <v>0.79835</v>
      </c>
      <c r="Z4" s="167"/>
      <c r="AA4" s="182" t="s">
        <v>232</v>
      </c>
      <c r="AB4" s="182" t="s">
        <v>232</v>
      </c>
      <c r="AC4" s="182">
        <v>2000</v>
      </c>
      <c r="AD4" s="182">
        <v>280</v>
      </c>
      <c r="AE4" s="183">
        <v>18000</v>
      </c>
      <c r="AF4" s="183">
        <f>AE4*1.2</f>
        <v>21600</v>
      </c>
      <c r="AG4" s="184">
        <v>0.89303999999999994</v>
      </c>
      <c r="AH4" s="182">
        <v>6</v>
      </c>
      <c r="AI4" s="182">
        <v>6</v>
      </c>
      <c r="AJ4" s="184">
        <v>0.79835</v>
      </c>
      <c r="AK4" s="167"/>
      <c r="AL4" s="182" t="s">
        <v>232</v>
      </c>
      <c r="AM4" s="182" t="s">
        <v>232</v>
      </c>
      <c r="AN4" s="182" t="s">
        <v>234</v>
      </c>
      <c r="AO4" s="182" t="s">
        <v>237</v>
      </c>
      <c r="AP4" s="182" t="s">
        <v>240</v>
      </c>
      <c r="AQ4" s="182" t="s">
        <v>239</v>
      </c>
      <c r="AR4" s="182" t="s">
        <v>239</v>
      </c>
      <c r="AS4" s="182" t="s">
        <v>235</v>
      </c>
      <c r="AT4" s="182" t="s">
        <v>236</v>
      </c>
      <c r="AU4" s="182">
        <f>R4*0.6</f>
        <v>1200</v>
      </c>
      <c r="AV4" s="182">
        <f t="shared" ref="AV4:AX4" si="0">S4*0.6</f>
        <v>168</v>
      </c>
      <c r="AW4" s="183">
        <f t="shared" si="0"/>
        <v>10800</v>
      </c>
      <c r="AX4" s="183">
        <f t="shared" si="0"/>
        <v>12960</v>
      </c>
      <c r="AY4" s="184">
        <v>0.94093000000000004</v>
      </c>
      <c r="AZ4" s="182">
        <v>4</v>
      </c>
      <c r="BA4" s="182">
        <v>4</v>
      </c>
      <c r="BB4" s="184">
        <v>0.77536000000000005</v>
      </c>
      <c r="BC4" s="167"/>
      <c r="BD4" s="182" t="s">
        <v>232</v>
      </c>
      <c r="BE4" s="182" t="s">
        <v>232</v>
      </c>
      <c r="BF4" s="182" t="s">
        <v>242</v>
      </c>
      <c r="BG4" s="182" t="s">
        <v>241</v>
      </c>
      <c r="BH4" s="182">
        <v>3</v>
      </c>
      <c r="BI4" s="182">
        <f>R4*0.2</f>
        <v>400</v>
      </c>
      <c r="BJ4" s="182">
        <f t="shared" ref="BJ4:BL4" si="1">S4*0.2</f>
        <v>56</v>
      </c>
      <c r="BK4" s="183">
        <f t="shared" si="1"/>
        <v>3600</v>
      </c>
      <c r="BL4" s="183">
        <f t="shared" si="1"/>
        <v>4320</v>
      </c>
      <c r="BM4" s="184">
        <v>0.92271999999999998</v>
      </c>
      <c r="BN4" s="182">
        <v>1</v>
      </c>
      <c r="BO4" s="182">
        <v>1</v>
      </c>
      <c r="BP4" s="184">
        <v>0.76566999999999996</v>
      </c>
    </row>
    <row r="5" spans="2:68" x14ac:dyDescent="0.15">
      <c r="B5" s="181">
        <f>DATEVALUE("2021/04/02")</f>
        <v>44288</v>
      </c>
      <c r="C5" s="182">
        <v>20</v>
      </c>
      <c r="D5" s="182">
        <v>3</v>
      </c>
      <c r="E5" s="183">
        <v>200</v>
      </c>
      <c r="F5" s="183">
        <f t="shared" ref="F5:F33" si="2">E5*1.2</f>
        <v>240</v>
      </c>
      <c r="G5" s="184">
        <v>0.94294999999999995</v>
      </c>
      <c r="H5" s="182">
        <v>1</v>
      </c>
      <c r="I5" s="182">
        <v>1</v>
      </c>
      <c r="J5" s="184">
        <v>0.87170000000000003</v>
      </c>
      <c r="Q5" s="182" t="s">
        <v>233</v>
      </c>
      <c r="R5" s="182">
        <v>2650</v>
      </c>
      <c r="S5" s="182">
        <v>215</v>
      </c>
      <c r="T5" s="183">
        <v>28500</v>
      </c>
      <c r="U5" s="183">
        <f>T5*1.2</f>
        <v>34200</v>
      </c>
      <c r="V5" s="184">
        <v>1</v>
      </c>
      <c r="W5" s="182">
        <v>10</v>
      </c>
      <c r="X5" s="182">
        <v>10</v>
      </c>
      <c r="Y5" s="184">
        <v>0.98924999999999996</v>
      </c>
      <c r="AA5" s="182" t="s">
        <v>233</v>
      </c>
      <c r="AB5" s="182" t="s">
        <v>233</v>
      </c>
      <c r="AC5" s="182">
        <v>2650</v>
      </c>
      <c r="AD5" s="182">
        <v>215</v>
      </c>
      <c r="AE5" s="183">
        <v>28500</v>
      </c>
      <c r="AF5" s="183">
        <f>AE5*1.2</f>
        <v>34200</v>
      </c>
      <c r="AG5" s="184">
        <v>1</v>
      </c>
      <c r="AH5" s="182">
        <v>10</v>
      </c>
      <c r="AI5" s="182">
        <v>10</v>
      </c>
      <c r="AJ5" s="184">
        <v>0.98924999999999996</v>
      </c>
      <c r="AL5" s="182" t="s">
        <v>232</v>
      </c>
      <c r="AM5" s="182" t="s">
        <v>232</v>
      </c>
      <c r="AN5" s="182" t="s">
        <v>234</v>
      </c>
      <c r="AO5" s="182" t="s">
        <v>238</v>
      </c>
      <c r="AP5" s="182" t="s">
        <v>239</v>
      </c>
      <c r="AQ5" s="182" t="s">
        <v>239</v>
      </c>
      <c r="AR5" s="182" t="s">
        <v>239</v>
      </c>
      <c r="AS5" s="182" t="s">
        <v>235</v>
      </c>
      <c r="AT5" s="182" t="s">
        <v>236</v>
      </c>
      <c r="AU5" s="182">
        <f>R4*0.4</f>
        <v>800</v>
      </c>
      <c r="AV5" s="182">
        <f t="shared" ref="AV5:AX5" si="3">S4*0.4</f>
        <v>112</v>
      </c>
      <c r="AW5" s="183">
        <f t="shared" si="3"/>
        <v>7200</v>
      </c>
      <c r="AX5" s="183">
        <f t="shared" si="3"/>
        <v>8640</v>
      </c>
      <c r="AY5" s="184">
        <v>0.87055000000000005</v>
      </c>
      <c r="AZ5" s="182">
        <v>2</v>
      </c>
      <c r="BA5" s="182">
        <v>2</v>
      </c>
      <c r="BB5" s="184">
        <v>0.84433999999999998</v>
      </c>
      <c r="BD5" s="182" t="s">
        <v>232</v>
      </c>
      <c r="BE5" s="182" t="s">
        <v>232</v>
      </c>
      <c r="BF5" s="182" t="s">
        <v>244</v>
      </c>
      <c r="BG5" s="182" t="s">
        <v>241</v>
      </c>
      <c r="BH5" s="182">
        <v>2</v>
      </c>
      <c r="BI5" s="182">
        <f>R4*0.3</f>
        <v>600</v>
      </c>
      <c r="BJ5" s="182">
        <f t="shared" ref="BJ5:BL5" si="4">S4*0.3</f>
        <v>84</v>
      </c>
      <c r="BK5" s="183">
        <f t="shared" si="4"/>
        <v>5400</v>
      </c>
      <c r="BL5" s="183">
        <f t="shared" si="4"/>
        <v>6480</v>
      </c>
      <c r="BM5" s="184">
        <v>1</v>
      </c>
      <c r="BN5" s="182">
        <v>2</v>
      </c>
      <c r="BO5" s="182">
        <v>2</v>
      </c>
      <c r="BP5" s="184">
        <v>0.97789999999999999</v>
      </c>
    </row>
    <row r="6" spans="2:68" ht="15" x14ac:dyDescent="0.25">
      <c r="B6" s="181">
        <f>DATEVALUE("2021/04/03")</f>
        <v>44289</v>
      </c>
      <c r="C6" s="182">
        <v>30</v>
      </c>
      <c r="D6" s="182">
        <v>4</v>
      </c>
      <c r="E6" s="183">
        <v>300</v>
      </c>
      <c r="F6" s="183">
        <f t="shared" si="2"/>
        <v>360</v>
      </c>
      <c r="G6" s="184">
        <v>0.97682000000000002</v>
      </c>
      <c r="H6" s="182">
        <v>0</v>
      </c>
      <c r="I6" s="182">
        <v>0</v>
      </c>
      <c r="J6" s="184">
        <v>0.92908999999999997</v>
      </c>
      <c r="K6" s="167"/>
      <c r="L6" s="167"/>
      <c r="M6" s="167"/>
      <c r="N6" s="167"/>
      <c r="O6" s="167"/>
      <c r="P6" s="167"/>
      <c r="Q6" s="182" t="s">
        <v>163</v>
      </c>
      <c r="R6" s="182">
        <f>SUM(R4:R5)</f>
        <v>4650</v>
      </c>
      <c r="S6" s="182">
        <f t="shared" ref="S6:U6" si="5">SUM(S4:S5)</f>
        <v>495</v>
      </c>
      <c r="T6" s="183">
        <f t="shared" si="5"/>
        <v>46500</v>
      </c>
      <c r="U6" s="183">
        <f t="shared" si="5"/>
        <v>55800</v>
      </c>
      <c r="V6" s="184">
        <v>0.89748000000000006</v>
      </c>
      <c r="W6" s="182">
        <f t="shared" ref="W6:X6" si="6">SUM(W4:W5)</f>
        <v>16</v>
      </c>
      <c r="X6" s="182">
        <f t="shared" si="6"/>
        <v>16</v>
      </c>
      <c r="Y6" s="184">
        <v>0.80628</v>
      </c>
      <c r="Z6" s="167"/>
      <c r="AA6" s="182" t="s">
        <v>163</v>
      </c>
      <c r="AB6" s="182" t="s">
        <v>151</v>
      </c>
      <c r="AC6" s="182">
        <f>SUM(AC4:AC5)</f>
        <v>4650</v>
      </c>
      <c r="AD6" s="182">
        <f t="shared" ref="AD6" si="7">SUM(AD4:AD5)</f>
        <v>495</v>
      </c>
      <c r="AE6" s="183">
        <f t="shared" ref="AE6" si="8">SUM(AE4:AE5)</f>
        <v>46500</v>
      </c>
      <c r="AF6" s="183">
        <f t="shared" ref="AF6" si="9">SUM(AF4:AF5)</f>
        <v>55800</v>
      </c>
      <c r="AG6" s="184">
        <v>0.89748000000000006</v>
      </c>
      <c r="AH6" s="182">
        <f t="shared" ref="AH6" si="10">SUM(AH4:AH5)</f>
        <v>16</v>
      </c>
      <c r="AI6" s="182">
        <f t="shared" ref="AI6" si="11">SUM(AI4:AI5)</f>
        <v>16</v>
      </c>
      <c r="AJ6" s="184">
        <v>0.80628</v>
      </c>
      <c r="AK6" s="167"/>
      <c r="AL6" s="182" t="s">
        <v>233</v>
      </c>
      <c r="AM6" s="182" t="s">
        <v>233</v>
      </c>
      <c r="AN6" s="182" t="s">
        <v>234</v>
      </c>
      <c r="AO6" s="182" t="s">
        <v>237</v>
      </c>
      <c r="AP6" s="182" t="s">
        <v>239</v>
      </c>
      <c r="AQ6" s="182" t="s">
        <v>239</v>
      </c>
      <c r="AR6" s="182" t="s">
        <v>239</v>
      </c>
      <c r="AS6" s="182" t="s">
        <v>235</v>
      </c>
      <c r="AT6" s="182" t="s">
        <v>236</v>
      </c>
      <c r="AU6" s="182">
        <f>R5*0.6</f>
        <v>1590</v>
      </c>
      <c r="AV6" s="182">
        <f t="shared" ref="AV6:AX6" si="12">S5*0.6</f>
        <v>129</v>
      </c>
      <c r="AW6" s="183">
        <f t="shared" si="12"/>
        <v>17100</v>
      </c>
      <c r="AX6" s="183">
        <f t="shared" si="12"/>
        <v>20520</v>
      </c>
      <c r="AY6" s="184">
        <v>1</v>
      </c>
      <c r="AZ6" s="182">
        <f t="shared" ref="AZ6:BA6" si="13">W5*0.6</f>
        <v>6</v>
      </c>
      <c r="BA6" s="182">
        <f t="shared" si="13"/>
        <v>6</v>
      </c>
      <c r="BB6" s="184">
        <v>1</v>
      </c>
      <c r="BC6" s="167"/>
      <c r="BD6" s="182" t="s">
        <v>232</v>
      </c>
      <c r="BE6" s="182" t="s">
        <v>232</v>
      </c>
      <c r="BF6" s="182" t="s">
        <v>246</v>
      </c>
      <c r="BG6" s="182" t="s">
        <v>241</v>
      </c>
      <c r="BH6" s="182">
        <v>3</v>
      </c>
      <c r="BI6" s="182">
        <f>R4*0.1</f>
        <v>200</v>
      </c>
      <c r="BJ6" s="182">
        <f t="shared" ref="BJ6:BL6" si="14">S4*0.1</f>
        <v>28</v>
      </c>
      <c r="BK6" s="183">
        <f t="shared" si="14"/>
        <v>1800</v>
      </c>
      <c r="BL6" s="183">
        <f t="shared" si="14"/>
        <v>2160</v>
      </c>
      <c r="BM6" s="184">
        <v>0.97726999999999997</v>
      </c>
      <c r="BN6" s="182">
        <v>1</v>
      </c>
      <c r="BO6" s="182">
        <v>1</v>
      </c>
      <c r="BP6" s="184">
        <v>0.97726999999999997</v>
      </c>
    </row>
    <row r="7" spans="2:68" ht="15" x14ac:dyDescent="0.25">
      <c r="B7" s="181">
        <f>DATEVALUE("2021/04/04")</f>
        <v>44290</v>
      </c>
      <c r="C7" s="182">
        <v>40</v>
      </c>
      <c r="D7" s="182">
        <v>5</v>
      </c>
      <c r="E7" s="183">
        <v>400</v>
      </c>
      <c r="F7" s="183">
        <f t="shared" si="2"/>
        <v>480</v>
      </c>
      <c r="G7" s="184">
        <v>0.90290000000000004</v>
      </c>
      <c r="H7" s="182">
        <v>2</v>
      </c>
      <c r="I7" s="182">
        <v>2</v>
      </c>
      <c r="J7" s="184">
        <v>0.74339</v>
      </c>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82" t="s">
        <v>233</v>
      </c>
      <c r="AM7" s="182" t="s">
        <v>233</v>
      </c>
      <c r="AN7" s="182" t="s">
        <v>234</v>
      </c>
      <c r="AO7" s="182" t="s">
        <v>238</v>
      </c>
      <c r="AP7" s="182" t="s">
        <v>239</v>
      </c>
      <c r="AQ7" s="182" t="s">
        <v>239</v>
      </c>
      <c r="AR7" s="182" t="s">
        <v>239</v>
      </c>
      <c r="AS7" s="182" t="s">
        <v>235</v>
      </c>
      <c r="AT7" s="182" t="s">
        <v>236</v>
      </c>
      <c r="AU7" s="182">
        <f>R5*0.4</f>
        <v>1060</v>
      </c>
      <c r="AV7" s="182">
        <f t="shared" ref="AV7:AX7" si="15">S5*0.4</f>
        <v>86</v>
      </c>
      <c r="AW7" s="183">
        <f t="shared" si="15"/>
        <v>11400</v>
      </c>
      <c r="AX7" s="183">
        <f t="shared" si="15"/>
        <v>13680</v>
      </c>
      <c r="AY7" s="184">
        <v>1</v>
      </c>
      <c r="AZ7" s="182">
        <f t="shared" ref="AZ7:BA7" si="16">W5*0.4</f>
        <v>4</v>
      </c>
      <c r="BA7" s="182">
        <f t="shared" si="16"/>
        <v>4</v>
      </c>
      <c r="BB7" s="184">
        <v>1</v>
      </c>
      <c r="BC7" s="167"/>
      <c r="BD7" s="182" t="s">
        <v>232</v>
      </c>
      <c r="BE7" s="182" t="s">
        <v>232</v>
      </c>
      <c r="BF7" s="182" t="s">
        <v>248</v>
      </c>
      <c r="BG7" s="182" t="s">
        <v>241</v>
      </c>
      <c r="BH7" s="182">
        <v>8</v>
      </c>
      <c r="BI7" s="182">
        <f>R4*0.4</f>
        <v>800</v>
      </c>
      <c r="BJ7" s="182">
        <f t="shared" ref="BJ7:BL7" si="17">S4*0.4</f>
        <v>112</v>
      </c>
      <c r="BK7" s="183">
        <f t="shared" si="17"/>
        <v>7200</v>
      </c>
      <c r="BL7" s="183">
        <f t="shared" si="17"/>
        <v>8640</v>
      </c>
      <c r="BM7" s="184">
        <v>1</v>
      </c>
      <c r="BN7" s="182">
        <v>2</v>
      </c>
      <c r="BO7" s="182">
        <v>2</v>
      </c>
      <c r="BP7" s="184">
        <v>0.95</v>
      </c>
    </row>
    <row r="8" spans="2:68" ht="15" x14ac:dyDescent="0.25">
      <c r="B8" s="181">
        <f>DATEVALUE("2021/04/05")</f>
        <v>44291</v>
      </c>
      <c r="C8" s="182">
        <v>50</v>
      </c>
      <c r="D8" s="182">
        <v>6</v>
      </c>
      <c r="E8" s="183">
        <v>500</v>
      </c>
      <c r="F8" s="183">
        <f t="shared" si="2"/>
        <v>600</v>
      </c>
      <c r="G8" s="184">
        <v>0.93223999999999996</v>
      </c>
      <c r="H8" s="182">
        <v>0</v>
      </c>
      <c r="I8" s="182">
        <v>0</v>
      </c>
      <c r="J8" s="184">
        <v>0.79812000000000005</v>
      </c>
      <c r="K8" s="167"/>
      <c r="L8" s="167"/>
      <c r="M8" s="167"/>
      <c r="N8" s="167"/>
      <c r="O8" s="167"/>
      <c r="P8" s="167"/>
      <c r="Q8" s="167"/>
      <c r="R8" s="167"/>
      <c r="S8" s="167"/>
      <c r="T8" s="167"/>
      <c r="U8" s="167"/>
      <c r="V8" s="167"/>
      <c r="W8" s="167"/>
      <c r="X8" s="167"/>
      <c r="Y8" s="167"/>
      <c r="Z8" s="167"/>
      <c r="AK8" s="167"/>
      <c r="AL8" s="182" t="s">
        <v>163</v>
      </c>
      <c r="AM8" s="182" t="s">
        <v>151</v>
      </c>
      <c r="AN8" s="182" t="s">
        <v>151</v>
      </c>
      <c r="AO8" s="182" t="s">
        <v>151</v>
      </c>
      <c r="AP8" s="182" t="s">
        <v>151</v>
      </c>
      <c r="AQ8" s="182" t="s">
        <v>151</v>
      </c>
      <c r="AR8" s="182" t="s">
        <v>151</v>
      </c>
      <c r="AS8" s="182" t="s">
        <v>151</v>
      </c>
      <c r="AT8" s="182" t="s">
        <v>151</v>
      </c>
      <c r="AU8" s="182">
        <v>4650</v>
      </c>
      <c r="AV8" s="182">
        <v>495</v>
      </c>
      <c r="AW8" s="183">
        <v>46500</v>
      </c>
      <c r="AX8" s="183">
        <v>55800</v>
      </c>
      <c r="AY8" s="184">
        <v>0.89748000000000006</v>
      </c>
      <c r="AZ8" s="182">
        <v>16</v>
      </c>
      <c r="BA8" s="182">
        <v>16</v>
      </c>
      <c r="BB8" s="184">
        <v>0.80628</v>
      </c>
      <c r="BC8" s="167"/>
      <c r="BD8" s="182" t="s">
        <v>233</v>
      </c>
      <c r="BE8" s="182" t="s">
        <v>233</v>
      </c>
      <c r="BF8" s="182" t="s">
        <v>243</v>
      </c>
      <c r="BG8" s="182" t="s">
        <v>241</v>
      </c>
      <c r="BH8" s="182">
        <v>3</v>
      </c>
      <c r="BI8" s="182">
        <f>R5*0.3</f>
        <v>795</v>
      </c>
      <c r="BJ8" s="182">
        <f t="shared" ref="BJ8:BL8" si="18">S5*0.3</f>
        <v>64.5</v>
      </c>
      <c r="BK8" s="183">
        <f t="shared" si="18"/>
        <v>8550</v>
      </c>
      <c r="BL8" s="183">
        <f t="shared" si="18"/>
        <v>10260</v>
      </c>
      <c r="BM8" s="184">
        <v>0.93628999999999996</v>
      </c>
      <c r="BN8" s="182">
        <f t="shared" ref="BN8:BO8" si="19">W5*0.3</f>
        <v>3</v>
      </c>
      <c r="BO8" s="182">
        <f t="shared" si="19"/>
        <v>3</v>
      </c>
      <c r="BP8" s="184">
        <v>0.91512000000000004</v>
      </c>
    </row>
    <row r="9" spans="2:68" ht="15" x14ac:dyDescent="0.25">
      <c r="B9" s="181">
        <f>DATEVALUE("2021/04/06")</f>
        <v>44292</v>
      </c>
      <c r="C9" s="182">
        <v>60</v>
      </c>
      <c r="D9" s="182">
        <v>7</v>
      </c>
      <c r="E9" s="183">
        <v>600</v>
      </c>
      <c r="F9" s="183">
        <f t="shared" si="2"/>
        <v>720</v>
      </c>
      <c r="G9" s="184">
        <v>0.89142999999999994</v>
      </c>
      <c r="H9" s="182">
        <v>0</v>
      </c>
      <c r="I9" s="182">
        <v>0</v>
      </c>
      <c r="J9" s="184">
        <v>0.73762000000000005</v>
      </c>
      <c r="AA9" s="167"/>
      <c r="AB9" s="167"/>
      <c r="AC9" s="167"/>
      <c r="AD9" s="167"/>
      <c r="AE9" s="167"/>
      <c r="AF9" s="167"/>
      <c r="AG9" s="167"/>
      <c r="AH9" s="167"/>
      <c r="AI9" s="167"/>
      <c r="AJ9" s="167"/>
      <c r="BD9" s="182" t="s">
        <v>233</v>
      </c>
      <c r="BE9" s="182" t="s">
        <v>233</v>
      </c>
      <c r="BF9" s="182" t="s">
        <v>245</v>
      </c>
      <c r="BG9" s="182" t="s">
        <v>241</v>
      </c>
      <c r="BH9" s="182">
        <v>3</v>
      </c>
      <c r="BI9" s="182">
        <f>R5*0.2</f>
        <v>530</v>
      </c>
      <c r="BJ9" s="182">
        <f t="shared" ref="BJ9:BL9" si="20">S5*0.2</f>
        <v>43</v>
      </c>
      <c r="BK9" s="183">
        <f t="shared" si="20"/>
        <v>5700</v>
      </c>
      <c r="BL9" s="183">
        <f t="shared" si="20"/>
        <v>6840</v>
      </c>
      <c r="BM9" s="184">
        <v>0.98765000000000003</v>
      </c>
      <c r="BN9" s="182">
        <f t="shared" ref="BN9:BO9" si="21">W5*0.2</f>
        <v>2</v>
      </c>
      <c r="BO9" s="182">
        <f t="shared" si="21"/>
        <v>2</v>
      </c>
      <c r="BP9" s="184">
        <v>0.94443999999999995</v>
      </c>
    </row>
    <row r="10" spans="2:68" ht="15" x14ac:dyDescent="0.25">
      <c r="B10" s="181">
        <f>DATEVALUE("2021/04/07")</f>
        <v>44293</v>
      </c>
      <c r="C10" s="182">
        <v>70</v>
      </c>
      <c r="D10" s="182">
        <v>8</v>
      </c>
      <c r="E10" s="183">
        <v>700</v>
      </c>
      <c r="F10" s="183">
        <f t="shared" si="2"/>
        <v>840</v>
      </c>
      <c r="G10" s="184">
        <v>0.88876999999999995</v>
      </c>
      <c r="H10" s="182">
        <v>0</v>
      </c>
      <c r="I10" s="182">
        <v>0</v>
      </c>
      <c r="J10" s="184">
        <v>0.86492999999999998</v>
      </c>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BC10" s="167"/>
      <c r="BD10" s="182" t="s">
        <v>233</v>
      </c>
      <c r="BE10" s="182" t="s">
        <v>233</v>
      </c>
      <c r="BF10" s="182" t="s">
        <v>247</v>
      </c>
      <c r="BG10" s="182" t="s">
        <v>241</v>
      </c>
      <c r="BH10" s="182">
        <v>3</v>
      </c>
      <c r="BI10" s="182">
        <f>R5*0.5</f>
        <v>1325</v>
      </c>
      <c r="BJ10" s="182">
        <f t="shared" ref="BJ10:BL10" si="22">S5*0.5</f>
        <v>107.5</v>
      </c>
      <c r="BK10" s="183">
        <f t="shared" si="22"/>
        <v>14250</v>
      </c>
      <c r="BL10" s="183">
        <f t="shared" si="22"/>
        <v>17100</v>
      </c>
      <c r="BM10" s="184">
        <v>0.9</v>
      </c>
      <c r="BN10" s="182">
        <f t="shared" ref="BN10:BO10" si="23">W5*0.5</f>
        <v>5</v>
      </c>
      <c r="BO10" s="182">
        <f t="shared" si="23"/>
        <v>5</v>
      </c>
      <c r="BP10" s="184">
        <v>0.9</v>
      </c>
    </row>
    <row r="11" spans="2:68" ht="15" x14ac:dyDescent="0.25">
      <c r="B11" s="181">
        <f>DATEVALUE("2021/04/08")</f>
        <v>44294</v>
      </c>
      <c r="C11" s="182">
        <v>80</v>
      </c>
      <c r="D11" s="182">
        <v>9</v>
      </c>
      <c r="E11" s="183">
        <v>800</v>
      </c>
      <c r="F11" s="183">
        <f t="shared" si="2"/>
        <v>960</v>
      </c>
      <c r="G11" s="184">
        <v>0.91205000000000003</v>
      </c>
      <c r="H11" s="182">
        <v>2</v>
      </c>
      <c r="I11" s="182">
        <v>2</v>
      </c>
      <c r="J11" s="184">
        <v>0.79771000000000003</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BC11" s="167"/>
      <c r="BD11" s="182" t="s">
        <v>163</v>
      </c>
      <c r="BE11" s="182" t="s">
        <v>151</v>
      </c>
      <c r="BF11" s="182" t="s">
        <v>151</v>
      </c>
      <c r="BG11" s="182" t="s">
        <v>151</v>
      </c>
      <c r="BH11" s="182" t="s">
        <v>151</v>
      </c>
      <c r="BI11" s="182">
        <v>4650</v>
      </c>
      <c r="BJ11" s="182">
        <v>495</v>
      </c>
      <c r="BK11" s="183">
        <v>46500</v>
      </c>
      <c r="BL11" s="183">
        <v>55800</v>
      </c>
      <c r="BM11" s="184">
        <v>0.89748000000000006</v>
      </c>
      <c r="BN11" s="182">
        <v>16</v>
      </c>
      <c r="BO11" s="182">
        <v>16</v>
      </c>
      <c r="BP11" s="184">
        <v>0.80628</v>
      </c>
    </row>
    <row r="12" spans="2:68" ht="15" x14ac:dyDescent="0.25">
      <c r="B12" s="181">
        <f>DATEVALUE("2021/04/09")</f>
        <v>44295</v>
      </c>
      <c r="C12" s="182">
        <v>90</v>
      </c>
      <c r="D12" s="182">
        <v>10</v>
      </c>
      <c r="E12" s="183">
        <v>900</v>
      </c>
      <c r="F12" s="183">
        <f t="shared" si="2"/>
        <v>1080</v>
      </c>
      <c r="G12" s="184">
        <v>0.92100000000000004</v>
      </c>
      <c r="H12" s="182">
        <v>0</v>
      </c>
      <c r="I12" s="182">
        <v>0</v>
      </c>
      <c r="J12" s="184">
        <v>0.78700000000000003</v>
      </c>
      <c r="K12" s="167"/>
      <c r="L12" s="167"/>
      <c r="M12" s="167"/>
      <c r="N12" s="167"/>
      <c r="O12" s="167"/>
      <c r="P12" s="167"/>
      <c r="Q12" s="167"/>
      <c r="R12" s="167"/>
      <c r="S12" s="167"/>
      <c r="T12" s="167"/>
      <c r="U12" s="167"/>
      <c r="V12" s="167"/>
      <c r="W12" s="167"/>
      <c r="X12" s="167"/>
      <c r="Y12" s="167"/>
      <c r="Z12" s="167"/>
      <c r="AK12" s="167"/>
      <c r="BC12" s="167"/>
    </row>
    <row r="13" spans="2:68" x14ac:dyDescent="0.15">
      <c r="B13" s="181">
        <f>DATEVALUE("2021/04/10")</f>
        <v>44296</v>
      </c>
      <c r="C13" s="182">
        <v>100</v>
      </c>
      <c r="D13" s="182">
        <v>11</v>
      </c>
      <c r="E13" s="183">
        <v>1000</v>
      </c>
      <c r="F13" s="183">
        <f t="shared" si="2"/>
        <v>1200</v>
      </c>
      <c r="G13" s="184">
        <v>0.68759000000000003</v>
      </c>
      <c r="H13" s="182">
        <v>0</v>
      </c>
      <c r="I13" s="182">
        <v>0</v>
      </c>
      <c r="J13" s="184">
        <v>0.61907999999999996</v>
      </c>
    </row>
    <row r="14" spans="2:68" x14ac:dyDescent="0.15">
      <c r="B14" s="181">
        <f>DATEVALUE("2021/04/11")</f>
        <v>44297</v>
      </c>
      <c r="C14" s="182">
        <v>110</v>
      </c>
      <c r="D14" s="182">
        <v>12</v>
      </c>
      <c r="E14" s="183">
        <v>1100</v>
      </c>
      <c r="F14" s="183">
        <f t="shared" si="2"/>
        <v>1320</v>
      </c>
      <c r="G14" s="184">
        <v>0.88300000000000001</v>
      </c>
      <c r="H14" s="182">
        <v>0</v>
      </c>
      <c r="I14" s="182">
        <v>0</v>
      </c>
      <c r="J14" s="184">
        <v>0.79849999999999999</v>
      </c>
    </row>
    <row r="15" spans="2:68" x14ac:dyDescent="0.15">
      <c r="B15" s="181">
        <f>DATEVALUE("2021/04/12")</f>
        <v>44298</v>
      </c>
      <c r="C15" s="182">
        <v>120</v>
      </c>
      <c r="D15" s="182">
        <v>13</v>
      </c>
      <c r="E15" s="183">
        <v>1200</v>
      </c>
      <c r="F15" s="183">
        <f t="shared" si="2"/>
        <v>1440</v>
      </c>
      <c r="G15" s="184">
        <v>0.96530000000000005</v>
      </c>
      <c r="H15" s="182">
        <v>0</v>
      </c>
      <c r="I15" s="182">
        <v>0</v>
      </c>
      <c r="J15" s="184">
        <v>0.80915999999999999</v>
      </c>
    </row>
    <row r="16" spans="2:68" x14ac:dyDescent="0.15">
      <c r="B16" s="181">
        <f>DATEVALUE("2021/04/13")</f>
        <v>44299</v>
      </c>
      <c r="C16" s="182">
        <v>130</v>
      </c>
      <c r="D16" s="182">
        <v>14</v>
      </c>
      <c r="E16" s="183">
        <v>1300</v>
      </c>
      <c r="F16" s="183">
        <f t="shared" si="2"/>
        <v>1560</v>
      </c>
      <c r="G16" s="184">
        <v>0.91361000000000003</v>
      </c>
      <c r="H16" s="182">
        <v>1</v>
      </c>
      <c r="I16" s="182">
        <v>1</v>
      </c>
      <c r="J16" s="184">
        <v>0.76605000000000001</v>
      </c>
    </row>
    <row r="17" spans="2:10" x14ac:dyDescent="0.15">
      <c r="B17" s="181">
        <f>DATEVALUE("2021/04/14")</f>
        <v>44300</v>
      </c>
      <c r="C17" s="182">
        <v>140</v>
      </c>
      <c r="D17" s="182">
        <v>15</v>
      </c>
      <c r="E17" s="183">
        <v>1400</v>
      </c>
      <c r="F17" s="183">
        <f t="shared" si="2"/>
        <v>1680</v>
      </c>
      <c r="G17" s="184">
        <v>0.95726</v>
      </c>
      <c r="H17" s="182">
        <v>0</v>
      </c>
      <c r="I17" s="182">
        <v>0</v>
      </c>
      <c r="J17" s="184">
        <v>0.94025999999999998</v>
      </c>
    </row>
    <row r="18" spans="2:10" x14ac:dyDescent="0.15">
      <c r="B18" s="181">
        <f>DATEVALUE("2021/04/15")</f>
        <v>44301</v>
      </c>
      <c r="C18" s="182">
        <v>150</v>
      </c>
      <c r="D18" s="182">
        <v>16</v>
      </c>
      <c r="E18" s="183">
        <v>1500</v>
      </c>
      <c r="F18" s="183">
        <f t="shared" si="2"/>
        <v>1800</v>
      </c>
      <c r="G18" s="184">
        <v>0.81079999999999997</v>
      </c>
      <c r="H18" s="182">
        <v>0</v>
      </c>
      <c r="I18" s="182">
        <v>0</v>
      </c>
      <c r="J18" s="184">
        <v>0.73340000000000005</v>
      </c>
    </row>
    <row r="19" spans="2:10" x14ac:dyDescent="0.15">
      <c r="B19" s="181">
        <f>DATEVALUE("2021/04/16")</f>
        <v>44302</v>
      </c>
      <c r="C19" s="182">
        <v>160</v>
      </c>
      <c r="D19" s="182">
        <v>17</v>
      </c>
      <c r="E19" s="183">
        <v>1600</v>
      </c>
      <c r="F19" s="183">
        <f t="shared" si="2"/>
        <v>1920</v>
      </c>
      <c r="G19" s="184">
        <v>0.91273000000000004</v>
      </c>
      <c r="H19" s="182">
        <v>0</v>
      </c>
      <c r="I19" s="182">
        <v>0</v>
      </c>
      <c r="J19" s="184">
        <v>0.83242000000000005</v>
      </c>
    </row>
    <row r="20" spans="2:10" x14ac:dyDescent="0.15">
      <c r="B20" s="181">
        <f>DATEVALUE("2021/04/17")</f>
        <v>44303</v>
      </c>
      <c r="C20" s="182">
        <v>170</v>
      </c>
      <c r="D20" s="182">
        <v>18</v>
      </c>
      <c r="E20" s="183">
        <v>1700</v>
      </c>
      <c r="F20" s="183">
        <f t="shared" si="2"/>
        <v>2040</v>
      </c>
      <c r="G20" s="184">
        <v>0.75653000000000004</v>
      </c>
      <c r="H20" s="182">
        <v>0</v>
      </c>
      <c r="I20" s="182">
        <v>0</v>
      </c>
      <c r="J20" s="184">
        <v>0.71857000000000004</v>
      </c>
    </row>
    <row r="21" spans="2:10" x14ac:dyDescent="0.15">
      <c r="B21" s="181">
        <f>DATEVALUE("2021/04/18")</f>
        <v>44304</v>
      </c>
      <c r="C21" s="182">
        <v>180</v>
      </c>
      <c r="D21" s="182">
        <v>19</v>
      </c>
      <c r="E21" s="183">
        <v>1800</v>
      </c>
      <c r="F21" s="183">
        <f t="shared" si="2"/>
        <v>2160</v>
      </c>
      <c r="G21" s="184">
        <v>0.88529000000000002</v>
      </c>
      <c r="H21" s="182">
        <v>3</v>
      </c>
      <c r="I21" s="182">
        <v>3</v>
      </c>
      <c r="J21" s="184">
        <v>0.72470999999999997</v>
      </c>
    </row>
    <row r="22" spans="2:10" x14ac:dyDescent="0.15">
      <c r="B22" s="181">
        <f>DATEVALUE("2021/04/19")</f>
        <v>44305</v>
      </c>
      <c r="C22" s="182">
        <v>190</v>
      </c>
      <c r="D22" s="182">
        <v>20</v>
      </c>
      <c r="E22" s="183">
        <v>1900</v>
      </c>
      <c r="F22" s="183">
        <f t="shared" si="2"/>
        <v>2280</v>
      </c>
      <c r="G22" s="184">
        <v>0.98346</v>
      </c>
      <c r="H22" s="182">
        <v>0</v>
      </c>
      <c r="I22" s="182">
        <v>0</v>
      </c>
      <c r="J22" s="184">
        <v>0.95038</v>
      </c>
    </row>
    <row r="23" spans="2:10" x14ac:dyDescent="0.15">
      <c r="B23" s="181">
        <f>DATEVALUE("2021/04/20")</f>
        <v>44306</v>
      </c>
      <c r="C23" s="182">
        <v>200</v>
      </c>
      <c r="D23" s="182">
        <v>21</v>
      </c>
      <c r="E23" s="183">
        <v>2000</v>
      </c>
      <c r="F23" s="183">
        <f t="shared" si="2"/>
        <v>2400</v>
      </c>
      <c r="G23" s="184">
        <v>0.89548000000000005</v>
      </c>
      <c r="H23" s="182">
        <v>0</v>
      </c>
      <c r="I23" s="182">
        <v>0</v>
      </c>
      <c r="J23" s="184">
        <v>0.81710000000000005</v>
      </c>
    </row>
    <row r="24" spans="2:10" x14ac:dyDescent="0.15">
      <c r="B24" s="181">
        <f>DATEVALUE("2021/04/21")</f>
        <v>44307</v>
      </c>
      <c r="C24" s="182">
        <v>210</v>
      </c>
      <c r="D24" s="182">
        <v>22</v>
      </c>
      <c r="E24" s="183">
        <v>2100</v>
      </c>
      <c r="F24" s="183">
        <f t="shared" si="2"/>
        <v>2520</v>
      </c>
      <c r="G24" s="184">
        <v>0.93654000000000004</v>
      </c>
      <c r="H24" s="182">
        <v>0</v>
      </c>
      <c r="I24" s="182">
        <v>0</v>
      </c>
      <c r="J24" s="184">
        <v>0.87372000000000005</v>
      </c>
    </row>
    <row r="25" spans="2:10" x14ac:dyDescent="0.15">
      <c r="B25" s="181">
        <f>DATEVALUE("2021/04/22")</f>
        <v>44308</v>
      </c>
      <c r="C25" s="182">
        <v>220</v>
      </c>
      <c r="D25" s="182">
        <v>23</v>
      </c>
      <c r="E25" s="183">
        <v>2200</v>
      </c>
      <c r="F25" s="183">
        <f t="shared" si="2"/>
        <v>2640</v>
      </c>
      <c r="G25" s="184">
        <v>0.91276000000000002</v>
      </c>
      <c r="H25" s="182">
        <v>0</v>
      </c>
      <c r="I25" s="182">
        <v>0</v>
      </c>
      <c r="J25" s="184">
        <v>0.81886000000000003</v>
      </c>
    </row>
    <row r="26" spans="2:10" x14ac:dyDescent="0.15">
      <c r="B26" s="181">
        <f>DATEVALUE("2021/04/23")</f>
        <v>44309</v>
      </c>
      <c r="C26" s="182">
        <v>230</v>
      </c>
      <c r="D26" s="182">
        <v>24</v>
      </c>
      <c r="E26" s="183">
        <v>2300</v>
      </c>
      <c r="F26" s="183">
        <f t="shared" si="2"/>
        <v>2760</v>
      </c>
      <c r="G26" s="184">
        <v>0.86692999999999998</v>
      </c>
      <c r="H26" s="182">
        <v>6</v>
      </c>
      <c r="I26" s="182">
        <v>6</v>
      </c>
      <c r="J26" s="184">
        <v>0.81467000000000001</v>
      </c>
    </row>
    <row r="27" spans="2:10" x14ac:dyDescent="0.15">
      <c r="B27" s="181">
        <f>DATEVALUE("2021/04/24")</f>
        <v>44310</v>
      </c>
      <c r="C27" s="182">
        <v>240</v>
      </c>
      <c r="D27" s="182">
        <v>25</v>
      </c>
      <c r="E27" s="183">
        <v>2400</v>
      </c>
      <c r="F27" s="183">
        <f t="shared" si="2"/>
        <v>2880</v>
      </c>
      <c r="G27" s="184">
        <v>0.88278999999999996</v>
      </c>
      <c r="H27" s="182">
        <v>0</v>
      </c>
      <c r="I27" s="182">
        <v>0</v>
      </c>
      <c r="J27" s="184">
        <v>0.6986</v>
      </c>
    </row>
    <row r="28" spans="2:10" x14ac:dyDescent="0.15">
      <c r="B28" s="181">
        <f>DATEVALUE("2021/04/25")</f>
        <v>44311</v>
      </c>
      <c r="C28" s="182">
        <v>250</v>
      </c>
      <c r="D28" s="182">
        <v>26</v>
      </c>
      <c r="E28" s="183">
        <v>2500</v>
      </c>
      <c r="F28" s="183">
        <f t="shared" si="2"/>
        <v>3000</v>
      </c>
      <c r="G28" s="184">
        <v>0.83838000000000001</v>
      </c>
      <c r="H28" s="182">
        <v>0</v>
      </c>
      <c r="I28" s="182">
        <v>0</v>
      </c>
      <c r="J28" s="184">
        <v>0.75783999999999996</v>
      </c>
    </row>
    <row r="29" spans="2:10" x14ac:dyDescent="0.15">
      <c r="B29" s="181">
        <f>DATEVALUE("2021/04/26")</f>
        <v>44312</v>
      </c>
      <c r="C29" s="182">
        <v>260</v>
      </c>
      <c r="D29" s="182">
        <v>27</v>
      </c>
      <c r="E29" s="183">
        <v>2600</v>
      </c>
      <c r="F29" s="183">
        <f t="shared" si="2"/>
        <v>3120</v>
      </c>
      <c r="G29" s="184">
        <v>0.94867000000000001</v>
      </c>
      <c r="H29" s="182">
        <v>0</v>
      </c>
      <c r="I29" s="182">
        <v>0</v>
      </c>
      <c r="J29" s="184">
        <v>0.87168999999999996</v>
      </c>
    </row>
    <row r="30" spans="2:10" x14ac:dyDescent="0.15">
      <c r="B30" s="181">
        <f>DATEVALUE("2021/04/27")</f>
        <v>44313</v>
      </c>
      <c r="C30" s="182">
        <v>270</v>
      </c>
      <c r="D30" s="182">
        <v>28</v>
      </c>
      <c r="E30" s="183">
        <v>2700</v>
      </c>
      <c r="F30" s="183">
        <f t="shared" si="2"/>
        <v>3240</v>
      </c>
      <c r="G30" s="184">
        <v>0.88937999999999995</v>
      </c>
      <c r="H30" s="182">
        <v>0</v>
      </c>
      <c r="I30" s="182">
        <v>0</v>
      </c>
      <c r="J30" s="184">
        <v>0.77925999999999995</v>
      </c>
    </row>
    <row r="31" spans="2:10" x14ac:dyDescent="0.15">
      <c r="B31" s="181">
        <f>DATEVALUE("2021/04/28")</f>
        <v>44314</v>
      </c>
      <c r="C31" s="182">
        <v>280</v>
      </c>
      <c r="D31" s="182">
        <v>29</v>
      </c>
      <c r="E31" s="183">
        <v>2800</v>
      </c>
      <c r="F31" s="183">
        <f t="shared" si="2"/>
        <v>3360</v>
      </c>
      <c r="G31" s="184">
        <v>0.90029000000000003</v>
      </c>
      <c r="H31" s="182">
        <v>1</v>
      </c>
      <c r="I31" s="182">
        <v>1</v>
      </c>
      <c r="J31" s="184">
        <v>0.85629</v>
      </c>
    </row>
    <row r="32" spans="2:10" x14ac:dyDescent="0.15">
      <c r="B32" s="181">
        <f>DATEVALUE("2021/04/29")</f>
        <v>44315</v>
      </c>
      <c r="C32" s="182">
        <v>290</v>
      </c>
      <c r="D32" s="182">
        <v>30</v>
      </c>
      <c r="E32" s="183">
        <v>2900</v>
      </c>
      <c r="F32" s="183">
        <f t="shared" si="2"/>
        <v>3480</v>
      </c>
      <c r="G32" s="184">
        <v>0.86692999999999998</v>
      </c>
      <c r="H32" s="182">
        <v>0</v>
      </c>
      <c r="I32" s="182">
        <v>0</v>
      </c>
      <c r="J32" s="184">
        <v>0.81886000000000003</v>
      </c>
    </row>
    <row r="33" spans="2:10" x14ac:dyDescent="0.15">
      <c r="B33" s="181">
        <f>DATEVALUE("2021/04/30")</f>
        <v>44316</v>
      </c>
      <c r="C33" s="182">
        <v>300</v>
      </c>
      <c r="D33" s="182">
        <v>31</v>
      </c>
      <c r="E33" s="183">
        <v>3000</v>
      </c>
      <c r="F33" s="183">
        <f t="shared" si="2"/>
        <v>3600</v>
      </c>
      <c r="G33" s="184">
        <v>0.88278999999999996</v>
      </c>
      <c r="H33" s="182">
        <v>0</v>
      </c>
      <c r="I33" s="182">
        <v>0</v>
      </c>
      <c r="J33" s="184">
        <v>0.81467000000000001</v>
      </c>
    </row>
    <row r="36" spans="2:10" ht="15" x14ac:dyDescent="0.25">
      <c r="B36" s="167" t="s">
        <v>174</v>
      </c>
      <c r="C36" s="167"/>
      <c r="D36" s="167"/>
      <c r="E36" s="167"/>
      <c r="F36" s="167"/>
      <c r="G36" s="167"/>
      <c r="H36" s="167"/>
      <c r="I36" s="167"/>
      <c r="J36" s="167"/>
    </row>
    <row r="37" spans="2:10" ht="15" x14ac:dyDescent="0.25">
      <c r="B37" s="168" t="s">
        <v>6</v>
      </c>
      <c r="C37" s="168" t="s">
        <v>2</v>
      </c>
      <c r="D37" s="168" t="s">
        <v>3</v>
      </c>
      <c r="E37" s="168" t="s">
        <v>197</v>
      </c>
      <c r="F37" s="168" t="s">
        <v>168</v>
      </c>
      <c r="G37" s="168" t="s">
        <v>217</v>
      </c>
      <c r="H37" s="168" t="s">
        <v>170</v>
      </c>
      <c r="I37" s="168" t="s">
        <v>169</v>
      </c>
      <c r="J37" s="168" t="s">
        <v>216</v>
      </c>
    </row>
    <row r="38" spans="2:10" x14ac:dyDescent="0.15">
      <c r="B38" s="182" t="s">
        <v>218</v>
      </c>
      <c r="C38" s="182">
        <v>1000</v>
      </c>
      <c r="D38" s="182">
        <v>40</v>
      </c>
      <c r="E38" s="183">
        <f>E4*40</f>
        <v>4000</v>
      </c>
      <c r="F38" s="183">
        <f>E38*1.2</f>
        <v>4800</v>
      </c>
      <c r="G38" s="184">
        <v>0.57106400000000002</v>
      </c>
      <c r="H38" s="182">
        <v>3</v>
      </c>
      <c r="I38" s="182">
        <v>3</v>
      </c>
      <c r="J38" s="184">
        <v>0.35139999999999999</v>
      </c>
    </row>
    <row r="39" spans="2:10" x14ac:dyDescent="0.15">
      <c r="B39" s="182" t="s">
        <v>219</v>
      </c>
      <c r="C39" s="182">
        <v>2000</v>
      </c>
      <c r="D39" s="182">
        <v>60</v>
      </c>
      <c r="E39" s="183">
        <f t="shared" ref="E39:E48" si="24">E5*40</f>
        <v>8000</v>
      </c>
      <c r="F39" s="183">
        <f t="shared" ref="F39:F48" si="25">E39*1.2</f>
        <v>9600</v>
      </c>
      <c r="G39" s="184">
        <v>0.6727280000000001</v>
      </c>
      <c r="H39" s="182">
        <v>5</v>
      </c>
      <c r="I39" s="182">
        <v>5</v>
      </c>
      <c r="J39" s="184">
        <v>0.54884000000000011</v>
      </c>
    </row>
    <row r="40" spans="2:10" x14ac:dyDescent="0.15">
      <c r="B40" s="182" t="s">
        <v>220</v>
      </c>
      <c r="C40" s="182">
        <v>3000</v>
      </c>
      <c r="D40" s="182">
        <v>80</v>
      </c>
      <c r="E40" s="183">
        <f t="shared" si="24"/>
        <v>12000</v>
      </c>
      <c r="F40" s="183">
        <f t="shared" si="25"/>
        <v>14400</v>
      </c>
      <c r="G40" s="184">
        <v>0.70607200000000003</v>
      </c>
      <c r="H40" s="182">
        <v>7</v>
      </c>
      <c r="I40" s="182">
        <v>7</v>
      </c>
      <c r="J40" s="184">
        <v>0.61405600000000005</v>
      </c>
    </row>
    <row r="41" spans="2:10" x14ac:dyDescent="0.15">
      <c r="B41" s="182" t="s">
        <v>221</v>
      </c>
      <c r="C41" s="182">
        <v>4000</v>
      </c>
      <c r="D41" s="182">
        <v>100</v>
      </c>
      <c r="E41" s="183">
        <f t="shared" si="24"/>
        <v>16000</v>
      </c>
      <c r="F41" s="183">
        <f t="shared" si="25"/>
        <v>19200</v>
      </c>
      <c r="G41" s="184">
        <v>0.68774400000000002</v>
      </c>
      <c r="H41" s="182">
        <v>9</v>
      </c>
      <c r="I41" s="182">
        <v>9</v>
      </c>
      <c r="J41" s="184">
        <v>0.60532800000000009</v>
      </c>
    </row>
    <row r="42" spans="2:10" x14ac:dyDescent="0.15">
      <c r="B42" s="182" t="s">
        <v>222</v>
      </c>
      <c r="C42" s="182">
        <v>5000</v>
      </c>
      <c r="D42" s="182">
        <v>120</v>
      </c>
      <c r="E42" s="183">
        <f t="shared" si="24"/>
        <v>20000</v>
      </c>
      <c r="F42" s="183">
        <f t="shared" si="25"/>
        <v>24000</v>
      </c>
      <c r="G42" s="184">
        <v>0.70015200000000011</v>
      </c>
      <c r="H42" s="182">
        <v>11</v>
      </c>
      <c r="I42" s="182">
        <v>11</v>
      </c>
      <c r="J42" s="184">
        <v>0.61763199999999996</v>
      </c>
    </row>
    <row r="43" spans="2:10" x14ac:dyDescent="0.15">
      <c r="B43" s="182" t="s">
        <v>223</v>
      </c>
      <c r="C43" s="182">
        <v>6000</v>
      </c>
      <c r="D43" s="182">
        <v>140</v>
      </c>
      <c r="E43" s="183">
        <f t="shared" si="24"/>
        <v>24000</v>
      </c>
      <c r="F43" s="183">
        <f t="shared" si="25"/>
        <v>28800</v>
      </c>
      <c r="G43" s="184">
        <v>0.67864000000000013</v>
      </c>
      <c r="H43" s="182">
        <v>13</v>
      </c>
      <c r="I43" s="182">
        <v>13</v>
      </c>
      <c r="J43" s="184">
        <v>0.59095200000000003</v>
      </c>
    </row>
    <row r="44" spans="2:10" x14ac:dyDescent="0.15">
      <c r="B44" s="182" t="s">
        <v>224</v>
      </c>
      <c r="C44" s="182">
        <v>7000</v>
      </c>
      <c r="D44" s="182">
        <v>160</v>
      </c>
      <c r="E44" s="183">
        <f t="shared" si="24"/>
        <v>28000</v>
      </c>
      <c r="F44" s="183">
        <f t="shared" si="25"/>
        <v>33600</v>
      </c>
      <c r="G44" s="184">
        <v>0.68664800000000004</v>
      </c>
      <c r="H44" s="182">
        <v>15</v>
      </c>
      <c r="I44" s="182">
        <v>15</v>
      </c>
      <c r="J44" s="184">
        <v>0.61028800000000005</v>
      </c>
    </row>
    <row r="45" spans="2:10" x14ac:dyDescent="0.15">
      <c r="B45" s="182" t="s">
        <v>225</v>
      </c>
      <c r="C45" s="182">
        <v>8000</v>
      </c>
      <c r="D45" s="182">
        <v>180</v>
      </c>
      <c r="E45" s="183">
        <f t="shared" si="24"/>
        <v>32000</v>
      </c>
      <c r="F45" s="183">
        <f t="shared" si="25"/>
        <v>38400</v>
      </c>
      <c r="G45" s="184">
        <v>0.72167199999999998</v>
      </c>
      <c r="H45" s="182">
        <v>17</v>
      </c>
      <c r="I45" s="182">
        <v>17</v>
      </c>
      <c r="J45" s="184">
        <v>0.67684800000000012</v>
      </c>
    </row>
    <row r="46" spans="2:10" x14ac:dyDescent="0.15">
      <c r="B46" s="182" t="s">
        <v>226</v>
      </c>
      <c r="C46" s="182">
        <v>9000</v>
      </c>
      <c r="D46" s="182">
        <v>200</v>
      </c>
      <c r="E46" s="183">
        <f t="shared" si="24"/>
        <v>36000</v>
      </c>
      <c r="F46" s="183">
        <f t="shared" si="25"/>
        <v>43200</v>
      </c>
      <c r="G46" s="184">
        <v>0.7413280000000001</v>
      </c>
      <c r="H46" s="182">
        <v>19</v>
      </c>
      <c r="I46" s="182">
        <v>19</v>
      </c>
      <c r="J46" s="184">
        <v>0.66730400000000012</v>
      </c>
    </row>
    <row r="47" spans="2:10" x14ac:dyDescent="0.15">
      <c r="B47" s="182" t="s">
        <v>227</v>
      </c>
      <c r="C47" s="182">
        <v>10000</v>
      </c>
      <c r="D47" s="182">
        <v>220</v>
      </c>
      <c r="E47" s="183">
        <f t="shared" si="24"/>
        <v>40000</v>
      </c>
      <c r="F47" s="183">
        <f t="shared" si="25"/>
        <v>48000</v>
      </c>
      <c r="G47" s="184">
        <v>0.72540800000000005</v>
      </c>
      <c r="H47" s="182">
        <v>21</v>
      </c>
      <c r="I47" s="182">
        <v>21</v>
      </c>
      <c r="J47" s="184">
        <v>0.64692800000000006</v>
      </c>
    </row>
    <row r="48" spans="2:10" x14ac:dyDescent="0.15">
      <c r="B48" s="182" t="s">
        <v>228</v>
      </c>
      <c r="C48" s="182">
        <v>11000</v>
      </c>
      <c r="D48" s="182">
        <v>240</v>
      </c>
      <c r="E48" s="183">
        <f t="shared" si="24"/>
        <v>44000</v>
      </c>
      <c r="F48" s="183">
        <f t="shared" si="25"/>
        <v>52800</v>
      </c>
      <c r="G48" s="184">
        <v>0.72732000000000008</v>
      </c>
      <c r="H48" s="182">
        <v>23</v>
      </c>
      <c r="I48" s="182">
        <v>23</v>
      </c>
      <c r="J48" s="184">
        <v>0.63267200000000001</v>
      </c>
    </row>
    <row r="49" spans="2:10" x14ac:dyDescent="0.15">
      <c r="B49" s="182" t="s">
        <v>229</v>
      </c>
      <c r="C49" s="182">
        <v>4650</v>
      </c>
      <c r="D49" s="182">
        <v>495</v>
      </c>
      <c r="E49" s="183">
        <v>46500</v>
      </c>
      <c r="F49" s="183">
        <v>55800</v>
      </c>
      <c r="G49" s="184">
        <v>0.89748000000000006</v>
      </c>
      <c r="H49" s="182">
        <v>16</v>
      </c>
      <c r="I49" s="182">
        <v>16</v>
      </c>
      <c r="J49" s="184">
        <v>0.80627000000000004</v>
      </c>
    </row>
    <row r="50" spans="2:10" x14ac:dyDescent="0.15">
      <c r="B50" s="182" t="s">
        <v>163</v>
      </c>
      <c r="C50" s="182">
        <f>SUM(C38:C49)</f>
        <v>70650</v>
      </c>
      <c r="D50" s="182">
        <f>SUM(D38:D49)</f>
        <v>2035</v>
      </c>
      <c r="E50" s="183">
        <f t="shared" ref="E50:F50" si="26">SUM(E38:E49)</f>
        <v>310500</v>
      </c>
      <c r="F50" s="183">
        <f t="shared" si="26"/>
        <v>372600</v>
      </c>
      <c r="G50" s="184">
        <v>0.83116000000000001</v>
      </c>
      <c r="H50" s="182">
        <f t="shared" ref="H50:I50" si="27">SUM(H38:H49)</f>
        <v>159</v>
      </c>
      <c r="I50" s="182">
        <f t="shared" si="27"/>
        <v>159</v>
      </c>
      <c r="J50" s="184">
        <v>0.67418999999999996</v>
      </c>
    </row>
    <row r="52" spans="2:10" ht="15" x14ac:dyDescent="0.25">
      <c r="B52" s="167" t="s">
        <v>175</v>
      </c>
      <c r="C52" s="167"/>
      <c r="D52" s="167"/>
      <c r="E52" s="167"/>
      <c r="F52" s="167"/>
      <c r="G52" s="167"/>
      <c r="H52" s="167"/>
      <c r="I52" s="167"/>
      <c r="J52" s="167"/>
    </row>
    <row r="53" spans="2:10" ht="15" x14ac:dyDescent="0.25">
      <c r="B53" s="168" t="s">
        <v>14</v>
      </c>
      <c r="C53" s="168" t="s">
        <v>2</v>
      </c>
      <c r="D53" s="168" t="s">
        <v>3</v>
      </c>
      <c r="E53" s="168" t="s">
        <v>197</v>
      </c>
      <c r="F53" s="168" t="s">
        <v>168</v>
      </c>
      <c r="G53" s="168" t="s">
        <v>217</v>
      </c>
      <c r="H53" s="168" t="s">
        <v>170</v>
      </c>
      <c r="I53" s="168" t="s">
        <v>169</v>
      </c>
      <c r="J53" s="168" t="s">
        <v>216</v>
      </c>
    </row>
    <row r="54" spans="2:10" x14ac:dyDescent="0.15">
      <c r="B54" s="182" t="s">
        <v>129</v>
      </c>
      <c r="C54" s="182">
        <v>4000</v>
      </c>
      <c r="D54" s="182">
        <v>430</v>
      </c>
      <c r="E54" s="183">
        <f>40000</f>
        <v>40000</v>
      </c>
      <c r="F54" s="183">
        <f>E54*1.2</f>
        <v>48000</v>
      </c>
      <c r="G54" s="184">
        <v>0.88429999999999997</v>
      </c>
      <c r="H54" s="182">
        <v>13</v>
      </c>
      <c r="I54" s="182">
        <v>13</v>
      </c>
      <c r="J54" s="184">
        <v>0.77729000000000004</v>
      </c>
    </row>
    <row r="55" spans="2:10" x14ac:dyDescent="0.15">
      <c r="B55" s="182" t="s">
        <v>130</v>
      </c>
      <c r="C55" s="182">
        <v>500</v>
      </c>
      <c r="D55" s="182">
        <v>55</v>
      </c>
      <c r="E55" s="183">
        <v>5000</v>
      </c>
      <c r="F55" s="183">
        <f t="shared" ref="F55:F56" si="28">E55*1.2</f>
        <v>6000</v>
      </c>
      <c r="G55" s="184">
        <v>0.94923999999999997</v>
      </c>
      <c r="H55" s="182">
        <v>3</v>
      </c>
      <c r="I55" s="182">
        <v>3</v>
      </c>
      <c r="J55" s="184">
        <v>0.92091999999999996</v>
      </c>
    </row>
    <row r="56" spans="2:10" x14ac:dyDescent="0.15">
      <c r="B56" s="182" t="s">
        <v>134</v>
      </c>
      <c r="C56" s="182">
        <v>150</v>
      </c>
      <c r="D56" s="182">
        <v>10</v>
      </c>
      <c r="E56" s="183">
        <v>1500</v>
      </c>
      <c r="F56" s="183">
        <f t="shared" si="28"/>
        <v>1800</v>
      </c>
      <c r="G56" s="184">
        <v>1</v>
      </c>
      <c r="H56" s="182">
        <v>0</v>
      </c>
      <c r="I56" s="182">
        <v>0</v>
      </c>
      <c r="J56" s="184">
        <v>1</v>
      </c>
    </row>
    <row r="57" spans="2:10" x14ac:dyDescent="0.15">
      <c r="B57" s="182" t="s">
        <v>163</v>
      </c>
      <c r="C57" s="182">
        <v>4650</v>
      </c>
      <c r="D57" s="182">
        <v>495</v>
      </c>
      <c r="E57" s="183">
        <v>46500</v>
      </c>
      <c r="F57" s="183">
        <v>55800</v>
      </c>
      <c r="G57" s="184">
        <v>0.89748000000000006</v>
      </c>
      <c r="H57" s="182">
        <v>16</v>
      </c>
      <c r="I57" s="182">
        <v>16</v>
      </c>
      <c r="J57" s="184">
        <v>0.80628</v>
      </c>
    </row>
  </sheetData>
  <autoFilter ref="BD3:BP10" xr:uid="{47FAA815-C7CC-4F68-A2E5-A7564A3ACF84}">
    <sortState xmlns:xlrd2="http://schemas.microsoft.com/office/spreadsheetml/2017/richdata2" ref="BD4:BP11">
      <sortCondition ref="BD3:BD10"/>
    </sortState>
  </autoFilter>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S47"/>
  <sheetViews>
    <sheetView showGridLines="0" view="pageBreakPreview" zoomScale="60" zoomScaleNormal="80" zoomScalePageLayoutView="50" workbookViewId="0">
      <selection sqref="A1:S1"/>
    </sheetView>
  </sheetViews>
  <sheetFormatPr defaultColWidth="9" defaultRowHeight="18.75" x14ac:dyDescent="0.15"/>
  <cols>
    <col min="1" max="19" width="10.625" style="1" customWidth="1"/>
    <col min="20" max="16384" width="9" style="1"/>
  </cols>
  <sheetData>
    <row r="1" spans="1:19" ht="40.5" customHeight="1" x14ac:dyDescent="0.15">
      <c r="A1" s="316">
        <v>44287</v>
      </c>
      <c r="B1" s="316"/>
      <c r="C1" s="316"/>
      <c r="D1" s="316"/>
      <c r="E1" s="316"/>
      <c r="F1" s="316"/>
      <c r="G1" s="316"/>
      <c r="H1" s="316"/>
      <c r="I1" s="316"/>
      <c r="J1" s="316"/>
      <c r="K1" s="316"/>
      <c r="L1" s="316"/>
      <c r="M1" s="316"/>
      <c r="N1" s="316"/>
      <c r="O1" s="316"/>
      <c r="P1" s="316"/>
      <c r="Q1" s="316"/>
      <c r="R1" s="316"/>
      <c r="S1" s="316"/>
    </row>
    <row r="3" spans="1:19" ht="25.5" thickBot="1" x14ac:dyDescent="0.2">
      <c r="A3" s="25" t="s">
        <v>35</v>
      </c>
      <c r="B3" s="18"/>
      <c r="C3" s="18"/>
      <c r="D3" s="8"/>
      <c r="E3" s="8"/>
      <c r="F3" s="8"/>
      <c r="G3" s="8"/>
      <c r="H3" s="8"/>
      <c r="I3" s="8"/>
      <c r="J3" s="8"/>
      <c r="K3" s="8"/>
      <c r="L3" s="8"/>
      <c r="M3" s="8"/>
      <c r="N3" s="8"/>
      <c r="O3" s="8"/>
      <c r="P3" s="8"/>
      <c r="Q3" s="8"/>
      <c r="R3" s="8"/>
      <c r="S3" s="8"/>
    </row>
    <row r="4" spans="1:19" x14ac:dyDescent="0.15">
      <c r="L4" s="5"/>
      <c r="M4" s="5"/>
      <c r="N4" s="5"/>
      <c r="O4" s="5"/>
      <c r="P4" s="5"/>
      <c r="Q4" s="5"/>
      <c r="R4" s="5"/>
      <c r="S4" s="5"/>
    </row>
    <row r="5" spans="1:19" x14ac:dyDescent="0.15">
      <c r="A5" s="24" t="s">
        <v>23</v>
      </c>
      <c r="B5" s="24"/>
      <c r="C5" s="24"/>
      <c r="D5" s="24" t="s">
        <v>24</v>
      </c>
      <c r="E5" s="24"/>
      <c r="F5" s="24" t="s">
        <v>25</v>
      </c>
      <c r="G5" s="24"/>
      <c r="H5" s="24" t="s">
        <v>26</v>
      </c>
      <c r="I5" s="24"/>
      <c r="J5" s="24" t="s">
        <v>27</v>
      </c>
      <c r="K5" s="24"/>
      <c r="L5" s="24" t="s">
        <v>28</v>
      </c>
      <c r="M5" s="24"/>
      <c r="N5" s="24" t="s">
        <v>29</v>
      </c>
      <c r="O5" s="24"/>
      <c r="P5" s="24" t="s">
        <v>30</v>
      </c>
      <c r="Q5" s="24"/>
      <c r="R5" s="24" t="s">
        <v>31</v>
      </c>
      <c r="S5" s="24"/>
    </row>
    <row r="6" spans="1:19" ht="22.5" x14ac:dyDescent="0.15">
      <c r="A6" s="220">
        <f>$A$1</f>
        <v>44287</v>
      </c>
      <c r="B6" s="220"/>
      <c r="C6" s="220"/>
      <c r="D6" s="221">
        <f ca="1">IFERROR(VLOOKUP(TEXT($A6,"yyyy/mm"),INDIRECT("yss_raw!B:J"),2,0),"")</f>
        <v>4650</v>
      </c>
      <c r="E6" s="221"/>
      <c r="F6" s="221">
        <f ca="1">IFERROR(VLOOKUP(TEXT($A6,"yyyy/mm"),INDIRECT("yss_raw!B:J"),3,0),"")</f>
        <v>495</v>
      </c>
      <c r="G6" s="221"/>
      <c r="H6" s="222">
        <f ca="1">IFERROR(F6/D6,"")</f>
        <v>0.1064516129032258</v>
      </c>
      <c r="I6" s="222"/>
      <c r="J6" s="223">
        <f ca="1">IFERROR(L6/F6,"")</f>
        <v>112.72727272727273</v>
      </c>
      <c r="K6" s="224"/>
      <c r="L6" s="225">
        <f ca="1">IFERROR(VLOOKUP(TEXT($A6,"yyyy/mm"),INDIRECT("yss_raw!B:J"),5,0),"")</f>
        <v>55800</v>
      </c>
      <c r="M6" s="225"/>
      <c r="N6" s="221">
        <f ca="1">IFERROR(VLOOKUP(TEXT($A6,"yyyy/mm"),INDIRECT("yss_raw!B:J"),8,0),"")</f>
        <v>16</v>
      </c>
      <c r="O6" s="221"/>
      <c r="P6" s="222">
        <f ca="1">IFERROR(N6/F6,"")</f>
        <v>3.2323232323232323E-2</v>
      </c>
      <c r="Q6" s="222"/>
      <c r="R6" s="223">
        <f ca="1">IFERROR(L6/N6,"")</f>
        <v>3487.5</v>
      </c>
      <c r="S6" s="224"/>
    </row>
    <row r="7" spans="1:19" x14ac:dyDescent="0.15">
      <c r="A7" s="5"/>
      <c r="B7" s="30" t="s">
        <v>42</v>
      </c>
      <c r="C7" s="30"/>
      <c r="D7" s="257">
        <f ca="1">IFERROR(D6-D8,"")</f>
        <v>-6350</v>
      </c>
      <c r="E7" s="257"/>
      <c r="F7" s="257">
        <f ca="1">IFERROR(F6-F8,"")</f>
        <v>255</v>
      </c>
      <c r="G7" s="257"/>
      <c r="H7" s="258">
        <f ca="1">IFERROR(H6-H8,"")</f>
        <v>8.4633431085043981E-2</v>
      </c>
      <c r="I7" s="258"/>
      <c r="J7" s="259">
        <f ca="1">IFERROR(J6-J8,"")</f>
        <v>-107.27272727272727</v>
      </c>
      <c r="K7" s="259"/>
      <c r="L7" s="259">
        <f ca="1">IFERROR(L6-L8,"")</f>
        <v>3000</v>
      </c>
      <c r="M7" s="259"/>
      <c r="N7" s="260">
        <f ca="1">IFERROR(N6-N8,"")</f>
        <v>-7</v>
      </c>
      <c r="O7" s="260"/>
      <c r="P7" s="258">
        <f ca="1">IFERROR(P6-P8,"")</f>
        <v>-6.3510101010101017E-2</v>
      </c>
      <c r="Q7" s="258"/>
      <c r="R7" s="252">
        <f ca="1">IFERROR(R6-R8,"")</f>
        <v>1191.8478260869565</v>
      </c>
      <c r="S7" s="252"/>
    </row>
    <row r="8" spans="1:19" x14ac:dyDescent="0.15">
      <c r="A8" s="254">
        <f>DATE(YEAR(A6),MONTH(A6)-1,1)</f>
        <v>44256</v>
      </c>
      <c r="B8" s="254"/>
      <c r="C8" s="254"/>
      <c r="D8" s="253">
        <f t="shared" ref="D8:D12" ca="1" si="0">IFERROR(VLOOKUP(TEXT($A8,"yyyy/mm"),INDIRECT("yss_raw!B:J"),2,0),"")</f>
        <v>11000</v>
      </c>
      <c r="E8" s="253"/>
      <c r="F8" s="253">
        <f t="shared" ref="F8:F12" ca="1" si="1">IFERROR(VLOOKUP(TEXT($A8,"yyyy/mm"),INDIRECT("yss_raw!B:J"),3,0),"")</f>
        <v>240</v>
      </c>
      <c r="G8" s="253"/>
      <c r="H8" s="248">
        <f t="shared" ref="H8:H12" ca="1" si="2">IFERROR(F8/D8,"")</f>
        <v>2.181818181818182E-2</v>
      </c>
      <c r="I8" s="248"/>
      <c r="J8" s="249">
        <f t="shared" ref="J8:J12" ca="1" si="3">IFERROR(L8/F8,"")</f>
        <v>220</v>
      </c>
      <c r="K8" s="249"/>
      <c r="L8" s="249">
        <f t="shared" ref="L8:L12" ca="1" si="4">IFERROR(VLOOKUP(TEXT($A8,"yyyy/mm"),INDIRECT("yss_raw!B:J"),5,0),"")</f>
        <v>52800</v>
      </c>
      <c r="M8" s="249"/>
      <c r="N8" s="253">
        <f t="shared" ref="N8:N12" ca="1" si="5">IFERROR(VLOOKUP(TEXT($A8,"yyyy/mm"),INDIRECT("yss_raw!B:J"),8,0),"")</f>
        <v>23</v>
      </c>
      <c r="O8" s="253"/>
      <c r="P8" s="248">
        <f t="shared" ref="P8:P12" ca="1" si="6">IFERROR(N8/F8,"")</f>
        <v>9.583333333333334E-2</v>
      </c>
      <c r="Q8" s="248"/>
      <c r="R8" s="249">
        <f t="shared" ref="R8:R12" ca="1" si="7">IFERROR(L8/N8,"")</f>
        <v>2295.6521739130435</v>
      </c>
      <c r="S8" s="249"/>
    </row>
    <row r="9" spans="1:19" x14ac:dyDescent="0.15">
      <c r="A9" s="250">
        <f>DATE(YEAR(A8),MONTH(A8)-1,1)</f>
        <v>44228</v>
      </c>
      <c r="B9" s="250"/>
      <c r="C9" s="250"/>
      <c r="D9" s="251">
        <f t="shared" ca="1" si="0"/>
        <v>10000</v>
      </c>
      <c r="E9" s="251"/>
      <c r="F9" s="251">
        <f t="shared" ca="1" si="1"/>
        <v>220</v>
      </c>
      <c r="G9" s="251"/>
      <c r="H9" s="256">
        <f t="shared" ca="1" si="2"/>
        <v>2.1999999999999999E-2</v>
      </c>
      <c r="I9" s="256"/>
      <c r="J9" s="252">
        <f t="shared" ca="1" si="3"/>
        <v>218.18181818181819</v>
      </c>
      <c r="K9" s="252"/>
      <c r="L9" s="252">
        <f t="shared" ca="1" si="4"/>
        <v>48000</v>
      </c>
      <c r="M9" s="252"/>
      <c r="N9" s="251">
        <f t="shared" ca="1" si="5"/>
        <v>21</v>
      </c>
      <c r="O9" s="251"/>
      <c r="P9" s="256">
        <f t="shared" ca="1" si="6"/>
        <v>9.5454545454545459E-2</v>
      </c>
      <c r="Q9" s="256"/>
      <c r="R9" s="252">
        <f t="shared" ca="1" si="7"/>
        <v>2285.7142857142858</v>
      </c>
      <c r="S9" s="252"/>
    </row>
    <row r="10" spans="1:19" x14ac:dyDescent="0.15">
      <c r="A10" s="254">
        <f t="shared" ref="A10:A12" si="8">DATE(YEAR(A9),MONTH(A9)-1,1)</f>
        <v>44197</v>
      </c>
      <c r="B10" s="254"/>
      <c r="C10" s="254"/>
      <c r="D10" s="253">
        <f t="shared" ca="1" si="0"/>
        <v>9000</v>
      </c>
      <c r="E10" s="253"/>
      <c r="F10" s="253">
        <f t="shared" ca="1" si="1"/>
        <v>200</v>
      </c>
      <c r="G10" s="253"/>
      <c r="H10" s="248">
        <f t="shared" ca="1" si="2"/>
        <v>2.2222222222222223E-2</v>
      </c>
      <c r="I10" s="248"/>
      <c r="J10" s="249">
        <f t="shared" ca="1" si="3"/>
        <v>216</v>
      </c>
      <c r="K10" s="249"/>
      <c r="L10" s="249">
        <f t="shared" ca="1" si="4"/>
        <v>43200</v>
      </c>
      <c r="M10" s="249"/>
      <c r="N10" s="253">
        <f t="shared" ca="1" si="5"/>
        <v>19</v>
      </c>
      <c r="O10" s="253"/>
      <c r="P10" s="248">
        <f t="shared" ca="1" si="6"/>
        <v>9.5000000000000001E-2</v>
      </c>
      <c r="Q10" s="248"/>
      <c r="R10" s="249">
        <f t="shared" ca="1" si="7"/>
        <v>2273.6842105263158</v>
      </c>
      <c r="S10" s="249"/>
    </row>
    <row r="11" spans="1:19" x14ac:dyDescent="0.15">
      <c r="A11" s="250">
        <f t="shared" si="8"/>
        <v>44166</v>
      </c>
      <c r="B11" s="250"/>
      <c r="C11" s="250"/>
      <c r="D11" s="251">
        <f t="shared" ca="1" si="0"/>
        <v>8000</v>
      </c>
      <c r="E11" s="251"/>
      <c r="F11" s="251">
        <f t="shared" ca="1" si="1"/>
        <v>180</v>
      </c>
      <c r="G11" s="251"/>
      <c r="H11" s="256">
        <f t="shared" ca="1" si="2"/>
        <v>2.2499999999999999E-2</v>
      </c>
      <c r="I11" s="256"/>
      <c r="J11" s="252">
        <f t="shared" ca="1" si="3"/>
        <v>213.33333333333334</v>
      </c>
      <c r="K11" s="252"/>
      <c r="L11" s="252">
        <f t="shared" ca="1" si="4"/>
        <v>38400</v>
      </c>
      <c r="M11" s="252"/>
      <c r="N11" s="251">
        <f t="shared" ca="1" si="5"/>
        <v>17</v>
      </c>
      <c r="O11" s="251"/>
      <c r="P11" s="256">
        <f t="shared" ca="1" si="6"/>
        <v>9.4444444444444442E-2</v>
      </c>
      <c r="Q11" s="256"/>
      <c r="R11" s="252">
        <f t="shared" ca="1" si="7"/>
        <v>2258.8235294117649</v>
      </c>
      <c r="S11" s="252"/>
    </row>
    <row r="12" spans="1:19" x14ac:dyDescent="0.15">
      <c r="A12" s="255">
        <f t="shared" si="8"/>
        <v>44136</v>
      </c>
      <c r="B12" s="255"/>
      <c r="C12" s="255"/>
      <c r="D12" s="239">
        <f t="shared" ca="1" si="0"/>
        <v>7000</v>
      </c>
      <c r="E12" s="239"/>
      <c r="F12" s="239">
        <f t="shared" ca="1" si="1"/>
        <v>160</v>
      </c>
      <c r="G12" s="239"/>
      <c r="H12" s="240">
        <f t="shared" ca="1" si="2"/>
        <v>2.2857142857142857E-2</v>
      </c>
      <c r="I12" s="240"/>
      <c r="J12" s="241">
        <f t="shared" ca="1" si="3"/>
        <v>210</v>
      </c>
      <c r="K12" s="241"/>
      <c r="L12" s="241">
        <f t="shared" ca="1" si="4"/>
        <v>33600</v>
      </c>
      <c r="M12" s="241"/>
      <c r="N12" s="239">
        <f t="shared" ca="1" si="5"/>
        <v>15</v>
      </c>
      <c r="O12" s="239"/>
      <c r="P12" s="240">
        <f t="shared" ca="1" si="6"/>
        <v>9.375E-2</v>
      </c>
      <c r="Q12" s="240"/>
      <c r="R12" s="241">
        <f t="shared" ca="1" si="7"/>
        <v>2240</v>
      </c>
      <c r="S12" s="241"/>
    </row>
    <row r="13" spans="1:19" x14ac:dyDescent="0.15">
      <c r="C13" s="31"/>
    </row>
    <row r="14" spans="1:19" ht="23.25" thickBot="1" x14ac:dyDescent="0.2">
      <c r="A14" s="7" t="s">
        <v>44</v>
      </c>
      <c r="B14" s="8"/>
      <c r="C14" s="8"/>
      <c r="D14" s="8"/>
      <c r="E14" s="8"/>
      <c r="F14" s="8"/>
      <c r="G14" s="8"/>
      <c r="H14" s="8"/>
      <c r="I14" s="8"/>
      <c r="J14" s="8"/>
      <c r="L14" s="7" t="s">
        <v>45</v>
      </c>
      <c r="M14" s="8"/>
      <c r="N14" s="8"/>
      <c r="O14" s="8"/>
      <c r="P14" s="8"/>
      <c r="Q14" s="26"/>
      <c r="R14" s="26"/>
      <c r="S14" s="8"/>
    </row>
    <row r="15" spans="1:19" x14ac:dyDescent="0.15">
      <c r="I15" s="5"/>
    </row>
    <row r="16" spans="1:19" x14ac:dyDescent="0.15">
      <c r="A16" s="32" t="s">
        <v>39</v>
      </c>
      <c r="B16" s="32" t="s">
        <v>43</v>
      </c>
      <c r="C16" s="32" t="s">
        <v>24</v>
      </c>
      <c r="D16" s="32" t="s">
        <v>25</v>
      </c>
      <c r="E16" s="32" t="s">
        <v>26</v>
      </c>
      <c r="F16" s="32" t="s">
        <v>27</v>
      </c>
      <c r="G16" s="32" t="s">
        <v>28</v>
      </c>
      <c r="H16" s="32" t="s">
        <v>29</v>
      </c>
      <c r="I16" s="32" t="s">
        <v>30</v>
      </c>
      <c r="J16" s="32" t="s">
        <v>31</v>
      </c>
    </row>
    <row r="17" spans="1:19" ht="15.75" customHeight="1" x14ac:dyDescent="0.15">
      <c r="A17" s="33">
        <f>DATE(YEAR(A1),MONTH(A1),1)</f>
        <v>44287</v>
      </c>
      <c r="B17" s="34" t="str">
        <f>TEXT(A17,"aaa")</f>
        <v>木</v>
      </c>
      <c r="C17" s="35">
        <f ca="1">IFERROR(VLOOKUP($A17,INDIRECT("yss_raw!B:J"),2,0),"")</f>
        <v>10</v>
      </c>
      <c r="D17" s="35">
        <f ca="1">IFERROR(VLOOKUP($A17,INDIRECT("yss_raw!B:J"),3,0),"")</f>
        <v>2</v>
      </c>
      <c r="E17" s="36">
        <f ca="1">IFERROR(D17/C17,"")</f>
        <v>0.2</v>
      </c>
      <c r="F17" s="37">
        <f ca="1">IFERROR(G17/D17,"")</f>
        <v>60</v>
      </c>
      <c r="G17" s="37">
        <f ca="1">IFERROR(VLOOKUP($A17,INDIRECT("yss_raw!B:J"),5,0),"")</f>
        <v>120</v>
      </c>
      <c r="H17" s="35">
        <f ca="1">IFERROR(VLOOKUP($A17,INDIRECT("yss_raw!B:J"),8,0),"")</f>
        <v>0</v>
      </c>
      <c r="I17" s="38">
        <f ca="1">IFERROR(H17/D17,"")</f>
        <v>0</v>
      </c>
      <c r="J17" s="37" t="str">
        <f ca="1">IFERROR(G17/H17,"")</f>
        <v/>
      </c>
    </row>
    <row r="18" spans="1:19" ht="15.75" customHeight="1" x14ac:dyDescent="0.15">
      <c r="A18" s="39">
        <f t="shared" ref="A18:A27" si="9">A17+1</f>
        <v>44288</v>
      </c>
      <c r="B18" s="40" t="str">
        <f t="shared" ref="B18:B47" si="10">TEXT(A18,"aaa")</f>
        <v>金</v>
      </c>
      <c r="C18" s="41">
        <f t="shared" ref="C18:C47" ca="1" si="11">IFERROR(VLOOKUP($A18,INDIRECT("yss_raw!B:J"),2,0),"")</f>
        <v>20</v>
      </c>
      <c r="D18" s="41">
        <f t="shared" ref="D18:D47" ca="1" si="12">IFERROR(VLOOKUP($A18,INDIRECT("yss_raw!B:J"),3,0),"")</f>
        <v>3</v>
      </c>
      <c r="E18" s="42">
        <f t="shared" ref="E18:E47" ca="1" si="13">IFERROR(D18/C18,"")</f>
        <v>0.15</v>
      </c>
      <c r="F18" s="43">
        <f t="shared" ref="F18:F47" ca="1" si="14">IFERROR(G18/D18,"")</f>
        <v>80</v>
      </c>
      <c r="G18" s="43">
        <f t="shared" ref="G18:G47" ca="1" si="15">IFERROR(VLOOKUP($A18,INDIRECT("yss_raw!B:J"),5,0),"")</f>
        <v>240</v>
      </c>
      <c r="H18" s="41">
        <f t="shared" ref="H18:H47" ca="1" si="16">IFERROR(VLOOKUP($A18,INDIRECT("yss_raw!B:J"),8,0),"")</f>
        <v>1</v>
      </c>
      <c r="I18" s="44">
        <f t="shared" ref="I18:I47" ca="1" si="17">IFERROR(H18/D18,"")</f>
        <v>0.33333333333333331</v>
      </c>
      <c r="J18" s="43">
        <f t="shared" ref="J18:J47" ca="1" si="18">IFERROR(G18/H18,"")</f>
        <v>240</v>
      </c>
    </row>
    <row r="19" spans="1:19" ht="15.75" customHeight="1" x14ac:dyDescent="0.15">
      <c r="A19" s="33">
        <f t="shared" si="9"/>
        <v>44289</v>
      </c>
      <c r="B19" s="34" t="str">
        <f t="shared" si="10"/>
        <v>土</v>
      </c>
      <c r="C19" s="35">
        <f t="shared" ca="1" si="11"/>
        <v>30</v>
      </c>
      <c r="D19" s="35">
        <f t="shared" ca="1" si="12"/>
        <v>4</v>
      </c>
      <c r="E19" s="36">
        <f t="shared" ca="1" si="13"/>
        <v>0.13333333333333333</v>
      </c>
      <c r="F19" s="37">
        <f t="shared" ca="1" si="14"/>
        <v>90</v>
      </c>
      <c r="G19" s="37">
        <f t="shared" ca="1" si="15"/>
        <v>360</v>
      </c>
      <c r="H19" s="35">
        <f t="shared" ca="1" si="16"/>
        <v>0</v>
      </c>
      <c r="I19" s="38">
        <f t="shared" ca="1" si="17"/>
        <v>0</v>
      </c>
      <c r="J19" s="37" t="str">
        <f t="shared" ca="1" si="18"/>
        <v/>
      </c>
    </row>
    <row r="20" spans="1:19" ht="15.75" customHeight="1" x14ac:dyDescent="0.15">
      <c r="A20" s="39">
        <f t="shared" si="9"/>
        <v>44290</v>
      </c>
      <c r="B20" s="40" t="str">
        <f t="shared" si="10"/>
        <v>日</v>
      </c>
      <c r="C20" s="41">
        <f t="shared" ca="1" si="11"/>
        <v>40</v>
      </c>
      <c r="D20" s="41">
        <f t="shared" ca="1" si="12"/>
        <v>5</v>
      </c>
      <c r="E20" s="42">
        <f t="shared" ca="1" si="13"/>
        <v>0.125</v>
      </c>
      <c r="F20" s="43">
        <f t="shared" ca="1" si="14"/>
        <v>96</v>
      </c>
      <c r="G20" s="43">
        <f t="shared" ca="1" si="15"/>
        <v>480</v>
      </c>
      <c r="H20" s="41">
        <f t="shared" ca="1" si="16"/>
        <v>2</v>
      </c>
      <c r="I20" s="44">
        <f t="shared" ca="1" si="17"/>
        <v>0.4</v>
      </c>
      <c r="J20" s="43">
        <f t="shared" ca="1" si="18"/>
        <v>240</v>
      </c>
    </row>
    <row r="21" spans="1:19" ht="15.75" customHeight="1" x14ac:dyDescent="0.15">
      <c r="A21" s="33">
        <f t="shared" si="9"/>
        <v>44291</v>
      </c>
      <c r="B21" s="34" t="str">
        <f t="shared" si="10"/>
        <v>月</v>
      </c>
      <c r="C21" s="35">
        <f t="shared" ca="1" si="11"/>
        <v>50</v>
      </c>
      <c r="D21" s="35">
        <f t="shared" ca="1" si="12"/>
        <v>6</v>
      </c>
      <c r="E21" s="36">
        <f t="shared" ca="1" si="13"/>
        <v>0.12</v>
      </c>
      <c r="F21" s="37">
        <f t="shared" ca="1" si="14"/>
        <v>100</v>
      </c>
      <c r="G21" s="37">
        <f t="shared" ca="1" si="15"/>
        <v>600</v>
      </c>
      <c r="H21" s="35">
        <f t="shared" ca="1" si="16"/>
        <v>0</v>
      </c>
      <c r="I21" s="38">
        <f t="shared" ca="1" si="17"/>
        <v>0</v>
      </c>
      <c r="J21" s="37" t="str">
        <f t="shared" ca="1" si="18"/>
        <v/>
      </c>
    </row>
    <row r="22" spans="1:19" ht="15.75" customHeight="1" x14ac:dyDescent="0.15">
      <c r="A22" s="39">
        <f t="shared" si="9"/>
        <v>44292</v>
      </c>
      <c r="B22" s="40" t="str">
        <f t="shared" si="10"/>
        <v>火</v>
      </c>
      <c r="C22" s="41">
        <f t="shared" ca="1" si="11"/>
        <v>60</v>
      </c>
      <c r="D22" s="41">
        <f t="shared" ca="1" si="12"/>
        <v>7</v>
      </c>
      <c r="E22" s="42">
        <f t="shared" ca="1" si="13"/>
        <v>0.11666666666666667</v>
      </c>
      <c r="F22" s="43">
        <f t="shared" ca="1" si="14"/>
        <v>102.85714285714286</v>
      </c>
      <c r="G22" s="43">
        <f t="shared" ca="1" si="15"/>
        <v>720</v>
      </c>
      <c r="H22" s="41">
        <f t="shared" ca="1" si="16"/>
        <v>0</v>
      </c>
      <c r="I22" s="44">
        <f t="shared" ca="1" si="17"/>
        <v>0</v>
      </c>
      <c r="J22" s="43" t="str">
        <f t="shared" ca="1" si="18"/>
        <v/>
      </c>
    </row>
    <row r="23" spans="1:19" ht="15.75" customHeight="1" x14ac:dyDescent="0.15">
      <c r="A23" s="33">
        <f t="shared" si="9"/>
        <v>44293</v>
      </c>
      <c r="B23" s="34" t="str">
        <f t="shared" si="10"/>
        <v>水</v>
      </c>
      <c r="C23" s="35">
        <f t="shared" ca="1" si="11"/>
        <v>70</v>
      </c>
      <c r="D23" s="35">
        <f t="shared" ca="1" si="12"/>
        <v>8</v>
      </c>
      <c r="E23" s="36">
        <f t="shared" ca="1" si="13"/>
        <v>0.11428571428571428</v>
      </c>
      <c r="F23" s="37">
        <f t="shared" ca="1" si="14"/>
        <v>105</v>
      </c>
      <c r="G23" s="37">
        <f t="shared" ca="1" si="15"/>
        <v>840</v>
      </c>
      <c r="H23" s="35">
        <f t="shared" ca="1" si="16"/>
        <v>0</v>
      </c>
      <c r="I23" s="38">
        <f t="shared" ca="1" si="17"/>
        <v>0</v>
      </c>
      <c r="J23" s="37" t="str">
        <f t="shared" ca="1" si="18"/>
        <v/>
      </c>
    </row>
    <row r="24" spans="1:19" ht="15.75" customHeight="1" x14ac:dyDescent="0.15">
      <c r="A24" s="39">
        <f t="shared" si="9"/>
        <v>44294</v>
      </c>
      <c r="B24" s="40" t="str">
        <f t="shared" si="10"/>
        <v>木</v>
      </c>
      <c r="C24" s="41">
        <f t="shared" ca="1" si="11"/>
        <v>80</v>
      </c>
      <c r="D24" s="41">
        <f t="shared" ca="1" si="12"/>
        <v>9</v>
      </c>
      <c r="E24" s="42">
        <f t="shared" ca="1" si="13"/>
        <v>0.1125</v>
      </c>
      <c r="F24" s="43">
        <f t="shared" ca="1" si="14"/>
        <v>106.66666666666667</v>
      </c>
      <c r="G24" s="43">
        <f t="shared" ca="1" si="15"/>
        <v>960</v>
      </c>
      <c r="H24" s="41">
        <f t="shared" ca="1" si="16"/>
        <v>2</v>
      </c>
      <c r="I24" s="44">
        <f t="shared" ca="1" si="17"/>
        <v>0.22222222222222221</v>
      </c>
      <c r="J24" s="43">
        <f t="shared" ca="1" si="18"/>
        <v>480</v>
      </c>
    </row>
    <row r="25" spans="1:19" ht="15.75" customHeight="1" x14ac:dyDescent="0.15">
      <c r="A25" s="33">
        <f t="shared" si="9"/>
        <v>44295</v>
      </c>
      <c r="B25" s="34" t="str">
        <f t="shared" si="10"/>
        <v>金</v>
      </c>
      <c r="C25" s="35">
        <f t="shared" ca="1" si="11"/>
        <v>90</v>
      </c>
      <c r="D25" s="35">
        <f t="shared" ca="1" si="12"/>
        <v>10</v>
      </c>
      <c r="E25" s="36">
        <f t="shared" ca="1" si="13"/>
        <v>0.1111111111111111</v>
      </c>
      <c r="F25" s="37">
        <f t="shared" ca="1" si="14"/>
        <v>108</v>
      </c>
      <c r="G25" s="37">
        <f t="shared" ca="1" si="15"/>
        <v>1080</v>
      </c>
      <c r="H25" s="35">
        <f t="shared" ca="1" si="16"/>
        <v>0</v>
      </c>
      <c r="I25" s="38">
        <f t="shared" ca="1" si="17"/>
        <v>0</v>
      </c>
      <c r="J25" s="37" t="str">
        <f t="shared" ca="1" si="18"/>
        <v/>
      </c>
    </row>
    <row r="26" spans="1:19" ht="15.75" customHeight="1" x14ac:dyDescent="0.15">
      <c r="A26" s="39">
        <f t="shared" si="9"/>
        <v>44296</v>
      </c>
      <c r="B26" s="40" t="str">
        <f t="shared" si="10"/>
        <v>土</v>
      </c>
      <c r="C26" s="41">
        <f t="shared" ca="1" si="11"/>
        <v>100</v>
      </c>
      <c r="D26" s="41">
        <f t="shared" ca="1" si="12"/>
        <v>11</v>
      </c>
      <c r="E26" s="42">
        <f t="shared" ca="1" si="13"/>
        <v>0.11</v>
      </c>
      <c r="F26" s="43">
        <f t="shared" ca="1" si="14"/>
        <v>109.09090909090909</v>
      </c>
      <c r="G26" s="43">
        <f t="shared" ca="1" si="15"/>
        <v>1200</v>
      </c>
      <c r="H26" s="41">
        <f t="shared" ca="1" si="16"/>
        <v>0</v>
      </c>
      <c r="I26" s="44">
        <f t="shared" ca="1" si="17"/>
        <v>0</v>
      </c>
      <c r="J26" s="43" t="str">
        <f t="shared" ca="1" si="18"/>
        <v/>
      </c>
      <c r="K26" s="5"/>
      <c r="L26" s="5"/>
      <c r="M26" s="5"/>
      <c r="N26" s="5"/>
      <c r="O26" s="5"/>
      <c r="P26" s="5"/>
      <c r="Q26" s="5"/>
      <c r="R26" s="5"/>
      <c r="S26" s="5"/>
    </row>
    <row r="27" spans="1:19" ht="15.75" customHeight="1" thickBot="1" x14ac:dyDescent="0.2">
      <c r="A27" s="33">
        <f t="shared" si="9"/>
        <v>44297</v>
      </c>
      <c r="B27" s="34" t="str">
        <f t="shared" si="10"/>
        <v>日</v>
      </c>
      <c r="C27" s="35">
        <f t="shared" ca="1" si="11"/>
        <v>110</v>
      </c>
      <c r="D27" s="35">
        <f t="shared" ca="1" si="12"/>
        <v>12</v>
      </c>
      <c r="E27" s="36">
        <f t="shared" ca="1" si="13"/>
        <v>0.10909090909090909</v>
      </c>
      <c r="F27" s="37">
        <f t="shared" ca="1" si="14"/>
        <v>110</v>
      </c>
      <c r="G27" s="37">
        <f t="shared" ca="1" si="15"/>
        <v>1320</v>
      </c>
      <c r="H27" s="35">
        <f t="shared" ca="1" si="16"/>
        <v>0</v>
      </c>
      <c r="I27" s="38">
        <f t="shared" ca="1" si="17"/>
        <v>0</v>
      </c>
      <c r="J27" s="37" t="str">
        <f t="shared" ca="1" si="18"/>
        <v/>
      </c>
    </row>
    <row r="28" spans="1:19" ht="15.75" customHeight="1" x14ac:dyDescent="0.15">
      <c r="A28" s="39">
        <f t="shared" ref="A28:A35" si="19">A27+1</f>
        <v>44298</v>
      </c>
      <c r="B28" s="40" t="str">
        <f t="shared" si="10"/>
        <v>月</v>
      </c>
      <c r="C28" s="41">
        <f t="shared" ca="1" si="11"/>
        <v>120</v>
      </c>
      <c r="D28" s="41">
        <f t="shared" ca="1" si="12"/>
        <v>13</v>
      </c>
      <c r="E28" s="42">
        <f t="shared" ca="1" si="13"/>
        <v>0.10833333333333334</v>
      </c>
      <c r="F28" s="43">
        <f t="shared" ca="1" si="14"/>
        <v>110.76923076923077</v>
      </c>
      <c r="G28" s="43">
        <f t="shared" ca="1" si="15"/>
        <v>1440</v>
      </c>
      <c r="H28" s="41">
        <f t="shared" ca="1" si="16"/>
        <v>0</v>
      </c>
      <c r="I28" s="44">
        <f t="shared" ca="1" si="17"/>
        <v>0</v>
      </c>
      <c r="J28" s="43" t="str">
        <f t="shared" ca="1" si="18"/>
        <v/>
      </c>
      <c r="L28" s="122"/>
      <c r="M28" s="122"/>
      <c r="N28" s="122"/>
      <c r="O28" s="122"/>
      <c r="P28" s="122"/>
      <c r="Q28" s="122"/>
      <c r="R28" s="122"/>
      <c r="S28" s="122"/>
    </row>
    <row r="29" spans="1:19" ht="15.75" customHeight="1" x14ac:dyDescent="0.15">
      <c r="A29" s="33">
        <f t="shared" si="19"/>
        <v>44299</v>
      </c>
      <c r="B29" s="34" t="str">
        <f t="shared" si="10"/>
        <v>火</v>
      </c>
      <c r="C29" s="35">
        <f t="shared" ca="1" si="11"/>
        <v>130</v>
      </c>
      <c r="D29" s="35">
        <f t="shared" ca="1" si="12"/>
        <v>14</v>
      </c>
      <c r="E29" s="36">
        <f t="shared" ca="1" si="13"/>
        <v>0.1076923076923077</v>
      </c>
      <c r="F29" s="37">
        <f t="shared" ca="1" si="14"/>
        <v>111.42857142857143</v>
      </c>
      <c r="G29" s="37">
        <f t="shared" ca="1" si="15"/>
        <v>1560</v>
      </c>
      <c r="H29" s="35">
        <f t="shared" ca="1" si="16"/>
        <v>1</v>
      </c>
      <c r="I29" s="38">
        <f t="shared" ca="1" si="17"/>
        <v>7.1428571428571425E-2</v>
      </c>
      <c r="J29" s="37">
        <f t="shared" ca="1" si="18"/>
        <v>1560</v>
      </c>
    </row>
    <row r="30" spans="1:19" ht="15.75" customHeight="1" x14ac:dyDescent="0.15">
      <c r="A30" s="39">
        <f t="shared" si="19"/>
        <v>44300</v>
      </c>
      <c r="B30" s="40" t="str">
        <f t="shared" si="10"/>
        <v>水</v>
      </c>
      <c r="C30" s="41">
        <f t="shared" ca="1" si="11"/>
        <v>140</v>
      </c>
      <c r="D30" s="41">
        <f t="shared" ca="1" si="12"/>
        <v>15</v>
      </c>
      <c r="E30" s="42">
        <f t="shared" ca="1" si="13"/>
        <v>0.10714285714285714</v>
      </c>
      <c r="F30" s="43">
        <f t="shared" ca="1" si="14"/>
        <v>112</v>
      </c>
      <c r="G30" s="43">
        <f t="shared" ca="1" si="15"/>
        <v>1680</v>
      </c>
      <c r="H30" s="41">
        <f t="shared" ca="1" si="16"/>
        <v>0</v>
      </c>
      <c r="I30" s="44">
        <f t="shared" ca="1" si="17"/>
        <v>0</v>
      </c>
      <c r="J30" s="43" t="str">
        <f t="shared" ca="1" si="18"/>
        <v/>
      </c>
    </row>
    <row r="31" spans="1:19" ht="15.75" customHeight="1" x14ac:dyDescent="0.15">
      <c r="A31" s="33">
        <f t="shared" si="19"/>
        <v>44301</v>
      </c>
      <c r="B31" s="34" t="str">
        <f t="shared" si="10"/>
        <v>木</v>
      </c>
      <c r="C31" s="35">
        <f t="shared" ca="1" si="11"/>
        <v>150</v>
      </c>
      <c r="D31" s="35">
        <f t="shared" ca="1" si="12"/>
        <v>16</v>
      </c>
      <c r="E31" s="36">
        <f t="shared" ca="1" si="13"/>
        <v>0.10666666666666667</v>
      </c>
      <c r="F31" s="37">
        <f t="shared" ca="1" si="14"/>
        <v>112.5</v>
      </c>
      <c r="G31" s="37">
        <f t="shared" ca="1" si="15"/>
        <v>1800</v>
      </c>
      <c r="H31" s="35">
        <f t="shared" ca="1" si="16"/>
        <v>0</v>
      </c>
      <c r="I31" s="38">
        <f t="shared" ca="1" si="17"/>
        <v>0</v>
      </c>
      <c r="J31" s="37" t="str">
        <f t="shared" ca="1" si="18"/>
        <v/>
      </c>
    </row>
    <row r="32" spans="1:19" ht="15.75" customHeight="1" x14ac:dyDescent="0.15">
      <c r="A32" s="39">
        <f t="shared" si="19"/>
        <v>44302</v>
      </c>
      <c r="B32" s="40" t="str">
        <f t="shared" si="10"/>
        <v>金</v>
      </c>
      <c r="C32" s="41">
        <f t="shared" ca="1" si="11"/>
        <v>160</v>
      </c>
      <c r="D32" s="41">
        <f t="shared" ca="1" si="12"/>
        <v>17</v>
      </c>
      <c r="E32" s="42">
        <f t="shared" ca="1" si="13"/>
        <v>0.10625</v>
      </c>
      <c r="F32" s="43">
        <f t="shared" ca="1" si="14"/>
        <v>112.94117647058823</v>
      </c>
      <c r="G32" s="43">
        <f t="shared" ca="1" si="15"/>
        <v>1920</v>
      </c>
      <c r="H32" s="41">
        <f t="shared" ca="1" si="16"/>
        <v>0</v>
      </c>
      <c r="I32" s="44">
        <f t="shared" ca="1" si="17"/>
        <v>0</v>
      </c>
      <c r="J32" s="43" t="str">
        <f t="shared" ca="1" si="18"/>
        <v/>
      </c>
    </row>
    <row r="33" spans="1:19" ht="15.75" customHeight="1" x14ac:dyDescent="0.15">
      <c r="A33" s="33">
        <f t="shared" si="19"/>
        <v>44303</v>
      </c>
      <c r="B33" s="34" t="str">
        <f t="shared" si="10"/>
        <v>土</v>
      </c>
      <c r="C33" s="35">
        <f t="shared" ca="1" si="11"/>
        <v>170</v>
      </c>
      <c r="D33" s="35">
        <f t="shared" ca="1" si="12"/>
        <v>18</v>
      </c>
      <c r="E33" s="36">
        <f t="shared" ca="1" si="13"/>
        <v>0.10588235294117647</v>
      </c>
      <c r="F33" s="37">
        <f t="shared" ca="1" si="14"/>
        <v>113.33333333333333</v>
      </c>
      <c r="G33" s="37">
        <f t="shared" ca="1" si="15"/>
        <v>2040</v>
      </c>
      <c r="H33" s="35">
        <f t="shared" ca="1" si="16"/>
        <v>0</v>
      </c>
      <c r="I33" s="38">
        <f t="shared" ca="1" si="17"/>
        <v>0</v>
      </c>
      <c r="J33" s="37" t="str">
        <f t="shared" ca="1" si="18"/>
        <v/>
      </c>
    </row>
    <row r="34" spans="1:19" ht="15.75" customHeight="1" x14ac:dyDescent="0.15">
      <c r="A34" s="39">
        <f t="shared" si="19"/>
        <v>44304</v>
      </c>
      <c r="B34" s="40" t="str">
        <f t="shared" si="10"/>
        <v>日</v>
      </c>
      <c r="C34" s="41">
        <f t="shared" ca="1" si="11"/>
        <v>180</v>
      </c>
      <c r="D34" s="41">
        <f t="shared" ca="1" si="12"/>
        <v>19</v>
      </c>
      <c r="E34" s="42">
        <f t="shared" ca="1" si="13"/>
        <v>0.10555555555555556</v>
      </c>
      <c r="F34" s="43">
        <f t="shared" ca="1" si="14"/>
        <v>113.68421052631579</v>
      </c>
      <c r="G34" s="43">
        <f t="shared" ca="1" si="15"/>
        <v>2160</v>
      </c>
      <c r="H34" s="41">
        <f t="shared" ca="1" si="16"/>
        <v>3</v>
      </c>
      <c r="I34" s="44">
        <f t="shared" ca="1" si="17"/>
        <v>0.15789473684210525</v>
      </c>
      <c r="J34" s="43">
        <f t="shared" ca="1" si="18"/>
        <v>720</v>
      </c>
    </row>
    <row r="35" spans="1:19" ht="15.75" customHeight="1" x14ac:dyDescent="0.15">
      <c r="A35" s="33">
        <f t="shared" si="19"/>
        <v>44305</v>
      </c>
      <c r="B35" s="34" t="str">
        <f t="shared" si="10"/>
        <v>月</v>
      </c>
      <c r="C35" s="35">
        <f t="shared" ca="1" si="11"/>
        <v>190</v>
      </c>
      <c r="D35" s="35">
        <f t="shared" ca="1" si="12"/>
        <v>20</v>
      </c>
      <c r="E35" s="36">
        <f t="shared" ca="1" si="13"/>
        <v>0.10526315789473684</v>
      </c>
      <c r="F35" s="37">
        <f t="shared" ca="1" si="14"/>
        <v>114</v>
      </c>
      <c r="G35" s="37">
        <f t="shared" ca="1" si="15"/>
        <v>2280</v>
      </c>
      <c r="H35" s="35">
        <f t="shared" ca="1" si="16"/>
        <v>0</v>
      </c>
      <c r="I35" s="38">
        <f t="shared" ca="1" si="17"/>
        <v>0</v>
      </c>
      <c r="J35" s="37" t="str">
        <f t="shared" ca="1" si="18"/>
        <v/>
      </c>
    </row>
    <row r="36" spans="1:19" ht="15.75" customHeight="1" x14ac:dyDescent="0.15">
      <c r="A36" s="39">
        <f t="shared" ref="A36:A44" si="20">A35+1</f>
        <v>44306</v>
      </c>
      <c r="B36" s="40" t="str">
        <f t="shared" si="10"/>
        <v>火</v>
      </c>
      <c r="C36" s="41">
        <f t="shared" ca="1" si="11"/>
        <v>200</v>
      </c>
      <c r="D36" s="41">
        <f t="shared" ca="1" si="12"/>
        <v>21</v>
      </c>
      <c r="E36" s="42">
        <f t="shared" ca="1" si="13"/>
        <v>0.105</v>
      </c>
      <c r="F36" s="43">
        <f t="shared" ca="1" si="14"/>
        <v>114.28571428571429</v>
      </c>
      <c r="G36" s="43">
        <f t="shared" ca="1" si="15"/>
        <v>2400</v>
      </c>
      <c r="H36" s="41">
        <f t="shared" ca="1" si="16"/>
        <v>0</v>
      </c>
      <c r="I36" s="44">
        <f t="shared" ca="1" si="17"/>
        <v>0</v>
      </c>
      <c r="J36" s="43" t="str">
        <f t="shared" ca="1" si="18"/>
        <v/>
      </c>
    </row>
    <row r="37" spans="1:19" ht="15.75" customHeight="1" thickBot="1" x14ac:dyDescent="0.2">
      <c r="A37" s="33">
        <f t="shared" si="20"/>
        <v>44307</v>
      </c>
      <c r="B37" s="34" t="str">
        <f t="shared" si="10"/>
        <v>水</v>
      </c>
      <c r="C37" s="35">
        <f t="shared" ca="1" si="11"/>
        <v>210</v>
      </c>
      <c r="D37" s="35">
        <f t="shared" ca="1" si="12"/>
        <v>22</v>
      </c>
      <c r="E37" s="36">
        <f t="shared" ca="1" si="13"/>
        <v>0.10476190476190476</v>
      </c>
      <c r="F37" s="37">
        <f t="shared" ca="1" si="14"/>
        <v>114.54545454545455</v>
      </c>
      <c r="G37" s="37">
        <f t="shared" ca="1" si="15"/>
        <v>2520</v>
      </c>
      <c r="H37" s="35">
        <f t="shared" ca="1" si="16"/>
        <v>0</v>
      </c>
      <c r="I37" s="38">
        <f t="shared" ca="1" si="17"/>
        <v>0</v>
      </c>
      <c r="J37" s="37" t="str">
        <f t="shared" ca="1" si="18"/>
        <v/>
      </c>
    </row>
    <row r="38" spans="1:19" ht="15.75" customHeight="1" x14ac:dyDescent="0.15">
      <c r="A38" s="39">
        <f t="shared" si="20"/>
        <v>44308</v>
      </c>
      <c r="B38" s="40" t="str">
        <f t="shared" si="10"/>
        <v>木</v>
      </c>
      <c r="C38" s="41">
        <f t="shared" ca="1" si="11"/>
        <v>220</v>
      </c>
      <c r="D38" s="41">
        <f t="shared" ca="1" si="12"/>
        <v>23</v>
      </c>
      <c r="E38" s="42">
        <f t="shared" ca="1" si="13"/>
        <v>0.10454545454545454</v>
      </c>
      <c r="F38" s="43">
        <f t="shared" ca="1" si="14"/>
        <v>114.78260869565217</v>
      </c>
      <c r="G38" s="43">
        <f t="shared" ca="1" si="15"/>
        <v>2640</v>
      </c>
      <c r="H38" s="41">
        <f t="shared" ca="1" si="16"/>
        <v>0</v>
      </c>
      <c r="I38" s="44">
        <f t="shared" ca="1" si="17"/>
        <v>0</v>
      </c>
      <c r="J38" s="43" t="str">
        <f t="shared" ca="1" si="18"/>
        <v/>
      </c>
      <c r="L38" s="122"/>
      <c r="M38" s="122"/>
      <c r="N38" s="122"/>
      <c r="O38" s="122"/>
      <c r="P38" s="122"/>
      <c r="Q38" s="122"/>
      <c r="R38" s="122"/>
      <c r="S38" s="122"/>
    </row>
    <row r="39" spans="1:19" ht="15.75" customHeight="1" x14ac:dyDescent="0.15">
      <c r="A39" s="33">
        <f t="shared" si="20"/>
        <v>44309</v>
      </c>
      <c r="B39" s="34" t="str">
        <f t="shared" si="10"/>
        <v>金</v>
      </c>
      <c r="C39" s="35">
        <f t="shared" ca="1" si="11"/>
        <v>230</v>
      </c>
      <c r="D39" s="35">
        <f t="shared" ca="1" si="12"/>
        <v>24</v>
      </c>
      <c r="E39" s="36">
        <f t="shared" ca="1" si="13"/>
        <v>0.10434782608695652</v>
      </c>
      <c r="F39" s="37">
        <f t="shared" ca="1" si="14"/>
        <v>115</v>
      </c>
      <c r="G39" s="37">
        <f t="shared" ca="1" si="15"/>
        <v>2760</v>
      </c>
      <c r="H39" s="35">
        <f t="shared" ca="1" si="16"/>
        <v>6</v>
      </c>
      <c r="I39" s="38">
        <f t="shared" ca="1" si="17"/>
        <v>0.25</v>
      </c>
      <c r="J39" s="37">
        <f t="shared" ca="1" si="18"/>
        <v>460</v>
      </c>
    </row>
    <row r="40" spans="1:19" ht="15.75" customHeight="1" x14ac:dyDescent="0.15">
      <c r="A40" s="39">
        <f t="shared" si="20"/>
        <v>44310</v>
      </c>
      <c r="B40" s="40" t="str">
        <f t="shared" si="10"/>
        <v>土</v>
      </c>
      <c r="C40" s="41">
        <f t="shared" ca="1" si="11"/>
        <v>240</v>
      </c>
      <c r="D40" s="41">
        <f t="shared" ca="1" si="12"/>
        <v>25</v>
      </c>
      <c r="E40" s="42">
        <f t="shared" ca="1" si="13"/>
        <v>0.10416666666666667</v>
      </c>
      <c r="F40" s="43">
        <f t="shared" ca="1" si="14"/>
        <v>115.2</v>
      </c>
      <c r="G40" s="43">
        <f t="shared" ca="1" si="15"/>
        <v>2880</v>
      </c>
      <c r="H40" s="41">
        <f t="shared" ca="1" si="16"/>
        <v>0</v>
      </c>
      <c r="I40" s="44">
        <f t="shared" ca="1" si="17"/>
        <v>0</v>
      </c>
      <c r="J40" s="43" t="str">
        <f t="shared" ca="1" si="18"/>
        <v/>
      </c>
    </row>
    <row r="41" spans="1:19" ht="15.75" customHeight="1" x14ac:dyDescent="0.15">
      <c r="A41" s="33">
        <f t="shared" si="20"/>
        <v>44311</v>
      </c>
      <c r="B41" s="34" t="str">
        <f t="shared" si="10"/>
        <v>日</v>
      </c>
      <c r="C41" s="35">
        <f t="shared" ca="1" si="11"/>
        <v>250</v>
      </c>
      <c r="D41" s="35">
        <f t="shared" ca="1" si="12"/>
        <v>26</v>
      </c>
      <c r="E41" s="36">
        <f t="shared" ca="1" si="13"/>
        <v>0.104</v>
      </c>
      <c r="F41" s="37">
        <f t="shared" ca="1" si="14"/>
        <v>115.38461538461539</v>
      </c>
      <c r="G41" s="37">
        <f t="shared" ca="1" si="15"/>
        <v>3000</v>
      </c>
      <c r="H41" s="35">
        <f t="shared" ca="1" si="16"/>
        <v>0</v>
      </c>
      <c r="I41" s="38">
        <f t="shared" ca="1" si="17"/>
        <v>0</v>
      </c>
      <c r="J41" s="37" t="str">
        <f t="shared" ca="1" si="18"/>
        <v/>
      </c>
    </row>
    <row r="42" spans="1:19" ht="15.75" customHeight="1" x14ac:dyDescent="0.15">
      <c r="A42" s="39">
        <f t="shared" si="20"/>
        <v>44312</v>
      </c>
      <c r="B42" s="40" t="str">
        <f t="shared" si="10"/>
        <v>月</v>
      </c>
      <c r="C42" s="41">
        <f t="shared" ca="1" si="11"/>
        <v>260</v>
      </c>
      <c r="D42" s="41">
        <f t="shared" ca="1" si="12"/>
        <v>27</v>
      </c>
      <c r="E42" s="42">
        <f t="shared" ca="1" si="13"/>
        <v>0.10384615384615385</v>
      </c>
      <c r="F42" s="43">
        <f t="shared" ca="1" si="14"/>
        <v>115.55555555555556</v>
      </c>
      <c r="G42" s="43">
        <f t="shared" ca="1" si="15"/>
        <v>3120</v>
      </c>
      <c r="H42" s="41">
        <f t="shared" ca="1" si="16"/>
        <v>0</v>
      </c>
      <c r="I42" s="44">
        <f t="shared" ca="1" si="17"/>
        <v>0</v>
      </c>
      <c r="J42" s="43" t="str">
        <f t="shared" ca="1" si="18"/>
        <v/>
      </c>
    </row>
    <row r="43" spans="1:19" ht="15.75" customHeight="1" x14ac:dyDescent="0.15">
      <c r="A43" s="33">
        <f t="shared" si="20"/>
        <v>44313</v>
      </c>
      <c r="B43" s="34" t="str">
        <f t="shared" si="10"/>
        <v>火</v>
      </c>
      <c r="C43" s="35">
        <f t="shared" ca="1" si="11"/>
        <v>270</v>
      </c>
      <c r="D43" s="35">
        <f t="shared" ca="1" si="12"/>
        <v>28</v>
      </c>
      <c r="E43" s="36">
        <f t="shared" ca="1" si="13"/>
        <v>0.1037037037037037</v>
      </c>
      <c r="F43" s="37">
        <f t="shared" ca="1" si="14"/>
        <v>115.71428571428571</v>
      </c>
      <c r="G43" s="37">
        <f t="shared" ca="1" si="15"/>
        <v>3240</v>
      </c>
      <c r="H43" s="35">
        <f t="shared" ca="1" si="16"/>
        <v>0</v>
      </c>
      <c r="I43" s="38">
        <f t="shared" ca="1" si="17"/>
        <v>0</v>
      </c>
      <c r="J43" s="37" t="str">
        <f t="shared" ca="1" si="18"/>
        <v/>
      </c>
    </row>
    <row r="44" spans="1:19" ht="15.75" customHeight="1" x14ac:dyDescent="0.15">
      <c r="A44" s="39">
        <f t="shared" si="20"/>
        <v>44314</v>
      </c>
      <c r="B44" s="40" t="str">
        <f t="shared" si="10"/>
        <v>水</v>
      </c>
      <c r="C44" s="41">
        <f t="shared" ca="1" si="11"/>
        <v>280</v>
      </c>
      <c r="D44" s="41">
        <f t="shared" ca="1" si="12"/>
        <v>29</v>
      </c>
      <c r="E44" s="42">
        <f t="shared" ca="1" si="13"/>
        <v>0.10357142857142858</v>
      </c>
      <c r="F44" s="43">
        <f t="shared" ca="1" si="14"/>
        <v>115.86206896551724</v>
      </c>
      <c r="G44" s="43">
        <f t="shared" ca="1" si="15"/>
        <v>3360</v>
      </c>
      <c r="H44" s="41">
        <f t="shared" ca="1" si="16"/>
        <v>1</v>
      </c>
      <c r="I44" s="44">
        <f t="shared" ca="1" si="17"/>
        <v>3.4482758620689655E-2</v>
      </c>
      <c r="J44" s="43">
        <f t="shared" ca="1" si="18"/>
        <v>3360</v>
      </c>
    </row>
    <row r="45" spans="1:19" ht="15.75" customHeight="1" x14ac:dyDescent="0.15">
      <c r="A45" s="33">
        <f>IF(DAY(A44+1)&lt;&gt;29,"",A44+1)</f>
        <v>44315</v>
      </c>
      <c r="B45" s="34" t="str">
        <f t="shared" si="10"/>
        <v>木</v>
      </c>
      <c r="C45" s="35">
        <f t="shared" ca="1" si="11"/>
        <v>290</v>
      </c>
      <c r="D45" s="35">
        <f t="shared" ca="1" si="12"/>
        <v>30</v>
      </c>
      <c r="E45" s="36">
        <f t="shared" ca="1" si="13"/>
        <v>0.10344827586206896</v>
      </c>
      <c r="F45" s="37">
        <f t="shared" ca="1" si="14"/>
        <v>116</v>
      </c>
      <c r="G45" s="37">
        <f t="shared" ca="1" si="15"/>
        <v>3480</v>
      </c>
      <c r="H45" s="35">
        <f t="shared" ca="1" si="16"/>
        <v>0</v>
      </c>
      <c r="I45" s="38">
        <f t="shared" ca="1" si="17"/>
        <v>0</v>
      </c>
      <c r="J45" s="37" t="str">
        <f t="shared" ca="1" si="18"/>
        <v/>
      </c>
    </row>
    <row r="46" spans="1:19" ht="15.75" customHeight="1" x14ac:dyDescent="0.15">
      <c r="A46" s="39">
        <f>IF(DAY(A44+2)&lt;&gt;30,"",A44+2)</f>
        <v>44316</v>
      </c>
      <c r="B46" s="40" t="str">
        <f t="shared" si="10"/>
        <v>金</v>
      </c>
      <c r="C46" s="41">
        <f t="shared" ca="1" si="11"/>
        <v>300</v>
      </c>
      <c r="D46" s="41">
        <f t="shared" ca="1" si="12"/>
        <v>31</v>
      </c>
      <c r="E46" s="42">
        <f t="shared" ca="1" si="13"/>
        <v>0.10333333333333333</v>
      </c>
      <c r="F46" s="43">
        <f t="shared" ca="1" si="14"/>
        <v>116.12903225806451</v>
      </c>
      <c r="G46" s="43">
        <f t="shared" ca="1" si="15"/>
        <v>3600</v>
      </c>
      <c r="H46" s="41">
        <f t="shared" ca="1" si="16"/>
        <v>0</v>
      </c>
      <c r="I46" s="44">
        <f t="shared" ca="1" si="17"/>
        <v>0</v>
      </c>
      <c r="J46" s="43" t="str">
        <f t="shared" ca="1" si="18"/>
        <v/>
      </c>
    </row>
    <row r="47" spans="1:19" ht="15.75" customHeight="1" x14ac:dyDescent="0.15">
      <c r="A47" s="45" t="str">
        <f>IF(DAY(A44+3)&lt;&gt;31,"",A44+3)</f>
        <v/>
      </c>
      <c r="B47" s="46" t="str">
        <f t="shared" si="10"/>
        <v/>
      </c>
      <c r="C47" s="47" t="str">
        <f t="shared" ca="1" si="11"/>
        <v/>
      </c>
      <c r="D47" s="47" t="str">
        <f t="shared" ca="1" si="12"/>
        <v/>
      </c>
      <c r="E47" s="48" t="str">
        <f t="shared" ca="1" si="13"/>
        <v/>
      </c>
      <c r="F47" s="49" t="str">
        <f t="shared" ca="1" si="14"/>
        <v/>
      </c>
      <c r="G47" s="49" t="str">
        <f t="shared" ca="1" si="15"/>
        <v/>
      </c>
      <c r="H47" s="47" t="str">
        <f t="shared" ca="1" si="16"/>
        <v/>
      </c>
      <c r="I47" s="48" t="str">
        <f t="shared" ca="1" si="17"/>
        <v/>
      </c>
      <c r="J47" s="49" t="str">
        <f t="shared" ca="1" si="18"/>
        <v/>
      </c>
    </row>
  </sheetData>
  <mergeCells count="63">
    <mergeCell ref="A1:S1"/>
    <mergeCell ref="A6:C6"/>
    <mergeCell ref="D6:E6"/>
    <mergeCell ref="F6:G6"/>
    <mergeCell ref="H6:I6"/>
    <mergeCell ref="J6:K6"/>
    <mergeCell ref="N6:O6"/>
    <mergeCell ref="P6:Q6"/>
    <mergeCell ref="R6:S6"/>
    <mergeCell ref="N7:O7"/>
    <mergeCell ref="P7:Q7"/>
    <mergeCell ref="R7:S7"/>
    <mergeCell ref="L6:M6"/>
    <mergeCell ref="A8:C8"/>
    <mergeCell ref="D8:E8"/>
    <mergeCell ref="F8:G8"/>
    <mergeCell ref="H8:I8"/>
    <mergeCell ref="J8:K8"/>
    <mergeCell ref="D7:E7"/>
    <mergeCell ref="F7:G7"/>
    <mergeCell ref="H7:I7"/>
    <mergeCell ref="J7:K7"/>
    <mergeCell ref="L7:M7"/>
    <mergeCell ref="A9:C9"/>
    <mergeCell ref="D9:E9"/>
    <mergeCell ref="F9:G9"/>
    <mergeCell ref="H9:I9"/>
    <mergeCell ref="J9:K9"/>
    <mergeCell ref="N10:O10"/>
    <mergeCell ref="L8:M8"/>
    <mergeCell ref="N8:O8"/>
    <mergeCell ref="P8:Q8"/>
    <mergeCell ref="R8:S8"/>
    <mergeCell ref="L9:M9"/>
    <mergeCell ref="N9:O9"/>
    <mergeCell ref="P9:Q9"/>
    <mergeCell ref="R9:S9"/>
    <mergeCell ref="P10:Q10"/>
    <mergeCell ref="R10:S10"/>
    <mergeCell ref="H10:I10"/>
    <mergeCell ref="J10:K10"/>
    <mergeCell ref="L10:M10"/>
    <mergeCell ref="D11:E11"/>
    <mergeCell ref="F11:G11"/>
    <mergeCell ref="H11:I11"/>
    <mergeCell ref="J11:K11"/>
    <mergeCell ref="L11:M11"/>
    <mergeCell ref="A10:C10"/>
    <mergeCell ref="A11:C11"/>
    <mergeCell ref="R12:S12"/>
    <mergeCell ref="P11:Q11"/>
    <mergeCell ref="R11:S11"/>
    <mergeCell ref="A12:C12"/>
    <mergeCell ref="D12:E12"/>
    <mergeCell ref="F12:G12"/>
    <mergeCell ref="H12:I12"/>
    <mergeCell ref="J12:K12"/>
    <mergeCell ref="L12:M12"/>
    <mergeCell ref="N12:O12"/>
    <mergeCell ref="P12:Q12"/>
    <mergeCell ref="N11:O11"/>
    <mergeCell ref="D10:E10"/>
    <mergeCell ref="F10:G10"/>
  </mergeCells>
  <phoneticPr fontId="3"/>
  <printOptions horizontalCentered="1"/>
  <pageMargins left="0.59055118110236227" right="0.59055118110236227" top="0.59055118110236227" bottom="0.59055118110236227" header="0.31496062992125984" footer="0.31496062992125984"/>
  <pageSetup paperSize="9" scale="67" orientation="landscape" r:id="rId1"/>
  <ignoredErrors>
    <ignoredError sqref="D7:S7"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47"/>
  <sheetViews>
    <sheetView showGridLines="0" view="pageBreakPreview" zoomScale="60" zoomScaleNormal="80" zoomScalePageLayoutView="50" workbookViewId="0">
      <selection activeCell="S47" sqref="S47"/>
    </sheetView>
  </sheetViews>
  <sheetFormatPr defaultColWidth="9" defaultRowHeight="18.75" x14ac:dyDescent="0.15"/>
  <cols>
    <col min="1" max="19" width="10.625" style="1" customWidth="1"/>
    <col min="20" max="16384" width="9" style="1"/>
  </cols>
  <sheetData>
    <row r="1" spans="1:19" ht="40.5" customHeight="1" x14ac:dyDescent="0.15">
      <c r="A1" s="262">
        <v>44287</v>
      </c>
      <c r="B1" s="262"/>
      <c r="C1" s="262"/>
      <c r="D1" s="262"/>
      <c r="E1" s="262"/>
      <c r="F1" s="262"/>
      <c r="G1" s="262"/>
      <c r="H1" s="262"/>
      <c r="I1" s="262"/>
      <c r="J1" s="262"/>
      <c r="K1" s="262"/>
      <c r="L1" s="262"/>
      <c r="M1" s="262"/>
      <c r="N1" s="262"/>
      <c r="O1" s="262"/>
      <c r="P1" s="262"/>
      <c r="Q1" s="262"/>
      <c r="R1" s="262"/>
      <c r="S1" s="262"/>
    </row>
    <row r="3" spans="1:19" ht="25.5" thickBot="1" x14ac:dyDescent="0.2">
      <c r="A3" s="25" t="s">
        <v>35</v>
      </c>
      <c r="B3" s="18"/>
      <c r="C3" s="18"/>
      <c r="D3" s="8"/>
      <c r="E3" s="8"/>
      <c r="F3" s="8"/>
      <c r="G3" s="8"/>
      <c r="H3" s="8"/>
      <c r="I3" s="8"/>
      <c r="J3" s="8"/>
      <c r="K3" s="8"/>
      <c r="L3" s="8"/>
      <c r="M3" s="8"/>
      <c r="N3" s="8"/>
      <c r="O3" s="8"/>
      <c r="P3" s="8"/>
      <c r="Q3" s="8"/>
      <c r="R3" s="8"/>
      <c r="S3" s="8"/>
    </row>
    <row r="4" spans="1:19" x14ac:dyDescent="0.15">
      <c r="L4" s="5"/>
      <c r="M4" s="5"/>
      <c r="N4" s="5"/>
      <c r="O4" s="5"/>
      <c r="P4" s="5"/>
      <c r="Q4" s="5"/>
      <c r="R4" s="5"/>
      <c r="S4" s="5"/>
    </row>
    <row r="5" spans="1:19" x14ac:dyDescent="0.15">
      <c r="A5" s="24" t="s">
        <v>23</v>
      </c>
      <c r="B5" s="24"/>
      <c r="C5" s="24"/>
      <c r="D5" s="24" t="s">
        <v>24</v>
      </c>
      <c r="E5" s="24"/>
      <c r="F5" s="24" t="s">
        <v>25</v>
      </c>
      <c r="G5" s="24"/>
      <c r="H5" s="24" t="s">
        <v>26</v>
      </c>
      <c r="I5" s="24"/>
      <c r="J5" s="24" t="s">
        <v>27</v>
      </c>
      <c r="K5" s="24"/>
      <c r="L5" s="24" t="s">
        <v>28</v>
      </c>
      <c r="M5" s="24"/>
      <c r="N5" s="24" t="s">
        <v>29</v>
      </c>
      <c r="O5" s="24"/>
      <c r="P5" s="24" t="s">
        <v>30</v>
      </c>
      <c r="Q5" s="24"/>
      <c r="R5" s="24" t="s">
        <v>31</v>
      </c>
      <c r="S5" s="24"/>
    </row>
    <row r="6" spans="1:19" ht="22.5" x14ac:dyDescent="0.15">
      <c r="A6" s="220">
        <f>$A$1</f>
        <v>44287</v>
      </c>
      <c r="B6" s="220"/>
      <c r="C6" s="220"/>
      <c r="D6" s="221" t="str">
        <f ca="1">IFERROR(VLOOKUP(TEXT($A6,"yyyy/mm"),INDIRECT("ydn_raw!B:J"),2,0),"")</f>
        <v/>
      </c>
      <c r="E6" s="221"/>
      <c r="F6" s="221" t="str">
        <f ca="1">IFERROR(VLOOKUP(TEXT($A6,"yyyy/mm"),INDIRECT("ydn_raw!B:J"),3,0),"")</f>
        <v/>
      </c>
      <c r="G6" s="221"/>
      <c r="H6" s="222" t="str">
        <f ca="1">IFERROR(F6/D6,"")</f>
        <v/>
      </c>
      <c r="I6" s="222"/>
      <c r="J6" s="223" t="str">
        <f ca="1">IFERROR(L6/F6,"")</f>
        <v/>
      </c>
      <c r="K6" s="224"/>
      <c r="L6" s="225" t="str">
        <f ca="1">IFERROR(VLOOKUP(TEXT($A6,"yyyy/mm"),INDIRECT("ydn_raw!B:J"),5,0),"")</f>
        <v/>
      </c>
      <c r="M6" s="225"/>
      <c r="N6" s="221" t="str">
        <f ca="1">IFERROR(VLOOKUP(TEXT($A6,"yyyy/mm"),INDIRECT("ydn_raw!B:J"),8,0),"")</f>
        <v/>
      </c>
      <c r="O6" s="221"/>
      <c r="P6" s="222" t="str">
        <f ca="1">IFERROR(N6/F6,"")</f>
        <v/>
      </c>
      <c r="Q6" s="222"/>
      <c r="R6" s="223" t="str">
        <f ca="1">IFERROR(L6/N6,"")</f>
        <v/>
      </c>
      <c r="S6" s="224"/>
    </row>
    <row r="7" spans="1:19" x14ac:dyDescent="0.15">
      <c r="A7" s="5"/>
      <c r="B7" s="30" t="s">
        <v>42</v>
      </c>
      <c r="C7" s="30"/>
      <c r="D7" s="257" t="str">
        <f ca="1">IFERROR(D6-D8,"")</f>
        <v/>
      </c>
      <c r="E7" s="257"/>
      <c r="F7" s="257" t="str">
        <f ca="1">IFERROR(F6-F8,"")</f>
        <v/>
      </c>
      <c r="G7" s="257"/>
      <c r="H7" s="258" t="str">
        <f ca="1">IFERROR(H6-H8,"")</f>
        <v/>
      </c>
      <c r="I7" s="258"/>
      <c r="J7" s="259" t="str">
        <f ca="1">IFERROR(J6-J8,"")</f>
        <v/>
      </c>
      <c r="K7" s="259"/>
      <c r="L7" s="259" t="str">
        <f ca="1">IFERROR(L6-L8,"")</f>
        <v/>
      </c>
      <c r="M7" s="259"/>
      <c r="N7" s="260" t="str">
        <f ca="1">IFERROR(N6-N8,"")</f>
        <v/>
      </c>
      <c r="O7" s="260"/>
      <c r="P7" s="258" t="str">
        <f ca="1">IFERROR(P6-P8,"")</f>
        <v/>
      </c>
      <c r="Q7" s="258"/>
      <c r="R7" s="252" t="str">
        <f ca="1">IFERROR(R6-R8,"")</f>
        <v/>
      </c>
      <c r="S7" s="252"/>
    </row>
    <row r="8" spans="1:19" x14ac:dyDescent="0.15">
      <c r="A8" s="254">
        <f>DATE(YEAR(A6),MONTH(A6)-1,1)</f>
        <v>44256</v>
      </c>
      <c r="B8" s="254"/>
      <c r="C8" s="254"/>
      <c r="D8" s="253" t="str">
        <f ca="1">IFERROR(VLOOKUP(TEXT($A8,"yyyy/mm"),INDIRECT("ydn_raw!B:J"),2,0),"")</f>
        <v/>
      </c>
      <c r="E8" s="253"/>
      <c r="F8" s="253" t="str">
        <f ca="1">IFERROR(VLOOKUP(TEXT($A8,"yyyy/mm"),INDIRECT("ydn_raw!B:J"),3,0),"")</f>
        <v/>
      </c>
      <c r="G8" s="253"/>
      <c r="H8" s="248" t="str">
        <f t="shared" ref="H8:H12" ca="1" si="0">IFERROR(F8/D8,"")</f>
        <v/>
      </c>
      <c r="I8" s="248"/>
      <c r="J8" s="249" t="str">
        <f t="shared" ref="J8:J12" ca="1" si="1">IFERROR(L8/F8,"")</f>
        <v/>
      </c>
      <c r="K8" s="249"/>
      <c r="L8" s="249" t="str">
        <f ca="1">IFERROR(VLOOKUP(TEXT($A8,"yyyy/mm"),INDIRECT("ydn_raw!B:J"),5,0),"")</f>
        <v/>
      </c>
      <c r="M8" s="249"/>
      <c r="N8" s="253" t="str">
        <f ca="1">IFERROR(VLOOKUP(TEXT($A8,"yyyy/mm"),INDIRECT("ydn_raw!B:J"),8,0),"")</f>
        <v/>
      </c>
      <c r="O8" s="253"/>
      <c r="P8" s="248" t="str">
        <f t="shared" ref="P8:P12" ca="1" si="2">IFERROR(N8/F8,"")</f>
        <v/>
      </c>
      <c r="Q8" s="248"/>
      <c r="R8" s="249" t="str">
        <f t="shared" ref="R8:R12" ca="1" si="3">IFERROR(L8/N8,"")</f>
        <v/>
      </c>
      <c r="S8" s="249"/>
    </row>
    <row r="9" spans="1:19" x14ac:dyDescent="0.15">
      <c r="A9" s="250">
        <f>DATE(YEAR(A8),MONTH(A8)-1,1)</f>
        <v>44228</v>
      </c>
      <c r="B9" s="250"/>
      <c r="C9" s="250"/>
      <c r="D9" s="251" t="str">
        <f ca="1">IFERROR(VLOOKUP(TEXT($A9,"yyyy/mm"),INDIRECT("ydn_raw!B:J"),2,0),"")</f>
        <v/>
      </c>
      <c r="E9" s="251"/>
      <c r="F9" s="251" t="str">
        <f ca="1">IFERROR(VLOOKUP(TEXT($A9,"yyyy/mm"),INDIRECT("ydn_raw!B:J"),3,0),"")</f>
        <v/>
      </c>
      <c r="G9" s="251"/>
      <c r="H9" s="256" t="str">
        <f t="shared" ca="1" si="0"/>
        <v/>
      </c>
      <c r="I9" s="256"/>
      <c r="J9" s="252" t="str">
        <f t="shared" ca="1" si="1"/>
        <v/>
      </c>
      <c r="K9" s="252"/>
      <c r="L9" s="252" t="str">
        <f ca="1">IFERROR(VLOOKUP(TEXT($A9,"yyyy/mm"),INDIRECT("ydn_raw!B:J"),5,0),"")</f>
        <v/>
      </c>
      <c r="M9" s="252"/>
      <c r="N9" s="251" t="str">
        <f ca="1">IFERROR(VLOOKUP(TEXT($A9,"yyyy/mm"),INDIRECT("ydn_raw!B:J"),8,0),"")</f>
        <v/>
      </c>
      <c r="O9" s="251"/>
      <c r="P9" s="256" t="str">
        <f t="shared" ca="1" si="2"/>
        <v/>
      </c>
      <c r="Q9" s="256"/>
      <c r="R9" s="252" t="str">
        <f t="shared" ca="1" si="3"/>
        <v/>
      </c>
      <c r="S9" s="252"/>
    </row>
    <row r="10" spans="1:19" x14ac:dyDescent="0.15">
      <c r="A10" s="254">
        <f t="shared" ref="A10:A12" si="4">DATE(YEAR(A9),MONTH(A9)-1,1)</f>
        <v>44197</v>
      </c>
      <c r="B10" s="254"/>
      <c r="C10" s="254"/>
      <c r="D10" s="253" t="str">
        <f ca="1">IFERROR(VLOOKUP(TEXT($A10,"yyyy/mm"),INDIRECT("ydn_raw!B:J"),2,0),"")</f>
        <v/>
      </c>
      <c r="E10" s="253"/>
      <c r="F10" s="253" t="str">
        <f ca="1">IFERROR(VLOOKUP(TEXT($A10,"yyyy/mm"),INDIRECT("ydn_raw!B:J"),3,0),"")</f>
        <v/>
      </c>
      <c r="G10" s="253"/>
      <c r="H10" s="248" t="str">
        <f t="shared" ca="1" si="0"/>
        <v/>
      </c>
      <c r="I10" s="248"/>
      <c r="J10" s="249" t="str">
        <f t="shared" ca="1" si="1"/>
        <v/>
      </c>
      <c r="K10" s="249"/>
      <c r="L10" s="249" t="str">
        <f ca="1">IFERROR(VLOOKUP(TEXT($A10,"yyyy/mm"),INDIRECT("ydn_raw!B:J"),5,0),"")</f>
        <v/>
      </c>
      <c r="M10" s="249"/>
      <c r="N10" s="253" t="str">
        <f ca="1">IFERROR(VLOOKUP(TEXT($A10,"yyyy/mm"),INDIRECT("ydn_raw!B:J"),8,0),"")</f>
        <v/>
      </c>
      <c r="O10" s="253"/>
      <c r="P10" s="248" t="str">
        <f t="shared" ca="1" si="2"/>
        <v/>
      </c>
      <c r="Q10" s="248"/>
      <c r="R10" s="249" t="str">
        <f t="shared" ca="1" si="3"/>
        <v/>
      </c>
      <c r="S10" s="249"/>
    </row>
    <row r="11" spans="1:19" x14ac:dyDescent="0.15">
      <c r="A11" s="250">
        <f t="shared" si="4"/>
        <v>44166</v>
      </c>
      <c r="B11" s="250"/>
      <c r="C11" s="250"/>
      <c r="D11" s="251" t="str">
        <f ca="1">IFERROR(VLOOKUP(TEXT($A11,"yyyy/mm"),INDIRECT("ydn_raw!B:J"),2,0),"")</f>
        <v/>
      </c>
      <c r="E11" s="251"/>
      <c r="F11" s="251" t="str">
        <f ca="1">IFERROR(VLOOKUP(TEXT($A11,"yyyy/mm"),INDIRECT("ydn_raw!B:J"),3,0),"")</f>
        <v/>
      </c>
      <c r="G11" s="251"/>
      <c r="H11" s="256" t="str">
        <f t="shared" ca="1" si="0"/>
        <v/>
      </c>
      <c r="I11" s="256"/>
      <c r="J11" s="252" t="str">
        <f t="shared" ca="1" si="1"/>
        <v/>
      </c>
      <c r="K11" s="252"/>
      <c r="L11" s="252" t="str">
        <f ca="1">IFERROR(VLOOKUP(TEXT($A11,"yyyy/mm"),INDIRECT("ydn_raw!B:J"),5,0),"")</f>
        <v/>
      </c>
      <c r="M11" s="252"/>
      <c r="N11" s="251" t="str">
        <f ca="1">IFERROR(VLOOKUP(TEXT($A11,"yyyy/mm"),INDIRECT("ydn_raw!B:J"),8,0),"")</f>
        <v/>
      </c>
      <c r="O11" s="251"/>
      <c r="P11" s="256" t="str">
        <f t="shared" ca="1" si="2"/>
        <v/>
      </c>
      <c r="Q11" s="256"/>
      <c r="R11" s="252" t="str">
        <f t="shared" ca="1" si="3"/>
        <v/>
      </c>
      <c r="S11" s="252"/>
    </row>
    <row r="12" spans="1:19" x14ac:dyDescent="0.15">
      <c r="A12" s="255">
        <f t="shared" si="4"/>
        <v>44136</v>
      </c>
      <c r="B12" s="255"/>
      <c r="C12" s="255"/>
      <c r="D12" s="239" t="str">
        <f ca="1">IFERROR(VLOOKUP(TEXT($A12,"yyyy/mm"),INDIRECT("ydn_raw!B:J"),2,0),"")</f>
        <v/>
      </c>
      <c r="E12" s="239"/>
      <c r="F12" s="239" t="str">
        <f ca="1">IFERROR(VLOOKUP(TEXT($A12,"yyyy/mm"),INDIRECT("ydn_raw!B:J"),3,0),"")</f>
        <v/>
      </c>
      <c r="G12" s="239"/>
      <c r="H12" s="240" t="str">
        <f t="shared" ca="1" si="0"/>
        <v/>
      </c>
      <c r="I12" s="240"/>
      <c r="J12" s="241" t="str">
        <f t="shared" ca="1" si="1"/>
        <v/>
      </c>
      <c r="K12" s="241"/>
      <c r="L12" s="241" t="str">
        <f ca="1">IFERROR(VLOOKUP(TEXT($A12,"yyyy/mm"),INDIRECT("ydn_raw!B:J"),5,0),"")</f>
        <v/>
      </c>
      <c r="M12" s="241"/>
      <c r="N12" s="239" t="str">
        <f ca="1">IFERROR(VLOOKUP(TEXT($A12,"yyyy/mm"),INDIRECT("ydn_raw!B:J"),8,0),"")</f>
        <v/>
      </c>
      <c r="O12" s="239"/>
      <c r="P12" s="240" t="str">
        <f t="shared" ca="1" si="2"/>
        <v/>
      </c>
      <c r="Q12" s="240"/>
      <c r="R12" s="241" t="str">
        <f t="shared" ca="1" si="3"/>
        <v/>
      </c>
      <c r="S12" s="241"/>
    </row>
    <row r="13" spans="1:19" x14ac:dyDescent="0.15">
      <c r="C13" s="31"/>
    </row>
    <row r="14" spans="1:19" ht="23.25" thickBot="1" x14ac:dyDescent="0.2">
      <c r="A14" s="7" t="s">
        <v>44</v>
      </c>
      <c r="B14" s="8"/>
      <c r="C14" s="8"/>
      <c r="D14" s="8"/>
      <c r="E14" s="8"/>
      <c r="F14" s="8"/>
      <c r="G14" s="8"/>
      <c r="H14" s="8"/>
      <c r="I14" s="8"/>
      <c r="J14" s="8"/>
      <c r="L14" s="7" t="s">
        <v>45</v>
      </c>
      <c r="M14" s="8"/>
      <c r="N14" s="8"/>
      <c r="O14" s="8"/>
      <c r="P14" s="8"/>
      <c r="Q14" s="26"/>
      <c r="R14" s="26"/>
      <c r="S14" s="8"/>
    </row>
    <row r="15" spans="1:19" x14ac:dyDescent="0.15">
      <c r="I15" s="5"/>
    </row>
    <row r="16" spans="1:19" x14ac:dyDescent="0.15">
      <c r="A16" s="32" t="s">
        <v>39</v>
      </c>
      <c r="B16" s="32" t="s">
        <v>43</v>
      </c>
      <c r="C16" s="32" t="s">
        <v>24</v>
      </c>
      <c r="D16" s="32" t="s">
        <v>25</v>
      </c>
      <c r="E16" s="32" t="s">
        <v>26</v>
      </c>
      <c r="F16" s="32" t="s">
        <v>27</v>
      </c>
      <c r="G16" s="32" t="s">
        <v>28</v>
      </c>
      <c r="H16" s="32" t="s">
        <v>29</v>
      </c>
      <c r="I16" s="32" t="s">
        <v>30</v>
      </c>
      <c r="J16" s="32" t="s">
        <v>31</v>
      </c>
    </row>
    <row r="17" spans="1:19" ht="15.75" customHeight="1" x14ac:dyDescent="0.15">
      <c r="A17" s="33">
        <f>DATE(YEAR(A1),MONTH(A1),1)</f>
        <v>44287</v>
      </c>
      <c r="B17" s="34" t="str">
        <f>TEXT(A17,"aaa")</f>
        <v>木</v>
      </c>
      <c r="C17" s="35" t="str">
        <f t="shared" ref="C17:C47" ca="1" si="5">IFERROR(VLOOKUP($A17,INDIRECT("ydn_raw!B:J"),2,0),"")</f>
        <v/>
      </c>
      <c r="D17" s="35" t="str">
        <f t="shared" ref="D17:D47" ca="1" si="6">IFERROR(VLOOKUP($A17,INDIRECT("ydn_raw!B:J"),3,0),"")</f>
        <v/>
      </c>
      <c r="E17" s="36" t="str">
        <f ca="1">IFERROR(D17/C17,"")</f>
        <v/>
      </c>
      <c r="F17" s="37" t="str">
        <f ca="1">IFERROR(G17/D17,"")</f>
        <v/>
      </c>
      <c r="G17" s="37" t="str">
        <f t="shared" ref="G17:G47" ca="1" si="7">IFERROR(VLOOKUP($A17,INDIRECT("ydn_raw!B:J"),5,0),"")</f>
        <v/>
      </c>
      <c r="H17" s="35" t="str">
        <f t="shared" ref="H17:H47" ca="1" si="8">IFERROR(VLOOKUP($A17,INDIRECT("ydn_raw!B:J"),8,0),"")</f>
        <v/>
      </c>
      <c r="I17" s="38" t="str">
        <f ca="1">IFERROR(H17/D17,"")</f>
        <v/>
      </c>
      <c r="J17" s="37" t="str">
        <f ca="1">IFERROR(G17/H17,"")</f>
        <v/>
      </c>
    </row>
    <row r="18" spans="1:19" ht="15.75" customHeight="1" x14ac:dyDescent="0.15">
      <c r="A18" s="39">
        <f t="shared" ref="A18:A44" si="9">A17+1</f>
        <v>44288</v>
      </c>
      <c r="B18" s="40" t="str">
        <f t="shared" ref="B18:B47" si="10">TEXT(A18,"aaa")</f>
        <v>金</v>
      </c>
      <c r="C18" s="41" t="str">
        <f t="shared" ca="1" si="5"/>
        <v/>
      </c>
      <c r="D18" s="41" t="str">
        <f t="shared" ca="1" si="6"/>
        <v/>
      </c>
      <c r="E18" s="42" t="str">
        <f t="shared" ref="E18:E47" ca="1" si="11">IFERROR(D18/C18,"")</f>
        <v/>
      </c>
      <c r="F18" s="43" t="str">
        <f t="shared" ref="F18:F47" ca="1" si="12">IFERROR(G18/D18,"")</f>
        <v/>
      </c>
      <c r="G18" s="43" t="str">
        <f t="shared" ca="1" si="7"/>
        <v/>
      </c>
      <c r="H18" s="41" t="str">
        <f t="shared" ca="1" si="8"/>
        <v/>
      </c>
      <c r="I18" s="44" t="str">
        <f t="shared" ref="I18:I47" ca="1" si="13">IFERROR(H18/D18,"")</f>
        <v/>
      </c>
      <c r="J18" s="43" t="str">
        <f t="shared" ref="J18:J47" ca="1" si="14">IFERROR(G18/H18,"")</f>
        <v/>
      </c>
    </row>
    <row r="19" spans="1:19" ht="15.75" customHeight="1" x14ac:dyDescent="0.15">
      <c r="A19" s="33">
        <f t="shared" si="9"/>
        <v>44289</v>
      </c>
      <c r="B19" s="34" t="str">
        <f t="shared" si="10"/>
        <v>土</v>
      </c>
      <c r="C19" s="35" t="str">
        <f t="shared" ca="1" si="5"/>
        <v/>
      </c>
      <c r="D19" s="35" t="str">
        <f t="shared" ca="1" si="6"/>
        <v/>
      </c>
      <c r="E19" s="36" t="str">
        <f t="shared" ca="1" si="11"/>
        <v/>
      </c>
      <c r="F19" s="37" t="str">
        <f t="shared" ca="1" si="12"/>
        <v/>
      </c>
      <c r="G19" s="37" t="str">
        <f t="shared" ca="1" si="7"/>
        <v/>
      </c>
      <c r="H19" s="35" t="str">
        <f t="shared" ca="1" si="8"/>
        <v/>
      </c>
      <c r="I19" s="38" t="str">
        <f t="shared" ca="1" si="13"/>
        <v/>
      </c>
      <c r="J19" s="37" t="str">
        <f t="shared" ca="1" si="14"/>
        <v/>
      </c>
    </row>
    <row r="20" spans="1:19" ht="15.75" customHeight="1" x14ac:dyDescent="0.15">
      <c r="A20" s="39">
        <f t="shared" si="9"/>
        <v>44290</v>
      </c>
      <c r="B20" s="40" t="str">
        <f t="shared" si="10"/>
        <v>日</v>
      </c>
      <c r="C20" s="41" t="str">
        <f t="shared" ca="1" si="5"/>
        <v/>
      </c>
      <c r="D20" s="41" t="str">
        <f t="shared" ca="1" si="6"/>
        <v/>
      </c>
      <c r="E20" s="42" t="str">
        <f t="shared" ca="1" si="11"/>
        <v/>
      </c>
      <c r="F20" s="43" t="str">
        <f t="shared" ca="1" si="12"/>
        <v/>
      </c>
      <c r="G20" s="43" t="str">
        <f t="shared" ca="1" si="7"/>
        <v/>
      </c>
      <c r="H20" s="41" t="str">
        <f t="shared" ca="1" si="8"/>
        <v/>
      </c>
      <c r="I20" s="44" t="str">
        <f t="shared" ca="1" si="13"/>
        <v/>
      </c>
      <c r="J20" s="43" t="str">
        <f t="shared" ca="1" si="14"/>
        <v/>
      </c>
    </row>
    <row r="21" spans="1:19" ht="15.75" customHeight="1" x14ac:dyDescent="0.15">
      <c r="A21" s="33">
        <f t="shared" si="9"/>
        <v>44291</v>
      </c>
      <c r="B21" s="34" t="str">
        <f t="shared" si="10"/>
        <v>月</v>
      </c>
      <c r="C21" s="35" t="str">
        <f t="shared" ca="1" si="5"/>
        <v/>
      </c>
      <c r="D21" s="35" t="str">
        <f t="shared" ca="1" si="6"/>
        <v/>
      </c>
      <c r="E21" s="36" t="str">
        <f t="shared" ca="1" si="11"/>
        <v/>
      </c>
      <c r="F21" s="37" t="str">
        <f t="shared" ca="1" si="12"/>
        <v/>
      </c>
      <c r="G21" s="37" t="str">
        <f t="shared" ca="1" si="7"/>
        <v/>
      </c>
      <c r="H21" s="35" t="str">
        <f t="shared" ca="1" si="8"/>
        <v/>
      </c>
      <c r="I21" s="38" t="str">
        <f t="shared" ca="1" si="13"/>
        <v/>
      </c>
      <c r="J21" s="37" t="str">
        <f t="shared" ca="1" si="14"/>
        <v/>
      </c>
    </row>
    <row r="22" spans="1:19" ht="15.75" customHeight="1" x14ac:dyDescent="0.15">
      <c r="A22" s="39">
        <f t="shared" si="9"/>
        <v>44292</v>
      </c>
      <c r="B22" s="40" t="str">
        <f t="shared" si="10"/>
        <v>火</v>
      </c>
      <c r="C22" s="41" t="str">
        <f t="shared" ca="1" si="5"/>
        <v/>
      </c>
      <c r="D22" s="41" t="str">
        <f t="shared" ca="1" si="6"/>
        <v/>
      </c>
      <c r="E22" s="42" t="str">
        <f t="shared" ca="1" si="11"/>
        <v/>
      </c>
      <c r="F22" s="43" t="str">
        <f t="shared" ca="1" si="12"/>
        <v/>
      </c>
      <c r="G22" s="43" t="str">
        <f t="shared" ca="1" si="7"/>
        <v/>
      </c>
      <c r="H22" s="41" t="str">
        <f t="shared" ca="1" si="8"/>
        <v/>
      </c>
      <c r="I22" s="44" t="str">
        <f t="shared" ca="1" si="13"/>
        <v/>
      </c>
      <c r="J22" s="43" t="str">
        <f t="shared" ca="1" si="14"/>
        <v/>
      </c>
    </row>
    <row r="23" spans="1:19" ht="15.75" customHeight="1" x14ac:dyDescent="0.15">
      <c r="A23" s="33">
        <f t="shared" si="9"/>
        <v>44293</v>
      </c>
      <c r="B23" s="34" t="str">
        <f t="shared" si="10"/>
        <v>水</v>
      </c>
      <c r="C23" s="35" t="str">
        <f t="shared" ca="1" si="5"/>
        <v/>
      </c>
      <c r="D23" s="35" t="str">
        <f t="shared" ca="1" si="6"/>
        <v/>
      </c>
      <c r="E23" s="36" t="str">
        <f t="shared" ca="1" si="11"/>
        <v/>
      </c>
      <c r="F23" s="37" t="str">
        <f t="shared" ca="1" si="12"/>
        <v/>
      </c>
      <c r="G23" s="37" t="str">
        <f t="shared" ca="1" si="7"/>
        <v/>
      </c>
      <c r="H23" s="35" t="str">
        <f t="shared" ca="1" si="8"/>
        <v/>
      </c>
      <c r="I23" s="38" t="str">
        <f t="shared" ca="1" si="13"/>
        <v/>
      </c>
      <c r="J23" s="37" t="str">
        <f t="shared" ca="1" si="14"/>
        <v/>
      </c>
    </row>
    <row r="24" spans="1:19" ht="15.75" customHeight="1" x14ac:dyDescent="0.15">
      <c r="A24" s="39">
        <f t="shared" si="9"/>
        <v>44294</v>
      </c>
      <c r="B24" s="40" t="str">
        <f t="shared" si="10"/>
        <v>木</v>
      </c>
      <c r="C24" s="41" t="str">
        <f t="shared" ca="1" si="5"/>
        <v/>
      </c>
      <c r="D24" s="41" t="str">
        <f t="shared" ca="1" si="6"/>
        <v/>
      </c>
      <c r="E24" s="42" t="str">
        <f t="shared" ca="1" si="11"/>
        <v/>
      </c>
      <c r="F24" s="43" t="str">
        <f t="shared" ca="1" si="12"/>
        <v/>
      </c>
      <c r="G24" s="43" t="str">
        <f t="shared" ca="1" si="7"/>
        <v/>
      </c>
      <c r="H24" s="41" t="str">
        <f t="shared" ca="1" si="8"/>
        <v/>
      </c>
      <c r="I24" s="44" t="str">
        <f t="shared" ca="1" si="13"/>
        <v/>
      </c>
      <c r="J24" s="43" t="str">
        <f t="shared" ca="1" si="14"/>
        <v/>
      </c>
    </row>
    <row r="25" spans="1:19" ht="15.75" customHeight="1" x14ac:dyDescent="0.15">
      <c r="A25" s="33">
        <f t="shared" si="9"/>
        <v>44295</v>
      </c>
      <c r="B25" s="34" t="str">
        <f t="shared" si="10"/>
        <v>金</v>
      </c>
      <c r="C25" s="35" t="str">
        <f t="shared" ca="1" si="5"/>
        <v/>
      </c>
      <c r="D25" s="35" t="str">
        <f t="shared" ca="1" si="6"/>
        <v/>
      </c>
      <c r="E25" s="36" t="str">
        <f t="shared" ca="1" si="11"/>
        <v/>
      </c>
      <c r="F25" s="37" t="str">
        <f t="shared" ca="1" si="12"/>
        <v/>
      </c>
      <c r="G25" s="37" t="str">
        <f t="shared" ca="1" si="7"/>
        <v/>
      </c>
      <c r="H25" s="35" t="str">
        <f t="shared" ca="1" si="8"/>
        <v/>
      </c>
      <c r="I25" s="38" t="str">
        <f t="shared" ca="1" si="13"/>
        <v/>
      </c>
      <c r="J25" s="37" t="str">
        <f t="shared" ca="1" si="14"/>
        <v/>
      </c>
    </row>
    <row r="26" spans="1:19" ht="15.75" customHeight="1" x14ac:dyDescent="0.15">
      <c r="A26" s="39">
        <f t="shared" si="9"/>
        <v>44296</v>
      </c>
      <c r="B26" s="40" t="str">
        <f t="shared" si="10"/>
        <v>土</v>
      </c>
      <c r="C26" s="41" t="str">
        <f t="shared" ca="1" si="5"/>
        <v/>
      </c>
      <c r="D26" s="41" t="str">
        <f t="shared" ca="1" si="6"/>
        <v/>
      </c>
      <c r="E26" s="42" t="str">
        <f t="shared" ca="1" si="11"/>
        <v/>
      </c>
      <c r="F26" s="43" t="str">
        <f t="shared" ca="1" si="12"/>
        <v/>
      </c>
      <c r="G26" s="43" t="str">
        <f t="shared" ca="1" si="7"/>
        <v/>
      </c>
      <c r="H26" s="41" t="str">
        <f t="shared" ca="1" si="8"/>
        <v/>
      </c>
      <c r="I26" s="44" t="str">
        <f t="shared" ca="1" si="13"/>
        <v/>
      </c>
      <c r="J26" s="43" t="str">
        <f t="shared" ca="1" si="14"/>
        <v/>
      </c>
      <c r="K26" s="5"/>
      <c r="L26" s="5"/>
      <c r="M26" s="5"/>
      <c r="N26" s="5"/>
      <c r="O26" s="5"/>
      <c r="P26" s="5"/>
      <c r="Q26" s="5"/>
      <c r="R26" s="5"/>
      <c r="S26" s="5"/>
    </row>
    <row r="27" spans="1:19" ht="15.75" customHeight="1" thickBot="1" x14ac:dyDescent="0.2">
      <c r="A27" s="33">
        <f t="shared" si="9"/>
        <v>44297</v>
      </c>
      <c r="B27" s="34" t="str">
        <f t="shared" si="10"/>
        <v>日</v>
      </c>
      <c r="C27" s="35" t="str">
        <f t="shared" ca="1" si="5"/>
        <v/>
      </c>
      <c r="D27" s="35" t="str">
        <f t="shared" ca="1" si="6"/>
        <v/>
      </c>
      <c r="E27" s="36" t="str">
        <f t="shared" ca="1" si="11"/>
        <v/>
      </c>
      <c r="F27" s="37" t="str">
        <f t="shared" ca="1" si="12"/>
        <v/>
      </c>
      <c r="G27" s="37" t="str">
        <f t="shared" ca="1" si="7"/>
        <v/>
      </c>
      <c r="H27" s="35" t="str">
        <f t="shared" ca="1" si="8"/>
        <v/>
      </c>
      <c r="I27" s="38" t="str">
        <f t="shared" ca="1" si="13"/>
        <v/>
      </c>
      <c r="J27" s="37" t="str">
        <f t="shared" ca="1" si="14"/>
        <v/>
      </c>
    </row>
    <row r="28" spans="1:19" ht="15.75" customHeight="1" x14ac:dyDescent="0.15">
      <c r="A28" s="39">
        <f t="shared" si="9"/>
        <v>44298</v>
      </c>
      <c r="B28" s="40" t="str">
        <f t="shared" si="10"/>
        <v>月</v>
      </c>
      <c r="C28" s="41" t="str">
        <f t="shared" ca="1" si="5"/>
        <v/>
      </c>
      <c r="D28" s="41" t="str">
        <f t="shared" ca="1" si="6"/>
        <v/>
      </c>
      <c r="E28" s="42" t="str">
        <f t="shared" ca="1" si="11"/>
        <v/>
      </c>
      <c r="F28" s="43" t="str">
        <f t="shared" ca="1" si="12"/>
        <v/>
      </c>
      <c r="G28" s="43" t="str">
        <f t="shared" ca="1" si="7"/>
        <v/>
      </c>
      <c r="H28" s="41" t="str">
        <f t="shared" ca="1" si="8"/>
        <v/>
      </c>
      <c r="I28" s="44" t="str">
        <f t="shared" ca="1" si="13"/>
        <v/>
      </c>
      <c r="J28" s="43" t="str">
        <f t="shared" ca="1" si="14"/>
        <v/>
      </c>
      <c r="L28" s="122"/>
      <c r="M28" s="122"/>
      <c r="N28" s="122"/>
      <c r="O28" s="122"/>
      <c r="P28" s="122"/>
      <c r="Q28" s="122"/>
      <c r="R28" s="122"/>
      <c r="S28" s="122"/>
    </row>
    <row r="29" spans="1:19" ht="15.75" customHeight="1" x14ac:dyDescent="0.15">
      <c r="A29" s="33">
        <f t="shared" si="9"/>
        <v>44299</v>
      </c>
      <c r="B29" s="34" t="str">
        <f t="shared" si="10"/>
        <v>火</v>
      </c>
      <c r="C29" s="35" t="str">
        <f t="shared" ca="1" si="5"/>
        <v/>
      </c>
      <c r="D29" s="35" t="str">
        <f t="shared" ca="1" si="6"/>
        <v/>
      </c>
      <c r="E29" s="36" t="str">
        <f t="shared" ca="1" si="11"/>
        <v/>
      </c>
      <c r="F29" s="37" t="str">
        <f t="shared" ca="1" si="12"/>
        <v/>
      </c>
      <c r="G29" s="37" t="str">
        <f t="shared" ca="1" si="7"/>
        <v/>
      </c>
      <c r="H29" s="35" t="str">
        <f t="shared" ca="1" si="8"/>
        <v/>
      </c>
      <c r="I29" s="38" t="str">
        <f t="shared" ca="1" si="13"/>
        <v/>
      </c>
      <c r="J29" s="37" t="str">
        <f t="shared" ca="1" si="14"/>
        <v/>
      </c>
    </row>
    <row r="30" spans="1:19" ht="15.75" customHeight="1" x14ac:dyDescent="0.15">
      <c r="A30" s="39">
        <f t="shared" si="9"/>
        <v>44300</v>
      </c>
      <c r="B30" s="40" t="str">
        <f t="shared" si="10"/>
        <v>水</v>
      </c>
      <c r="C30" s="41" t="str">
        <f t="shared" ca="1" si="5"/>
        <v/>
      </c>
      <c r="D30" s="41" t="str">
        <f t="shared" ca="1" si="6"/>
        <v/>
      </c>
      <c r="E30" s="42" t="str">
        <f t="shared" ca="1" si="11"/>
        <v/>
      </c>
      <c r="F30" s="43" t="str">
        <f t="shared" ca="1" si="12"/>
        <v/>
      </c>
      <c r="G30" s="43" t="str">
        <f t="shared" ca="1" si="7"/>
        <v/>
      </c>
      <c r="H30" s="41" t="str">
        <f t="shared" ca="1" si="8"/>
        <v/>
      </c>
      <c r="I30" s="44" t="str">
        <f t="shared" ca="1" si="13"/>
        <v/>
      </c>
      <c r="J30" s="43" t="str">
        <f t="shared" ca="1" si="14"/>
        <v/>
      </c>
    </row>
    <row r="31" spans="1:19" ht="15.75" customHeight="1" x14ac:dyDescent="0.15">
      <c r="A31" s="33">
        <f t="shared" si="9"/>
        <v>44301</v>
      </c>
      <c r="B31" s="34" t="str">
        <f t="shared" si="10"/>
        <v>木</v>
      </c>
      <c r="C31" s="35" t="str">
        <f t="shared" ca="1" si="5"/>
        <v/>
      </c>
      <c r="D31" s="35" t="str">
        <f t="shared" ca="1" si="6"/>
        <v/>
      </c>
      <c r="E31" s="36" t="str">
        <f t="shared" ca="1" si="11"/>
        <v/>
      </c>
      <c r="F31" s="37" t="str">
        <f t="shared" ca="1" si="12"/>
        <v/>
      </c>
      <c r="G31" s="37" t="str">
        <f t="shared" ca="1" si="7"/>
        <v/>
      </c>
      <c r="H31" s="35" t="str">
        <f t="shared" ca="1" si="8"/>
        <v/>
      </c>
      <c r="I31" s="38" t="str">
        <f t="shared" ca="1" si="13"/>
        <v/>
      </c>
      <c r="J31" s="37" t="str">
        <f t="shared" ca="1" si="14"/>
        <v/>
      </c>
    </row>
    <row r="32" spans="1:19" ht="15.75" customHeight="1" x14ac:dyDescent="0.15">
      <c r="A32" s="39">
        <f t="shared" si="9"/>
        <v>44302</v>
      </c>
      <c r="B32" s="40" t="str">
        <f t="shared" si="10"/>
        <v>金</v>
      </c>
      <c r="C32" s="41" t="str">
        <f t="shared" ca="1" si="5"/>
        <v/>
      </c>
      <c r="D32" s="41" t="str">
        <f t="shared" ca="1" si="6"/>
        <v/>
      </c>
      <c r="E32" s="42" t="str">
        <f t="shared" ca="1" si="11"/>
        <v/>
      </c>
      <c r="F32" s="43" t="str">
        <f t="shared" ca="1" si="12"/>
        <v/>
      </c>
      <c r="G32" s="43" t="str">
        <f t="shared" ca="1" si="7"/>
        <v/>
      </c>
      <c r="H32" s="41" t="str">
        <f t="shared" ca="1" si="8"/>
        <v/>
      </c>
      <c r="I32" s="44" t="str">
        <f t="shared" ca="1" si="13"/>
        <v/>
      </c>
      <c r="J32" s="43" t="str">
        <f t="shared" ca="1" si="14"/>
        <v/>
      </c>
    </row>
    <row r="33" spans="1:19" ht="15.75" customHeight="1" x14ac:dyDescent="0.15">
      <c r="A33" s="33">
        <f t="shared" si="9"/>
        <v>44303</v>
      </c>
      <c r="B33" s="34" t="str">
        <f t="shared" si="10"/>
        <v>土</v>
      </c>
      <c r="C33" s="35" t="str">
        <f t="shared" ca="1" si="5"/>
        <v/>
      </c>
      <c r="D33" s="35" t="str">
        <f t="shared" ca="1" si="6"/>
        <v/>
      </c>
      <c r="E33" s="36" t="str">
        <f t="shared" ca="1" si="11"/>
        <v/>
      </c>
      <c r="F33" s="37" t="str">
        <f t="shared" ca="1" si="12"/>
        <v/>
      </c>
      <c r="G33" s="37" t="str">
        <f t="shared" ca="1" si="7"/>
        <v/>
      </c>
      <c r="H33" s="35" t="str">
        <f t="shared" ca="1" si="8"/>
        <v/>
      </c>
      <c r="I33" s="38" t="str">
        <f t="shared" ca="1" si="13"/>
        <v/>
      </c>
      <c r="J33" s="37" t="str">
        <f t="shared" ca="1" si="14"/>
        <v/>
      </c>
    </row>
    <row r="34" spans="1:19" ht="15.75" customHeight="1" x14ac:dyDescent="0.15">
      <c r="A34" s="39">
        <f t="shared" si="9"/>
        <v>44304</v>
      </c>
      <c r="B34" s="40" t="str">
        <f t="shared" si="10"/>
        <v>日</v>
      </c>
      <c r="C34" s="41" t="str">
        <f t="shared" ca="1" si="5"/>
        <v/>
      </c>
      <c r="D34" s="41" t="str">
        <f t="shared" ca="1" si="6"/>
        <v/>
      </c>
      <c r="E34" s="42" t="str">
        <f t="shared" ca="1" si="11"/>
        <v/>
      </c>
      <c r="F34" s="43" t="str">
        <f t="shared" ca="1" si="12"/>
        <v/>
      </c>
      <c r="G34" s="43" t="str">
        <f t="shared" ca="1" si="7"/>
        <v/>
      </c>
      <c r="H34" s="41" t="str">
        <f t="shared" ca="1" si="8"/>
        <v/>
      </c>
      <c r="I34" s="44" t="str">
        <f t="shared" ca="1" si="13"/>
        <v/>
      </c>
      <c r="J34" s="43" t="str">
        <f t="shared" ca="1" si="14"/>
        <v/>
      </c>
    </row>
    <row r="35" spans="1:19" ht="15.75" customHeight="1" x14ac:dyDescent="0.15">
      <c r="A35" s="33">
        <f t="shared" si="9"/>
        <v>44305</v>
      </c>
      <c r="B35" s="34" t="str">
        <f t="shared" si="10"/>
        <v>月</v>
      </c>
      <c r="C35" s="35" t="str">
        <f t="shared" ca="1" si="5"/>
        <v/>
      </c>
      <c r="D35" s="35" t="str">
        <f t="shared" ca="1" si="6"/>
        <v/>
      </c>
      <c r="E35" s="36" t="str">
        <f t="shared" ca="1" si="11"/>
        <v/>
      </c>
      <c r="F35" s="37" t="str">
        <f t="shared" ca="1" si="12"/>
        <v/>
      </c>
      <c r="G35" s="37" t="str">
        <f t="shared" ca="1" si="7"/>
        <v/>
      </c>
      <c r="H35" s="35" t="str">
        <f t="shared" ca="1" si="8"/>
        <v/>
      </c>
      <c r="I35" s="38" t="str">
        <f t="shared" ca="1" si="13"/>
        <v/>
      </c>
      <c r="J35" s="37" t="str">
        <f t="shared" ca="1" si="14"/>
        <v/>
      </c>
    </row>
    <row r="36" spans="1:19" ht="15.75" customHeight="1" x14ac:dyDescent="0.15">
      <c r="A36" s="39">
        <f t="shared" si="9"/>
        <v>44306</v>
      </c>
      <c r="B36" s="40" t="str">
        <f t="shared" si="10"/>
        <v>火</v>
      </c>
      <c r="C36" s="41" t="str">
        <f t="shared" ca="1" si="5"/>
        <v/>
      </c>
      <c r="D36" s="41" t="str">
        <f t="shared" ca="1" si="6"/>
        <v/>
      </c>
      <c r="E36" s="42" t="str">
        <f t="shared" ca="1" si="11"/>
        <v/>
      </c>
      <c r="F36" s="43" t="str">
        <f t="shared" ca="1" si="12"/>
        <v/>
      </c>
      <c r="G36" s="43" t="str">
        <f t="shared" ca="1" si="7"/>
        <v/>
      </c>
      <c r="H36" s="41" t="str">
        <f t="shared" ca="1" si="8"/>
        <v/>
      </c>
      <c r="I36" s="44" t="str">
        <f t="shared" ca="1" si="13"/>
        <v/>
      </c>
      <c r="J36" s="43" t="str">
        <f t="shared" ca="1" si="14"/>
        <v/>
      </c>
    </row>
    <row r="37" spans="1:19" ht="15.75" customHeight="1" thickBot="1" x14ac:dyDescent="0.2">
      <c r="A37" s="33">
        <f t="shared" si="9"/>
        <v>44307</v>
      </c>
      <c r="B37" s="34" t="str">
        <f t="shared" si="10"/>
        <v>水</v>
      </c>
      <c r="C37" s="35" t="str">
        <f t="shared" ca="1" si="5"/>
        <v/>
      </c>
      <c r="D37" s="35" t="str">
        <f t="shared" ca="1" si="6"/>
        <v/>
      </c>
      <c r="E37" s="36" t="str">
        <f t="shared" ca="1" si="11"/>
        <v/>
      </c>
      <c r="F37" s="37" t="str">
        <f t="shared" ca="1" si="12"/>
        <v/>
      </c>
      <c r="G37" s="37" t="str">
        <f t="shared" ca="1" si="7"/>
        <v/>
      </c>
      <c r="H37" s="35" t="str">
        <f t="shared" ca="1" si="8"/>
        <v/>
      </c>
      <c r="I37" s="38" t="str">
        <f t="shared" ca="1" si="13"/>
        <v/>
      </c>
      <c r="J37" s="37" t="str">
        <f t="shared" ca="1" si="14"/>
        <v/>
      </c>
    </row>
    <row r="38" spans="1:19" ht="15.75" customHeight="1" x14ac:dyDescent="0.15">
      <c r="A38" s="39">
        <f t="shared" si="9"/>
        <v>44308</v>
      </c>
      <c r="B38" s="40" t="str">
        <f t="shared" si="10"/>
        <v>木</v>
      </c>
      <c r="C38" s="41" t="str">
        <f t="shared" ca="1" si="5"/>
        <v/>
      </c>
      <c r="D38" s="41" t="str">
        <f t="shared" ca="1" si="6"/>
        <v/>
      </c>
      <c r="E38" s="42" t="str">
        <f t="shared" ca="1" si="11"/>
        <v/>
      </c>
      <c r="F38" s="43" t="str">
        <f t="shared" ca="1" si="12"/>
        <v/>
      </c>
      <c r="G38" s="43" t="str">
        <f t="shared" ca="1" si="7"/>
        <v/>
      </c>
      <c r="H38" s="41" t="str">
        <f t="shared" ca="1" si="8"/>
        <v/>
      </c>
      <c r="I38" s="44" t="str">
        <f t="shared" ca="1" si="13"/>
        <v/>
      </c>
      <c r="J38" s="43" t="str">
        <f t="shared" ca="1" si="14"/>
        <v/>
      </c>
      <c r="L38" s="122"/>
      <c r="M38" s="122"/>
      <c r="N38" s="122"/>
      <c r="O38" s="122"/>
      <c r="P38" s="122"/>
      <c r="Q38" s="122"/>
      <c r="R38" s="122"/>
      <c r="S38" s="122"/>
    </row>
    <row r="39" spans="1:19" ht="15.75" customHeight="1" x14ac:dyDescent="0.15">
      <c r="A39" s="33">
        <f t="shared" si="9"/>
        <v>44309</v>
      </c>
      <c r="B39" s="34" t="str">
        <f t="shared" si="10"/>
        <v>金</v>
      </c>
      <c r="C39" s="35" t="str">
        <f t="shared" ca="1" si="5"/>
        <v/>
      </c>
      <c r="D39" s="35" t="str">
        <f t="shared" ca="1" si="6"/>
        <v/>
      </c>
      <c r="E39" s="36" t="str">
        <f t="shared" ca="1" si="11"/>
        <v/>
      </c>
      <c r="F39" s="37" t="str">
        <f t="shared" ca="1" si="12"/>
        <v/>
      </c>
      <c r="G39" s="37" t="str">
        <f t="shared" ca="1" si="7"/>
        <v/>
      </c>
      <c r="H39" s="35" t="str">
        <f t="shared" ca="1" si="8"/>
        <v/>
      </c>
      <c r="I39" s="38" t="str">
        <f t="shared" ca="1" si="13"/>
        <v/>
      </c>
      <c r="J39" s="37" t="str">
        <f t="shared" ca="1" si="14"/>
        <v/>
      </c>
    </row>
    <row r="40" spans="1:19" ht="15.75" customHeight="1" x14ac:dyDescent="0.15">
      <c r="A40" s="39">
        <f t="shared" si="9"/>
        <v>44310</v>
      </c>
      <c r="B40" s="40" t="str">
        <f t="shared" si="10"/>
        <v>土</v>
      </c>
      <c r="C40" s="41" t="str">
        <f t="shared" ca="1" si="5"/>
        <v/>
      </c>
      <c r="D40" s="41" t="str">
        <f t="shared" ca="1" si="6"/>
        <v/>
      </c>
      <c r="E40" s="42" t="str">
        <f t="shared" ca="1" si="11"/>
        <v/>
      </c>
      <c r="F40" s="43" t="str">
        <f t="shared" ca="1" si="12"/>
        <v/>
      </c>
      <c r="G40" s="43" t="str">
        <f t="shared" ca="1" si="7"/>
        <v/>
      </c>
      <c r="H40" s="41" t="str">
        <f t="shared" ca="1" si="8"/>
        <v/>
      </c>
      <c r="I40" s="44" t="str">
        <f t="shared" ca="1" si="13"/>
        <v/>
      </c>
      <c r="J40" s="43" t="str">
        <f t="shared" ca="1" si="14"/>
        <v/>
      </c>
    </row>
    <row r="41" spans="1:19" ht="15.75" customHeight="1" x14ac:dyDescent="0.15">
      <c r="A41" s="33">
        <f t="shared" si="9"/>
        <v>44311</v>
      </c>
      <c r="B41" s="34" t="str">
        <f t="shared" si="10"/>
        <v>日</v>
      </c>
      <c r="C41" s="35" t="str">
        <f t="shared" ca="1" si="5"/>
        <v/>
      </c>
      <c r="D41" s="35" t="str">
        <f t="shared" ca="1" si="6"/>
        <v/>
      </c>
      <c r="E41" s="36" t="str">
        <f t="shared" ca="1" si="11"/>
        <v/>
      </c>
      <c r="F41" s="37" t="str">
        <f t="shared" ca="1" si="12"/>
        <v/>
      </c>
      <c r="G41" s="37" t="str">
        <f t="shared" ca="1" si="7"/>
        <v/>
      </c>
      <c r="H41" s="35" t="str">
        <f t="shared" ca="1" si="8"/>
        <v/>
      </c>
      <c r="I41" s="38" t="str">
        <f t="shared" ca="1" si="13"/>
        <v/>
      </c>
      <c r="J41" s="37" t="str">
        <f t="shared" ca="1" si="14"/>
        <v/>
      </c>
    </row>
    <row r="42" spans="1:19" ht="15.75" customHeight="1" x14ac:dyDescent="0.15">
      <c r="A42" s="39">
        <f t="shared" si="9"/>
        <v>44312</v>
      </c>
      <c r="B42" s="40" t="str">
        <f t="shared" si="10"/>
        <v>月</v>
      </c>
      <c r="C42" s="41" t="str">
        <f t="shared" ca="1" si="5"/>
        <v/>
      </c>
      <c r="D42" s="41" t="str">
        <f t="shared" ca="1" si="6"/>
        <v/>
      </c>
      <c r="E42" s="42" t="str">
        <f t="shared" ca="1" si="11"/>
        <v/>
      </c>
      <c r="F42" s="43" t="str">
        <f t="shared" ca="1" si="12"/>
        <v/>
      </c>
      <c r="G42" s="43" t="str">
        <f t="shared" ca="1" si="7"/>
        <v/>
      </c>
      <c r="H42" s="41" t="str">
        <f t="shared" ca="1" si="8"/>
        <v/>
      </c>
      <c r="I42" s="44" t="str">
        <f t="shared" ca="1" si="13"/>
        <v/>
      </c>
      <c r="J42" s="43" t="str">
        <f t="shared" ca="1" si="14"/>
        <v/>
      </c>
    </row>
    <row r="43" spans="1:19" ht="15.75" customHeight="1" x14ac:dyDescent="0.15">
      <c r="A43" s="33">
        <f t="shared" si="9"/>
        <v>44313</v>
      </c>
      <c r="B43" s="34" t="str">
        <f t="shared" si="10"/>
        <v>火</v>
      </c>
      <c r="C43" s="35" t="str">
        <f t="shared" ca="1" si="5"/>
        <v/>
      </c>
      <c r="D43" s="35" t="str">
        <f t="shared" ca="1" si="6"/>
        <v/>
      </c>
      <c r="E43" s="36" t="str">
        <f t="shared" ca="1" si="11"/>
        <v/>
      </c>
      <c r="F43" s="37" t="str">
        <f t="shared" ca="1" si="12"/>
        <v/>
      </c>
      <c r="G43" s="37" t="str">
        <f t="shared" ca="1" si="7"/>
        <v/>
      </c>
      <c r="H43" s="35" t="str">
        <f t="shared" ca="1" si="8"/>
        <v/>
      </c>
      <c r="I43" s="38" t="str">
        <f t="shared" ca="1" si="13"/>
        <v/>
      </c>
      <c r="J43" s="37" t="str">
        <f t="shared" ca="1" si="14"/>
        <v/>
      </c>
    </row>
    <row r="44" spans="1:19" ht="15.75" customHeight="1" x14ac:dyDescent="0.15">
      <c r="A44" s="39">
        <f t="shared" si="9"/>
        <v>44314</v>
      </c>
      <c r="B44" s="40" t="str">
        <f t="shared" si="10"/>
        <v>水</v>
      </c>
      <c r="C44" s="41" t="str">
        <f t="shared" ca="1" si="5"/>
        <v/>
      </c>
      <c r="D44" s="41" t="str">
        <f t="shared" ca="1" si="6"/>
        <v/>
      </c>
      <c r="E44" s="42" t="str">
        <f t="shared" ca="1" si="11"/>
        <v/>
      </c>
      <c r="F44" s="43" t="str">
        <f t="shared" ca="1" si="12"/>
        <v/>
      </c>
      <c r="G44" s="43" t="str">
        <f t="shared" ca="1" si="7"/>
        <v/>
      </c>
      <c r="H44" s="41" t="str">
        <f t="shared" ca="1" si="8"/>
        <v/>
      </c>
      <c r="I44" s="44" t="str">
        <f t="shared" ca="1" si="13"/>
        <v/>
      </c>
      <c r="J44" s="43" t="str">
        <f t="shared" ca="1" si="14"/>
        <v/>
      </c>
    </row>
    <row r="45" spans="1:19" ht="15.75" customHeight="1" x14ac:dyDescent="0.15">
      <c r="A45" s="33">
        <f>IF(DAY(A44+1)&lt;&gt;29,"",A44+1)</f>
        <v>44315</v>
      </c>
      <c r="B45" s="34" t="str">
        <f t="shared" si="10"/>
        <v>木</v>
      </c>
      <c r="C45" s="35" t="str">
        <f t="shared" ca="1" si="5"/>
        <v/>
      </c>
      <c r="D45" s="35" t="str">
        <f t="shared" ca="1" si="6"/>
        <v/>
      </c>
      <c r="E45" s="36" t="str">
        <f t="shared" ca="1" si="11"/>
        <v/>
      </c>
      <c r="F45" s="37" t="str">
        <f t="shared" ca="1" si="12"/>
        <v/>
      </c>
      <c r="G45" s="37" t="str">
        <f t="shared" ca="1" si="7"/>
        <v/>
      </c>
      <c r="H45" s="35" t="str">
        <f t="shared" ca="1" si="8"/>
        <v/>
      </c>
      <c r="I45" s="38" t="str">
        <f t="shared" ca="1" si="13"/>
        <v/>
      </c>
      <c r="J45" s="37" t="str">
        <f t="shared" ca="1" si="14"/>
        <v/>
      </c>
    </row>
    <row r="46" spans="1:19" ht="15.75" customHeight="1" x14ac:dyDescent="0.15">
      <c r="A46" s="39">
        <f>IF(DAY(A44+2)&lt;&gt;30,"",A44+2)</f>
        <v>44316</v>
      </c>
      <c r="B46" s="40" t="str">
        <f t="shared" si="10"/>
        <v>金</v>
      </c>
      <c r="C46" s="41" t="str">
        <f t="shared" ca="1" si="5"/>
        <v/>
      </c>
      <c r="D46" s="41" t="str">
        <f t="shared" ca="1" si="6"/>
        <v/>
      </c>
      <c r="E46" s="42" t="str">
        <f t="shared" ca="1" si="11"/>
        <v/>
      </c>
      <c r="F46" s="43" t="str">
        <f t="shared" ca="1" si="12"/>
        <v/>
      </c>
      <c r="G46" s="43" t="str">
        <f t="shared" ca="1" si="7"/>
        <v/>
      </c>
      <c r="H46" s="41" t="str">
        <f t="shared" ca="1" si="8"/>
        <v/>
      </c>
      <c r="I46" s="44" t="str">
        <f t="shared" ca="1" si="13"/>
        <v/>
      </c>
      <c r="J46" s="43" t="str">
        <f t="shared" ca="1" si="14"/>
        <v/>
      </c>
    </row>
    <row r="47" spans="1:19" ht="15.75" customHeight="1" x14ac:dyDescent="0.15">
      <c r="A47" s="45" t="str">
        <f>IF(DAY(A44+3)&lt;&gt;31,"",A44+3)</f>
        <v/>
      </c>
      <c r="B47" s="46" t="str">
        <f t="shared" si="10"/>
        <v/>
      </c>
      <c r="C47" s="47" t="str">
        <f t="shared" ca="1" si="5"/>
        <v/>
      </c>
      <c r="D47" s="47" t="str">
        <f t="shared" ca="1" si="6"/>
        <v/>
      </c>
      <c r="E47" s="48" t="str">
        <f t="shared" ca="1" si="11"/>
        <v/>
      </c>
      <c r="F47" s="49" t="str">
        <f t="shared" ca="1" si="12"/>
        <v/>
      </c>
      <c r="G47" s="49" t="str">
        <f t="shared" ca="1" si="7"/>
        <v/>
      </c>
      <c r="H47" s="47" t="str">
        <f t="shared" ca="1" si="8"/>
        <v/>
      </c>
      <c r="I47" s="48" t="str">
        <f t="shared" ca="1" si="13"/>
        <v/>
      </c>
      <c r="J47" s="49" t="str">
        <f t="shared" ca="1" si="14"/>
        <v/>
      </c>
    </row>
  </sheetData>
  <mergeCells count="63">
    <mergeCell ref="P12:Q12"/>
    <mergeCell ref="P11:Q11"/>
    <mergeCell ref="R11:S11"/>
    <mergeCell ref="R12:S12"/>
    <mergeCell ref="A12:C12"/>
    <mergeCell ref="D12:E12"/>
    <mergeCell ref="F12:G12"/>
    <mergeCell ref="H12:I12"/>
    <mergeCell ref="J12:K12"/>
    <mergeCell ref="L12:M12"/>
    <mergeCell ref="N12:O12"/>
    <mergeCell ref="A10:C10"/>
    <mergeCell ref="D10:E10"/>
    <mergeCell ref="F10:G10"/>
    <mergeCell ref="L11:M11"/>
    <mergeCell ref="N11:O11"/>
    <mergeCell ref="A11:C11"/>
    <mergeCell ref="D11:E11"/>
    <mergeCell ref="F11:G11"/>
    <mergeCell ref="H11:I11"/>
    <mergeCell ref="J11:K11"/>
    <mergeCell ref="A9:C9"/>
    <mergeCell ref="D9:E9"/>
    <mergeCell ref="F9:G9"/>
    <mergeCell ref="H9:I9"/>
    <mergeCell ref="J9:K9"/>
    <mergeCell ref="N9:O9"/>
    <mergeCell ref="P9:Q9"/>
    <mergeCell ref="R9:S9"/>
    <mergeCell ref="L9:M9"/>
    <mergeCell ref="H10:I10"/>
    <mergeCell ref="J10:K10"/>
    <mergeCell ref="P10:Q10"/>
    <mergeCell ref="R10:S10"/>
    <mergeCell ref="L10:M10"/>
    <mergeCell ref="N10:O10"/>
    <mergeCell ref="R8:S8"/>
    <mergeCell ref="L8:M8"/>
    <mergeCell ref="N8:O8"/>
    <mergeCell ref="P8:Q8"/>
    <mergeCell ref="D7:E7"/>
    <mergeCell ref="F7:G7"/>
    <mergeCell ref="H7:I7"/>
    <mergeCell ref="J7:K7"/>
    <mergeCell ref="L7:M7"/>
    <mergeCell ref="N7:O7"/>
    <mergeCell ref="P7:Q7"/>
    <mergeCell ref="R7:S7"/>
    <mergeCell ref="A8:C8"/>
    <mergeCell ref="D8:E8"/>
    <mergeCell ref="F8:G8"/>
    <mergeCell ref="H8:I8"/>
    <mergeCell ref="J8:K8"/>
    <mergeCell ref="L6:M6"/>
    <mergeCell ref="A1:S1"/>
    <mergeCell ref="N6:O6"/>
    <mergeCell ref="P6:Q6"/>
    <mergeCell ref="R6:S6"/>
    <mergeCell ref="A6:C6"/>
    <mergeCell ref="D6:E6"/>
    <mergeCell ref="F6:G6"/>
    <mergeCell ref="H6:I6"/>
    <mergeCell ref="J6:K6"/>
  </mergeCells>
  <phoneticPr fontId="3"/>
  <printOptions horizontalCentered="1"/>
  <pageMargins left="0.59055118110236227" right="0.59055118110236227" top="0.59055118110236227" bottom="0.59055118110236227" header="0.31496062992125984" footer="0.31496062992125984"/>
  <pageSetup paperSize="9" scale="67" orientation="landscape" r:id="rId1"/>
  <ignoredErrors>
    <ignoredError sqref="D7:S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47"/>
  <sheetViews>
    <sheetView showGridLines="0" view="pageBreakPreview" zoomScale="60" zoomScaleNormal="80" zoomScalePageLayoutView="50" workbookViewId="0">
      <selection sqref="A1:S1"/>
    </sheetView>
  </sheetViews>
  <sheetFormatPr defaultColWidth="9" defaultRowHeight="18.75" x14ac:dyDescent="0.15"/>
  <cols>
    <col min="1" max="19" width="10.625" style="1" customWidth="1"/>
    <col min="20" max="16384" width="9" style="1"/>
  </cols>
  <sheetData>
    <row r="1" spans="1:19" ht="40.5" customHeight="1" x14ac:dyDescent="0.15">
      <c r="A1" s="317">
        <v>44287</v>
      </c>
      <c r="B1" s="317"/>
      <c r="C1" s="317"/>
      <c r="D1" s="317"/>
      <c r="E1" s="317"/>
      <c r="F1" s="317"/>
      <c r="G1" s="317"/>
      <c r="H1" s="317"/>
      <c r="I1" s="317"/>
      <c r="J1" s="317"/>
      <c r="K1" s="317"/>
      <c r="L1" s="317"/>
      <c r="M1" s="317"/>
      <c r="N1" s="317"/>
      <c r="O1" s="317"/>
      <c r="P1" s="317"/>
      <c r="Q1" s="317"/>
      <c r="R1" s="317"/>
      <c r="S1" s="317"/>
    </row>
    <row r="3" spans="1:19" ht="25.5" thickBot="1" x14ac:dyDescent="0.2">
      <c r="A3" s="25" t="s">
        <v>35</v>
      </c>
      <c r="B3" s="18"/>
      <c r="C3" s="18"/>
      <c r="D3" s="8"/>
      <c r="E3" s="8"/>
      <c r="F3" s="8"/>
      <c r="G3" s="8"/>
      <c r="H3" s="8"/>
      <c r="I3" s="8"/>
      <c r="J3" s="8"/>
      <c r="K3" s="8"/>
      <c r="L3" s="8"/>
      <c r="M3" s="8"/>
      <c r="N3" s="8"/>
      <c r="O3" s="8"/>
      <c r="P3" s="8"/>
      <c r="Q3" s="8"/>
      <c r="R3" s="8"/>
      <c r="S3" s="8"/>
    </row>
    <row r="4" spans="1:19" x14ac:dyDescent="0.15">
      <c r="L4" s="5"/>
      <c r="M4" s="5"/>
      <c r="N4" s="5"/>
      <c r="O4" s="5"/>
      <c r="P4" s="5"/>
      <c r="Q4" s="5"/>
      <c r="R4" s="5"/>
      <c r="S4" s="5"/>
    </row>
    <row r="5" spans="1:19" x14ac:dyDescent="0.15">
      <c r="A5" s="24" t="s">
        <v>23</v>
      </c>
      <c r="B5" s="24"/>
      <c r="C5" s="24"/>
      <c r="D5" s="24" t="s">
        <v>24</v>
      </c>
      <c r="E5" s="24"/>
      <c r="F5" s="24" t="s">
        <v>25</v>
      </c>
      <c r="G5" s="24"/>
      <c r="H5" s="24" t="s">
        <v>26</v>
      </c>
      <c r="I5" s="24"/>
      <c r="J5" s="24" t="s">
        <v>27</v>
      </c>
      <c r="K5" s="24"/>
      <c r="L5" s="24" t="s">
        <v>28</v>
      </c>
      <c r="M5" s="24"/>
      <c r="N5" s="24" t="s">
        <v>29</v>
      </c>
      <c r="O5" s="24"/>
      <c r="P5" s="24" t="s">
        <v>30</v>
      </c>
      <c r="Q5" s="24"/>
      <c r="R5" s="24" t="s">
        <v>31</v>
      </c>
      <c r="S5" s="24"/>
    </row>
    <row r="6" spans="1:19" ht="22.5" x14ac:dyDescent="0.15">
      <c r="A6" s="220">
        <f>$A$1</f>
        <v>44287</v>
      </c>
      <c r="B6" s="220"/>
      <c r="C6" s="220"/>
      <c r="D6" s="221" t="str">
        <f ca="1">IFERROR(VLOOKUP(TEXT($A6,"yyyy/mm"),INDIRECT("gsn_raw!B:J"),2,0),"")</f>
        <v/>
      </c>
      <c r="E6" s="221"/>
      <c r="F6" s="221" t="str">
        <f ca="1">IFERROR(VLOOKUP(TEXT($A6,"yyyy/mm"),INDIRECT("gsn_raw!B:J"),3,0),"")</f>
        <v/>
      </c>
      <c r="G6" s="221"/>
      <c r="H6" s="222" t="str">
        <f ca="1">IFERROR(F6/D6,"")</f>
        <v/>
      </c>
      <c r="I6" s="222"/>
      <c r="J6" s="223" t="str">
        <f ca="1">IFERROR(L6/F6,"")</f>
        <v/>
      </c>
      <c r="K6" s="224"/>
      <c r="L6" s="225" t="str">
        <f ca="1">IFERROR(VLOOKUP(TEXT($A6,"yyyy/mm"),INDIRECT("gsn_raw!B:J"),5,0),"")</f>
        <v/>
      </c>
      <c r="M6" s="225"/>
      <c r="N6" s="221" t="str">
        <f ca="1">IFERROR(VLOOKUP(TEXT($A6,"yyyy/mm"),INDIRECT("gsn_raw!B:J"),8,0),"")</f>
        <v/>
      </c>
      <c r="O6" s="221"/>
      <c r="P6" s="222" t="str">
        <f ca="1">IFERROR(N6/F6,"")</f>
        <v/>
      </c>
      <c r="Q6" s="222"/>
      <c r="R6" s="223" t="str">
        <f ca="1">IFERROR(L6/N6,"")</f>
        <v/>
      </c>
      <c r="S6" s="224"/>
    </row>
    <row r="7" spans="1:19" x14ac:dyDescent="0.15">
      <c r="A7" s="5"/>
      <c r="B7" s="30" t="s">
        <v>42</v>
      </c>
      <c r="C7" s="30"/>
      <c r="D7" s="257" t="str">
        <f ca="1">IFERROR(D6-D8,"")</f>
        <v/>
      </c>
      <c r="E7" s="257"/>
      <c r="F7" s="257" t="str">
        <f ca="1">IFERROR(F6-F8,"")</f>
        <v/>
      </c>
      <c r="G7" s="257"/>
      <c r="H7" s="258" t="str">
        <f ca="1">IFERROR(H6-H8,"")</f>
        <v/>
      </c>
      <c r="I7" s="258"/>
      <c r="J7" s="259" t="str">
        <f ca="1">IFERROR(J6-J8,"")</f>
        <v/>
      </c>
      <c r="K7" s="259"/>
      <c r="L7" s="259" t="str">
        <f ca="1">IFERROR(L6-L8,"")</f>
        <v/>
      </c>
      <c r="M7" s="259"/>
      <c r="N7" s="260" t="str">
        <f ca="1">IFERROR(N6-N8,"")</f>
        <v/>
      </c>
      <c r="O7" s="260"/>
      <c r="P7" s="258" t="str">
        <f ca="1">IFERROR(P6-P8,"")</f>
        <v/>
      </c>
      <c r="Q7" s="258"/>
      <c r="R7" s="252" t="str">
        <f ca="1">IFERROR(R6-R8,"")</f>
        <v/>
      </c>
      <c r="S7" s="252"/>
    </row>
    <row r="8" spans="1:19" x14ac:dyDescent="0.15">
      <c r="A8" s="254">
        <f>DATE(YEAR(A6),MONTH(A6)-1,1)</f>
        <v>44256</v>
      </c>
      <c r="B8" s="254"/>
      <c r="C8" s="254"/>
      <c r="D8" s="253" t="str">
        <f ca="1">IFERROR(VLOOKUP(TEXT($A8,"yyyy/mm"),INDIRECT("gsn_raw!B:J"),2,0),"")</f>
        <v/>
      </c>
      <c r="E8" s="253"/>
      <c r="F8" s="253" t="str">
        <f ca="1">IFERROR(VLOOKUP(TEXT($A8,"yyyy/mm"),INDIRECT("gsn_raw!B:J"),3,0),"")</f>
        <v/>
      </c>
      <c r="G8" s="253"/>
      <c r="H8" s="248" t="str">
        <f t="shared" ref="H8:H12" ca="1" si="0">IFERROR(F8/D8,"")</f>
        <v/>
      </c>
      <c r="I8" s="248"/>
      <c r="J8" s="249" t="str">
        <f t="shared" ref="J8:J12" ca="1" si="1">IFERROR(L8/F8,"")</f>
        <v/>
      </c>
      <c r="K8" s="249"/>
      <c r="L8" s="249" t="str">
        <f ca="1">IFERROR(VLOOKUP(TEXT($A8,"yyyy/mm"),INDIRECT("gsn_raw!B:J"),5,0),"")</f>
        <v/>
      </c>
      <c r="M8" s="249"/>
      <c r="N8" s="253" t="str">
        <f ca="1">IFERROR(VLOOKUP(TEXT($A8,"yyyy/mm"),INDIRECT("gsn_raw!B:J"),8,0),"")</f>
        <v/>
      </c>
      <c r="O8" s="253"/>
      <c r="P8" s="248" t="str">
        <f t="shared" ref="P8:P12" ca="1" si="2">IFERROR(N8/F8,"")</f>
        <v/>
      </c>
      <c r="Q8" s="248"/>
      <c r="R8" s="249" t="str">
        <f t="shared" ref="R8:R12" ca="1" si="3">IFERROR(L8/N8,"")</f>
        <v/>
      </c>
      <c r="S8" s="249"/>
    </row>
    <row r="9" spans="1:19" x14ac:dyDescent="0.15">
      <c r="A9" s="250">
        <f>DATE(YEAR(A8),MONTH(A8)-1,1)</f>
        <v>44228</v>
      </c>
      <c r="B9" s="250"/>
      <c r="C9" s="250"/>
      <c r="D9" s="251" t="str">
        <f ca="1">IFERROR(VLOOKUP(TEXT($A9,"yyyy/mm"),INDIRECT("gsn_raw!B:J"),2,0),"")</f>
        <v/>
      </c>
      <c r="E9" s="251"/>
      <c r="F9" s="251" t="str">
        <f ca="1">IFERROR(VLOOKUP(TEXT($A9,"yyyy/mm"),INDIRECT("gsn_raw!B:J"),3,0),"")</f>
        <v/>
      </c>
      <c r="G9" s="251"/>
      <c r="H9" s="256" t="str">
        <f t="shared" ca="1" si="0"/>
        <v/>
      </c>
      <c r="I9" s="256"/>
      <c r="J9" s="252" t="str">
        <f t="shared" ca="1" si="1"/>
        <v/>
      </c>
      <c r="K9" s="252"/>
      <c r="L9" s="252" t="str">
        <f ca="1">IFERROR(VLOOKUP(TEXT($A9,"yyyy/mm"),INDIRECT("gsn_raw!B:J"),5,0),"")</f>
        <v/>
      </c>
      <c r="M9" s="252"/>
      <c r="N9" s="251" t="str">
        <f ca="1">IFERROR(VLOOKUP(TEXT($A9,"yyyy/mm"),INDIRECT("gsn_raw!B:J"),8,0),"")</f>
        <v/>
      </c>
      <c r="O9" s="251"/>
      <c r="P9" s="256" t="str">
        <f t="shared" ca="1" si="2"/>
        <v/>
      </c>
      <c r="Q9" s="256"/>
      <c r="R9" s="252" t="str">
        <f t="shared" ca="1" si="3"/>
        <v/>
      </c>
      <c r="S9" s="252"/>
    </row>
    <row r="10" spans="1:19" x14ac:dyDescent="0.15">
      <c r="A10" s="254">
        <f t="shared" ref="A10:A12" si="4">DATE(YEAR(A9),MONTH(A9)-1,1)</f>
        <v>44197</v>
      </c>
      <c r="B10" s="254"/>
      <c r="C10" s="254"/>
      <c r="D10" s="253" t="str">
        <f ca="1">IFERROR(VLOOKUP(TEXT($A10,"yyyy/mm"),INDIRECT("gsn_raw!B:J"),2,0),"")</f>
        <v/>
      </c>
      <c r="E10" s="253"/>
      <c r="F10" s="253" t="str">
        <f ca="1">IFERROR(VLOOKUP(TEXT($A10,"yyyy/mm"),INDIRECT("gsn_raw!B:J"),3,0),"")</f>
        <v/>
      </c>
      <c r="G10" s="253"/>
      <c r="H10" s="248" t="str">
        <f t="shared" ca="1" si="0"/>
        <v/>
      </c>
      <c r="I10" s="248"/>
      <c r="J10" s="249" t="str">
        <f t="shared" ca="1" si="1"/>
        <v/>
      </c>
      <c r="K10" s="249"/>
      <c r="L10" s="249" t="str">
        <f ca="1">IFERROR(VLOOKUP(TEXT($A10,"yyyy/mm"),INDIRECT("gsn_raw!B:J"),5,0),"")</f>
        <v/>
      </c>
      <c r="M10" s="249"/>
      <c r="N10" s="253" t="str">
        <f ca="1">IFERROR(VLOOKUP(TEXT($A10,"yyyy/mm"),INDIRECT("gsn_raw!B:J"),8,0),"")</f>
        <v/>
      </c>
      <c r="O10" s="253"/>
      <c r="P10" s="248" t="str">
        <f t="shared" ca="1" si="2"/>
        <v/>
      </c>
      <c r="Q10" s="248"/>
      <c r="R10" s="249" t="str">
        <f t="shared" ca="1" si="3"/>
        <v/>
      </c>
      <c r="S10" s="249"/>
    </row>
    <row r="11" spans="1:19" x14ac:dyDescent="0.15">
      <c r="A11" s="250">
        <f t="shared" si="4"/>
        <v>44166</v>
      </c>
      <c r="B11" s="250"/>
      <c r="C11" s="250"/>
      <c r="D11" s="251" t="str">
        <f ca="1">IFERROR(VLOOKUP(TEXT($A11,"yyyy/mm"),INDIRECT("gsn_raw!B:J"),2,0),"")</f>
        <v/>
      </c>
      <c r="E11" s="251"/>
      <c r="F11" s="251" t="str">
        <f ca="1">IFERROR(VLOOKUP(TEXT($A11,"yyyy/mm"),INDIRECT("gsn_raw!B:J"),3,0),"")</f>
        <v/>
      </c>
      <c r="G11" s="251"/>
      <c r="H11" s="256" t="str">
        <f t="shared" ca="1" si="0"/>
        <v/>
      </c>
      <c r="I11" s="256"/>
      <c r="J11" s="252" t="str">
        <f t="shared" ca="1" si="1"/>
        <v/>
      </c>
      <c r="K11" s="252"/>
      <c r="L11" s="252" t="str">
        <f ca="1">IFERROR(VLOOKUP(TEXT($A11,"yyyy/mm"),INDIRECT("gsn_raw!B:J"),5,0),"")</f>
        <v/>
      </c>
      <c r="M11" s="252"/>
      <c r="N11" s="251" t="str">
        <f ca="1">IFERROR(VLOOKUP(TEXT($A11,"yyyy/mm"),INDIRECT("gsn_raw!B:J"),8,0),"")</f>
        <v/>
      </c>
      <c r="O11" s="251"/>
      <c r="P11" s="256" t="str">
        <f t="shared" ca="1" si="2"/>
        <v/>
      </c>
      <c r="Q11" s="256"/>
      <c r="R11" s="252" t="str">
        <f t="shared" ca="1" si="3"/>
        <v/>
      </c>
      <c r="S11" s="252"/>
    </row>
    <row r="12" spans="1:19" x14ac:dyDescent="0.15">
      <c r="A12" s="255">
        <f t="shared" si="4"/>
        <v>44136</v>
      </c>
      <c r="B12" s="255"/>
      <c r="C12" s="255"/>
      <c r="D12" s="239" t="str">
        <f ca="1">IFERROR(VLOOKUP(TEXT($A12,"yyyy/mm"),INDIRECT("gsn_raw!B:J"),2,0),"")</f>
        <v/>
      </c>
      <c r="E12" s="239"/>
      <c r="F12" s="239" t="str">
        <f ca="1">IFERROR(VLOOKUP(TEXT($A12,"yyyy/mm"),INDIRECT("gsn_raw!B:J"),3,0),"")</f>
        <v/>
      </c>
      <c r="G12" s="239"/>
      <c r="H12" s="240" t="str">
        <f t="shared" ca="1" si="0"/>
        <v/>
      </c>
      <c r="I12" s="240"/>
      <c r="J12" s="241" t="str">
        <f t="shared" ca="1" si="1"/>
        <v/>
      </c>
      <c r="K12" s="241"/>
      <c r="L12" s="241" t="str">
        <f ca="1">IFERROR(VLOOKUP(TEXT($A12,"yyyy/mm"),INDIRECT("gsn_raw!B:J"),5,0),"")</f>
        <v/>
      </c>
      <c r="M12" s="241"/>
      <c r="N12" s="239" t="str">
        <f ca="1">IFERROR(VLOOKUP(TEXT($A12,"yyyy/mm"),INDIRECT("gsn_raw!B:J"),8,0),"")</f>
        <v/>
      </c>
      <c r="O12" s="239"/>
      <c r="P12" s="240" t="str">
        <f t="shared" ca="1" si="2"/>
        <v/>
      </c>
      <c r="Q12" s="240"/>
      <c r="R12" s="241" t="str">
        <f t="shared" ca="1" si="3"/>
        <v/>
      </c>
      <c r="S12" s="241"/>
    </row>
    <row r="13" spans="1:19" x14ac:dyDescent="0.15">
      <c r="C13" s="31"/>
    </row>
    <row r="14" spans="1:19" ht="23.25" thickBot="1" x14ac:dyDescent="0.2">
      <c r="A14" s="7" t="s">
        <v>44</v>
      </c>
      <c r="B14" s="8"/>
      <c r="C14" s="8"/>
      <c r="D14" s="8"/>
      <c r="E14" s="8"/>
      <c r="F14" s="8"/>
      <c r="G14" s="8"/>
      <c r="H14" s="8"/>
      <c r="I14" s="8"/>
      <c r="J14" s="8"/>
      <c r="L14" s="7" t="s">
        <v>45</v>
      </c>
      <c r="M14" s="8"/>
      <c r="N14" s="8"/>
      <c r="O14" s="8"/>
      <c r="P14" s="8"/>
      <c r="Q14" s="26"/>
      <c r="R14" s="26"/>
      <c r="S14" s="8"/>
    </row>
    <row r="15" spans="1:19" x14ac:dyDescent="0.15">
      <c r="I15" s="5"/>
    </row>
    <row r="16" spans="1:19" x14ac:dyDescent="0.15">
      <c r="A16" s="32" t="s">
        <v>39</v>
      </c>
      <c r="B16" s="32" t="s">
        <v>43</v>
      </c>
      <c r="C16" s="32" t="s">
        <v>24</v>
      </c>
      <c r="D16" s="32" t="s">
        <v>25</v>
      </c>
      <c r="E16" s="32" t="s">
        <v>26</v>
      </c>
      <c r="F16" s="32" t="s">
        <v>27</v>
      </c>
      <c r="G16" s="32" t="s">
        <v>28</v>
      </c>
      <c r="H16" s="32" t="s">
        <v>29</v>
      </c>
      <c r="I16" s="32" t="s">
        <v>30</v>
      </c>
      <c r="J16" s="32" t="s">
        <v>31</v>
      </c>
    </row>
    <row r="17" spans="1:19" ht="15.75" customHeight="1" x14ac:dyDescent="0.15">
      <c r="A17" s="33">
        <f>DATE(YEAR(A1),MONTH(A1),1)</f>
        <v>44287</v>
      </c>
      <c r="B17" s="34" t="str">
        <f>TEXT(A17,"aaa")</f>
        <v>木</v>
      </c>
      <c r="C17" s="35" t="str">
        <f t="shared" ref="C17:C47" ca="1" si="5">IFERROR(VLOOKUP($A17,INDIRECT("gsn_raw!B:J"),2,0),"")</f>
        <v/>
      </c>
      <c r="D17" s="35" t="str">
        <f t="shared" ref="D17:D47" ca="1" si="6">IFERROR(VLOOKUP($A17,INDIRECT("gsn_raw!B:J"),3,0),"")</f>
        <v/>
      </c>
      <c r="E17" s="36" t="str">
        <f ca="1">IFERROR(D17/C17,"")</f>
        <v/>
      </c>
      <c r="F17" s="37" t="str">
        <f ca="1">IFERROR(G17/D17,"")</f>
        <v/>
      </c>
      <c r="G17" s="37" t="str">
        <f t="shared" ref="G17:G47" ca="1" si="7">IFERROR(VLOOKUP($A17,INDIRECT("gsn_raw!B:J"),5,0),"")</f>
        <v/>
      </c>
      <c r="H17" s="35" t="str">
        <f t="shared" ref="H17:H47" ca="1" si="8">IFERROR(VLOOKUP($A17,INDIRECT("gsn_raw!B:J"),8,0),"")</f>
        <v/>
      </c>
      <c r="I17" s="38" t="str">
        <f ca="1">IFERROR(H17/D17,"")</f>
        <v/>
      </c>
      <c r="J17" s="37" t="str">
        <f ca="1">IFERROR(G17/H17,"")</f>
        <v/>
      </c>
    </row>
    <row r="18" spans="1:19" ht="15.75" customHeight="1" x14ac:dyDescent="0.15">
      <c r="A18" s="39">
        <f t="shared" ref="A18:A44" si="9">A17+1</f>
        <v>44288</v>
      </c>
      <c r="B18" s="40" t="str">
        <f t="shared" ref="B18:B47" si="10">TEXT(A18,"aaa")</f>
        <v>金</v>
      </c>
      <c r="C18" s="41" t="str">
        <f t="shared" ca="1" si="5"/>
        <v/>
      </c>
      <c r="D18" s="41" t="str">
        <f t="shared" ca="1" si="6"/>
        <v/>
      </c>
      <c r="E18" s="42" t="str">
        <f t="shared" ref="E18:E47" ca="1" si="11">IFERROR(D18/C18,"")</f>
        <v/>
      </c>
      <c r="F18" s="43" t="str">
        <f t="shared" ref="F18:F47" ca="1" si="12">IFERROR(G18/D18,"")</f>
        <v/>
      </c>
      <c r="G18" s="43" t="str">
        <f t="shared" ca="1" si="7"/>
        <v/>
      </c>
      <c r="H18" s="41" t="str">
        <f t="shared" ca="1" si="8"/>
        <v/>
      </c>
      <c r="I18" s="44" t="str">
        <f t="shared" ref="I18:I47" ca="1" si="13">IFERROR(H18/D18,"")</f>
        <v/>
      </c>
      <c r="J18" s="43" t="str">
        <f t="shared" ref="J18:J47" ca="1" si="14">IFERROR(G18/H18,"")</f>
        <v/>
      </c>
    </row>
    <row r="19" spans="1:19" ht="15.75" customHeight="1" x14ac:dyDescent="0.15">
      <c r="A19" s="33">
        <f t="shared" si="9"/>
        <v>44289</v>
      </c>
      <c r="B19" s="34" t="str">
        <f t="shared" si="10"/>
        <v>土</v>
      </c>
      <c r="C19" s="35" t="str">
        <f t="shared" ca="1" si="5"/>
        <v/>
      </c>
      <c r="D19" s="35" t="str">
        <f t="shared" ca="1" si="6"/>
        <v/>
      </c>
      <c r="E19" s="36" t="str">
        <f t="shared" ca="1" si="11"/>
        <v/>
      </c>
      <c r="F19" s="37" t="str">
        <f t="shared" ca="1" si="12"/>
        <v/>
      </c>
      <c r="G19" s="37" t="str">
        <f t="shared" ca="1" si="7"/>
        <v/>
      </c>
      <c r="H19" s="35" t="str">
        <f t="shared" ca="1" si="8"/>
        <v/>
      </c>
      <c r="I19" s="38" t="str">
        <f t="shared" ca="1" si="13"/>
        <v/>
      </c>
      <c r="J19" s="37" t="str">
        <f t="shared" ca="1" si="14"/>
        <v/>
      </c>
    </row>
    <row r="20" spans="1:19" ht="15.75" customHeight="1" x14ac:dyDescent="0.15">
      <c r="A20" s="39">
        <f t="shared" si="9"/>
        <v>44290</v>
      </c>
      <c r="B20" s="40" t="str">
        <f t="shared" si="10"/>
        <v>日</v>
      </c>
      <c r="C20" s="41" t="str">
        <f t="shared" ca="1" si="5"/>
        <v/>
      </c>
      <c r="D20" s="41" t="str">
        <f t="shared" ca="1" si="6"/>
        <v/>
      </c>
      <c r="E20" s="42" t="str">
        <f t="shared" ca="1" si="11"/>
        <v/>
      </c>
      <c r="F20" s="43" t="str">
        <f t="shared" ca="1" si="12"/>
        <v/>
      </c>
      <c r="G20" s="43" t="str">
        <f t="shared" ca="1" si="7"/>
        <v/>
      </c>
      <c r="H20" s="41" t="str">
        <f t="shared" ca="1" si="8"/>
        <v/>
      </c>
      <c r="I20" s="44" t="str">
        <f t="shared" ca="1" si="13"/>
        <v/>
      </c>
      <c r="J20" s="43" t="str">
        <f t="shared" ca="1" si="14"/>
        <v/>
      </c>
    </row>
    <row r="21" spans="1:19" ht="15.75" customHeight="1" x14ac:dyDescent="0.15">
      <c r="A21" s="33">
        <f t="shared" si="9"/>
        <v>44291</v>
      </c>
      <c r="B21" s="34" t="str">
        <f t="shared" si="10"/>
        <v>月</v>
      </c>
      <c r="C21" s="35" t="str">
        <f t="shared" ca="1" si="5"/>
        <v/>
      </c>
      <c r="D21" s="35" t="str">
        <f t="shared" ca="1" si="6"/>
        <v/>
      </c>
      <c r="E21" s="36" t="str">
        <f t="shared" ca="1" si="11"/>
        <v/>
      </c>
      <c r="F21" s="37" t="str">
        <f t="shared" ca="1" si="12"/>
        <v/>
      </c>
      <c r="G21" s="37" t="str">
        <f t="shared" ca="1" si="7"/>
        <v/>
      </c>
      <c r="H21" s="35" t="str">
        <f t="shared" ca="1" si="8"/>
        <v/>
      </c>
      <c r="I21" s="38" t="str">
        <f t="shared" ca="1" si="13"/>
        <v/>
      </c>
      <c r="J21" s="37" t="str">
        <f t="shared" ca="1" si="14"/>
        <v/>
      </c>
    </row>
    <row r="22" spans="1:19" ht="15.75" customHeight="1" x14ac:dyDescent="0.15">
      <c r="A22" s="39">
        <f t="shared" si="9"/>
        <v>44292</v>
      </c>
      <c r="B22" s="40" t="str">
        <f t="shared" si="10"/>
        <v>火</v>
      </c>
      <c r="C22" s="41" t="str">
        <f t="shared" ca="1" si="5"/>
        <v/>
      </c>
      <c r="D22" s="41" t="str">
        <f t="shared" ca="1" si="6"/>
        <v/>
      </c>
      <c r="E22" s="42" t="str">
        <f t="shared" ca="1" si="11"/>
        <v/>
      </c>
      <c r="F22" s="43" t="str">
        <f t="shared" ca="1" si="12"/>
        <v/>
      </c>
      <c r="G22" s="43" t="str">
        <f t="shared" ca="1" si="7"/>
        <v/>
      </c>
      <c r="H22" s="41" t="str">
        <f t="shared" ca="1" si="8"/>
        <v/>
      </c>
      <c r="I22" s="44" t="str">
        <f t="shared" ca="1" si="13"/>
        <v/>
      </c>
      <c r="J22" s="43" t="str">
        <f t="shared" ca="1" si="14"/>
        <v/>
      </c>
    </row>
    <row r="23" spans="1:19" ht="15.75" customHeight="1" x14ac:dyDescent="0.15">
      <c r="A23" s="33">
        <f t="shared" si="9"/>
        <v>44293</v>
      </c>
      <c r="B23" s="34" t="str">
        <f t="shared" si="10"/>
        <v>水</v>
      </c>
      <c r="C23" s="35" t="str">
        <f t="shared" ca="1" si="5"/>
        <v/>
      </c>
      <c r="D23" s="35" t="str">
        <f t="shared" ca="1" si="6"/>
        <v/>
      </c>
      <c r="E23" s="36" t="str">
        <f t="shared" ca="1" si="11"/>
        <v/>
      </c>
      <c r="F23" s="37" t="str">
        <f t="shared" ca="1" si="12"/>
        <v/>
      </c>
      <c r="G23" s="37" t="str">
        <f t="shared" ca="1" si="7"/>
        <v/>
      </c>
      <c r="H23" s="35" t="str">
        <f t="shared" ca="1" si="8"/>
        <v/>
      </c>
      <c r="I23" s="38" t="str">
        <f t="shared" ca="1" si="13"/>
        <v/>
      </c>
      <c r="J23" s="37" t="str">
        <f t="shared" ca="1" si="14"/>
        <v/>
      </c>
    </row>
    <row r="24" spans="1:19" ht="15.75" customHeight="1" x14ac:dyDescent="0.15">
      <c r="A24" s="39">
        <f t="shared" si="9"/>
        <v>44294</v>
      </c>
      <c r="B24" s="40" t="str">
        <f t="shared" si="10"/>
        <v>木</v>
      </c>
      <c r="C24" s="41" t="str">
        <f t="shared" ca="1" si="5"/>
        <v/>
      </c>
      <c r="D24" s="41" t="str">
        <f t="shared" ca="1" si="6"/>
        <v/>
      </c>
      <c r="E24" s="42" t="str">
        <f t="shared" ca="1" si="11"/>
        <v/>
      </c>
      <c r="F24" s="43" t="str">
        <f t="shared" ca="1" si="12"/>
        <v/>
      </c>
      <c r="G24" s="43" t="str">
        <f t="shared" ca="1" si="7"/>
        <v/>
      </c>
      <c r="H24" s="41" t="str">
        <f t="shared" ca="1" si="8"/>
        <v/>
      </c>
      <c r="I24" s="44" t="str">
        <f t="shared" ca="1" si="13"/>
        <v/>
      </c>
      <c r="J24" s="43" t="str">
        <f t="shared" ca="1" si="14"/>
        <v/>
      </c>
    </row>
    <row r="25" spans="1:19" ht="15.75" customHeight="1" x14ac:dyDescent="0.15">
      <c r="A25" s="33">
        <f t="shared" si="9"/>
        <v>44295</v>
      </c>
      <c r="B25" s="34" t="str">
        <f t="shared" si="10"/>
        <v>金</v>
      </c>
      <c r="C25" s="35" t="str">
        <f t="shared" ca="1" si="5"/>
        <v/>
      </c>
      <c r="D25" s="35" t="str">
        <f t="shared" ca="1" si="6"/>
        <v/>
      </c>
      <c r="E25" s="36" t="str">
        <f t="shared" ca="1" si="11"/>
        <v/>
      </c>
      <c r="F25" s="37" t="str">
        <f t="shared" ca="1" si="12"/>
        <v/>
      </c>
      <c r="G25" s="37" t="str">
        <f t="shared" ca="1" si="7"/>
        <v/>
      </c>
      <c r="H25" s="35" t="str">
        <f t="shared" ca="1" si="8"/>
        <v/>
      </c>
      <c r="I25" s="38" t="str">
        <f t="shared" ca="1" si="13"/>
        <v/>
      </c>
      <c r="J25" s="37" t="str">
        <f t="shared" ca="1" si="14"/>
        <v/>
      </c>
    </row>
    <row r="26" spans="1:19" ht="15.75" customHeight="1" x14ac:dyDescent="0.15">
      <c r="A26" s="39">
        <f t="shared" si="9"/>
        <v>44296</v>
      </c>
      <c r="B26" s="40" t="str">
        <f t="shared" si="10"/>
        <v>土</v>
      </c>
      <c r="C26" s="41" t="str">
        <f t="shared" ca="1" si="5"/>
        <v/>
      </c>
      <c r="D26" s="41" t="str">
        <f t="shared" ca="1" si="6"/>
        <v/>
      </c>
      <c r="E26" s="42" t="str">
        <f t="shared" ca="1" si="11"/>
        <v/>
      </c>
      <c r="F26" s="43" t="str">
        <f t="shared" ca="1" si="12"/>
        <v/>
      </c>
      <c r="G26" s="43" t="str">
        <f t="shared" ca="1" si="7"/>
        <v/>
      </c>
      <c r="H26" s="41" t="str">
        <f t="shared" ca="1" si="8"/>
        <v/>
      </c>
      <c r="I26" s="44" t="str">
        <f t="shared" ca="1" si="13"/>
        <v/>
      </c>
      <c r="J26" s="43" t="str">
        <f t="shared" ca="1" si="14"/>
        <v/>
      </c>
      <c r="K26" s="5"/>
      <c r="L26" s="5"/>
      <c r="M26" s="5"/>
      <c r="N26" s="5"/>
      <c r="O26" s="5"/>
      <c r="P26" s="5"/>
      <c r="Q26" s="5"/>
      <c r="R26" s="5"/>
      <c r="S26" s="5"/>
    </row>
    <row r="27" spans="1:19" ht="15.75" customHeight="1" thickBot="1" x14ac:dyDescent="0.2">
      <c r="A27" s="33">
        <f t="shared" si="9"/>
        <v>44297</v>
      </c>
      <c r="B27" s="34" t="str">
        <f t="shared" si="10"/>
        <v>日</v>
      </c>
      <c r="C27" s="35" t="str">
        <f t="shared" ca="1" si="5"/>
        <v/>
      </c>
      <c r="D27" s="35" t="str">
        <f t="shared" ca="1" si="6"/>
        <v/>
      </c>
      <c r="E27" s="36" t="str">
        <f t="shared" ca="1" si="11"/>
        <v/>
      </c>
      <c r="F27" s="37" t="str">
        <f t="shared" ca="1" si="12"/>
        <v/>
      </c>
      <c r="G27" s="37" t="str">
        <f t="shared" ca="1" si="7"/>
        <v/>
      </c>
      <c r="H27" s="35" t="str">
        <f t="shared" ca="1" si="8"/>
        <v/>
      </c>
      <c r="I27" s="38" t="str">
        <f t="shared" ca="1" si="13"/>
        <v/>
      </c>
      <c r="J27" s="37" t="str">
        <f t="shared" ca="1" si="14"/>
        <v/>
      </c>
    </row>
    <row r="28" spans="1:19" ht="15.75" customHeight="1" x14ac:dyDescent="0.15">
      <c r="A28" s="39">
        <f t="shared" si="9"/>
        <v>44298</v>
      </c>
      <c r="B28" s="40" t="str">
        <f t="shared" si="10"/>
        <v>月</v>
      </c>
      <c r="C28" s="41" t="str">
        <f t="shared" ca="1" si="5"/>
        <v/>
      </c>
      <c r="D28" s="41" t="str">
        <f t="shared" ca="1" si="6"/>
        <v/>
      </c>
      <c r="E28" s="42" t="str">
        <f t="shared" ca="1" si="11"/>
        <v/>
      </c>
      <c r="F28" s="43" t="str">
        <f t="shared" ca="1" si="12"/>
        <v/>
      </c>
      <c r="G28" s="43" t="str">
        <f t="shared" ca="1" si="7"/>
        <v/>
      </c>
      <c r="H28" s="41" t="str">
        <f t="shared" ca="1" si="8"/>
        <v/>
      </c>
      <c r="I28" s="44" t="str">
        <f t="shared" ca="1" si="13"/>
        <v/>
      </c>
      <c r="J28" s="43" t="str">
        <f t="shared" ca="1" si="14"/>
        <v/>
      </c>
      <c r="L28" s="122"/>
      <c r="M28" s="122"/>
      <c r="N28" s="122"/>
      <c r="O28" s="122"/>
      <c r="P28" s="122"/>
      <c r="Q28" s="122"/>
      <c r="R28" s="122"/>
      <c r="S28" s="122"/>
    </row>
    <row r="29" spans="1:19" ht="15.75" customHeight="1" x14ac:dyDescent="0.15">
      <c r="A29" s="33">
        <f t="shared" si="9"/>
        <v>44299</v>
      </c>
      <c r="B29" s="34" t="str">
        <f t="shared" si="10"/>
        <v>火</v>
      </c>
      <c r="C29" s="35" t="str">
        <f t="shared" ca="1" si="5"/>
        <v/>
      </c>
      <c r="D29" s="35" t="str">
        <f t="shared" ca="1" si="6"/>
        <v/>
      </c>
      <c r="E29" s="36" t="str">
        <f t="shared" ca="1" si="11"/>
        <v/>
      </c>
      <c r="F29" s="37" t="str">
        <f t="shared" ca="1" si="12"/>
        <v/>
      </c>
      <c r="G29" s="37" t="str">
        <f t="shared" ca="1" si="7"/>
        <v/>
      </c>
      <c r="H29" s="35" t="str">
        <f t="shared" ca="1" si="8"/>
        <v/>
      </c>
      <c r="I29" s="38" t="str">
        <f t="shared" ca="1" si="13"/>
        <v/>
      </c>
      <c r="J29" s="37" t="str">
        <f t="shared" ca="1" si="14"/>
        <v/>
      </c>
    </row>
    <row r="30" spans="1:19" ht="15.75" customHeight="1" x14ac:dyDescent="0.15">
      <c r="A30" s="39">
        <f t="shared" si="9"/>
        <v>44300</v>
      </c>
      <c r="B30" s="40" t="str">
        <f t="shared" si="10"/>
        <v>水</v>
      </c>
      <c r="C30" s="41" t="str">
        <f t="shared" ca="1" si="5"/>
        <v/>
      </c>
      <c r="D30" s="41" t="str">
        <f t="shared" ca="1" si="6"/>
        <v/>
      </c>
      <c r="E30" s="42" t="str">
        <f t="shared" ca="1" si="11"/>
        <v/>
      </c>
      <c r="F30" s="43" t="str">
        <f t="shared" ca="1" si="12"/>
        <v/>
      </c>
      <c r="G30" s="43" t="str">
        <f t="shared" ca="1" si="7"/>
        <v/>
      </c>
      <c r="H30" s="41" t="str">
        <f t="shared" ca="1" si="8"/>
        <v/>
      </c>
      <c r="I30" s="44" t="str">
        <f t="shared" ca="1" si="13"/>
        <v/>
      </c>
      <c r="J30" s="43" t="str">
        <f t="shared" ca="1" si="14"/>
        <v/>
      </c>
    </row>
    <row r="31" spans="1:19" ht="15.75" customHeight="1" x14ac:dyDescent="0.15">
      <c r="A31" s="33">
        <f t="shared" si="9"/>
        <v>44301</v>
      </c>
      <c r="B31" s="34" t="str">
        <f t="shared" si="10"/>
        <v>木</v>
      </c>
      <c r="C31" s="35" t="str">
        <f t="shared" ca="1" si="5"/>
        <v/>
      </c>
      <c r="D31" s="35" t="str">
        <f t="shared" ca="1" si="6"/>
        <v/>
      </c>
      <c r="E31" s="36" t="str">
        <f t="shared" ca="1" si="11"/>
        <v/>
      </c>
      <c r="F31" s="37" t="str">
        <f t="shared" ca="1" si="12"/>
        <v/>
      </c>
      <c r="G31" s="37" t="str">
        <f t="shared" ca="1" si="7"/>
        <v/>
      </c>
      <c r="H31" s="35" t="str">
        <f t="shared" ca="1" si="8"/>
        <v/>
      </c>
      <c r="I31" s="38" t="str">
        <f t="shared" ca="1" si="13"/>
        <v/>
      </c>
      <c r="J31" s="37" t="str">
        <f t="shared" ca="1" si="14"/>
        <v/>
      </c>
    </row>
    <row r="32" spans="1:19" ht="15.75" customHeight="1" x14ac:dyDescent="0.15">
      <c r="A32" s="39">
        <f t="shared" si="9"/>
        <v>44302</v>
      </c>
      <c r="B32" s="40" t="str">
        <f t="shared" si="10"/>
        <v>金</v>
      </c>
      <c r="C32" s="41" t="str">
        <f t="shared" ca="1" si="5"/>
        <v/>
      </c>
      <c r="D32" s="41" t="str">
        <f t="shared" ca="1" si="6"/>
        <v/>
      </c>
      <c r="E32" s="42" t="str">
        <f t="shared" ca="1" si="11"/>
        <v/>
      </c>
      <c r="F32" s="43" t="str">
        <f t="shared" ca="1" si="12"/>
        <v/>
      </c>
      <c r="G32" s="43" t="str">
        <f t="shared" ca="1" si="7"/>
        <v/>
      </c>
      <c r="H32" s="41" t="str">
        <f t="shared" ca="1" si="8"/>
        <v/>
      </c>
      <c r="I32" s="44" t="str">
        <f t="shared" ca="1" si="13"/>
        <v/>
      </c>
      <c r="J32" s="43" t="str">
        <f t="shared" ca="1" si="14"/>
        <v/>
      </c>
    </row>
    <row r="33" spans="1:19" ht="15.75" customHeight="1" x14ac:dyDescent="0.15">
      <c r="A33" s="33">
        <f t="shared" si="9"/>
        <v>44303</v>
      </c>
      <c r="B33" s="34" t="str">
        <f t="shared" si="10"/>
        <v>土</v>
      </c>
      <c r="C33" s="35" t="str">
        <f t="shared" ca="1" si="5"/>
        <v/>
      </c>
      <c r="D33" s="35" t="str">
        <f t="shared" ca="1" si="6"/>
        <v/>
      </c>
      <c r="E33" s="36" t="str">
        <f t="shared" ca="1" si="11"/>
        <v/>
      </c>
      <c r="F33" s="37" t="str">
        <f t="shared" ca="1" si="12"/>
        <v/>
      </c>
      <c r="G33" s="37" t="str">
        <f t="shared" ca="1" si="7"/>
        <v/>
      </c>
      <c r="H33" s="35" t="str">
        <f t="shared" ca="1" si="8"/>
        <v/>
      </c>
      <c r="I33" s="38" t="str">
        <f t="shared" ca="1" si="13"/>
        <v/>
      </c>
      <c r="J33" s="37" t="str">
        <f t="shared" ca="1" si="14"/>
        <v/>
      </c>
    </row>
    <row r="34" spans="1:19" ht="15.75" customHeight="1" x14ac:dyDescent="0.15">
      <c r="A34" s="39">
        <f t="shared" si="9"/>
        <v>44304</v>
      </c>
      <c r="B34" s="40" t="str">
        <f t="shared" si="10"/>
        <v>日</v>
      </c>
      <c r="C34" s="41" t="str">
        <f t="shared" ca="1" si="5"/>
        <v/>
      </c>
      <c r="D34" s="41" t="str">
        <f t="shared" ca="1" si="6"/>
        <v/>
      </c>
      <c r="E34" s="42" t="str">
        <f t="shared" ca="1" si="11"/>
        <v/>
      </c>
      <c r="F34" s="43" t="str">
        <f t="shared" ca="1" si="12"/>
        <v/>
      </c>
      <c r="G34" s="43" t="str">
        <f t="shared" ca="1" si="7"/>
        <v/>
      </c>
      <c r="H34" s="41" t="str">
        <f t="shared" ca="1" si="8"/>
        <v/>
      </c>
      <c r="I34" s="44" t="str">
        <f t="shared" ca="1" si="13"/>
        <v/>
      </c>
      <c r="J34" s="43" t="str">
        <f t="shared" ca="1" si="14"/>
        <v/>
      </c>
    </row>
    <row r="35" spans="1:19" ht="15.75" customHeight="1" x14ac:dyDescent="0.15">
      <c r="A35" s="33">
        <f t="shared" si="9"/>
        <v>44305</v>
      </c>
      <c r="B35" s="34" t="str">
        <f t="shared" si="10"/>
        <v>月</v>
      </c>
      <c r="C35" s="35" t="str">
        <f t="shared" ca="1" si="5"/>
        <v/>
      </c>
      <c r="D35" s="35" t="str">
        <f t="shared" ca="1" si="6"/>
        <v/>
      </c>
      <c r="E35" s="36" t="str">
        <f t="shared" ca="1" si="11"/>
        <v/>
      </c>
      <c r="F35" s="37" t="str">
        <f t="shared" ca="1" si="12"/>
        <v/>
      </c>
      <c r="G35" s="37" t="str">
        <f t="shared" ca="1" si="7"/>
        <v/>
      </c>
      <c r="H35" s="35" t="str">
        <f t="shared" ca="1" si="8"/>
        <v/>
      </c>
      <c r="I35" s="38" t="str">
        <f t="shared" ca="1" si="13"/>
        <v/>
      </c>
      <c r="J35" s="37" t="str">
        <f t="shared" ca="1" si="14"/>
        <v/>
      </c>
    </row>
    <row r="36" spans="1:19" ht="15.75" customHeight="1" x14ac:dyDescent="0.15">
      <c r="A36" s="39">
        <f t="shared" si="9"/>
        <v>44306</v>
      </c>
      <c r="B36" s="40" t="str">
        <f t="shared" si="10"/>
        <v>火</v>
      </c>
      <c r="C36" s="41" t="str">
        <f t="shared" ca="1" si="5"/>
        <v/>
      </c>
      <c r="D36" s="41" t="str">
        <f t="shared" ca="1" si="6"/>
        <v/>
      </c>
      <c r="E36" s="42" t="str">
        <f t="shared" ca="1" si="11"/>
        <v/>
      </c>
      <c r="F36" s="43" t="str">
        <f t="shared" ca="1" si="12"/>
        <v/>
      </c>
      <c r="G36" s="43" t="str">
        <f t="shared" ca="1" si="7"/>
        <v/>
      </c>
      <c r="H36" s="41" t="str">
        <f t="shared" ca="1" si="8"/>
        <v/>
      </c>
      <c r="I36" s="44" t="str">
        <f t="shared" ca="1" si="13"/>
        <v/>
      </c>
      <c r="J36" s="43" t="str">
        <f t="shared" ca="1" si="14"/>
        <v/>
      </c>
    </row>
    <row r="37" spans="1:19" ht="15.75" customHeight="1" thickBot="1" x14ac:dyDescent="0.2">
      <c r="A37" s="33">
        <f t="shared" si="9"/>
        <v>44307</v>
      </c>
      <c r="B37" s="34" t="str">
        <f t="shared" si="10"/>
        <v>水</v>
      </c>
      <c r="C37" s="35" t="str">
        <f t="shared" ca="1" si="5"/>
        <v/>
      </c>
      <c r="D37" s="35" t="str">
        <f t="shared" ca="1" si="6"/>
        <v/>
      </c>
      <c r="E37" s="36" t="str">
        <f t="shared" ca="1" si="11"/>
        <v/>
      </c>
      <c r="F37" s="37" t="str">
        <f t="shared" ca="1" si="12"/>
        <v/>
      </c>
      <c r="G37" s="37" t="str">
        <f t="shared" ca="1" si="7"/>
        <v/>
      </c>
      <c r="H37" s="35" t="str">
        <f t="shared" ca="1" si="8"/>
        <v/>
      </c>
      <c r="I37" s="38" t="str">
        <f t="shared" ca="1" si="13"/>
        <v/>
      </c>
      <c r="J37" s="37" t="str">
        <f t="shared" ca="1" si="14"/>
        <v/>
      </c>
    </row>
    <row r="38" spans="1:19" ht="15.75" customHeight="1" x14ac:dyDescent="0.15">
      <c r="A38" s="39">
        <f t="shared" si="9"/>
        <v>44308</v>
      </c>
      <c r="B38" s="40" t="str">
        <f t="shared" si="10"/>
        <v>木</v>
      </c>
      <c r="C38" s="41" t="str">
        <f t="shared" ca="1" si="5"/>
        <v/>
      </c>
      <c r="D38" s="41" t="str">
        <f t="shared" ca="1" si="6"/>
        <v/>
      </c>
      <c r="E38" s="42" t="str">
        <f t="shared" ca="1" si="11"/>
        <v/>
      </c>
      <c r="F38" s="43" t="str">
        <f t="shared" ca="1" si="12"/>
        <v/>
      </c>
      <c r="G38" s="43" t="str">
        <f t="shared" ca="1" si="7"/>
        <v/>
      </c>
      <c r="H38" s="41" t="str">
        <f t="shared" ca="1" si="8"/>
        <v/>
      </c>
      <c r="I38" s="44" t="str">
        <f t="shared" ca="1" si="13"/>
        <v/>
      </c>
      <c r="J38" s="43" t="str">
        <f t="shared" ca="1" si="14"/>
        <v/>
      </c>
      <c r="L38" s="122"/>
      <c r="M38" s="122"/>
      <c r="N38" s="122"/>
      <c r="O38" s="122"/>
      <c r="P38" s="122"/>
      <c r="Q38" s="122"/>
      <c r="R38" s="122"/>
      <c r="S38" s="122"/>
    </row>
    <row r="39" spans="1:19" ht="15.75" customHeight="1" x14ac:dyDescent="0.15">
      <c r="A39" s="33">
        <f t="shared" si="9"/>
        <v>44309</v>
      </c>
      <c r="B39" s="34" t="str">
        <f t="shared" si="10"/>
        <v>金</v>
      </c>
      <c r="C39" s="35" t="str">
        <f t="shared" ca="1" si="5"/>
        <v/>
      </c>
      <c r="D39" s="35" t="str">
        <f t="shared" ca="1" si="6"/>
        <v/>
      </c>
      <c r="E39" s="36" t="str">
        <f t="shared" ca="1" si="11"/>
        <v/>
      </c>
      <c r="F39" s="37" t="str">
        <f t="shared" ca="1" si="12"/>
        <v/>
      </c>
      <c r="G39" s="37" t="str">
        <f t="shared" ca="1" si="7"/>
        <v/>
      </c>
      <c r="H39" s="35" t="str">
        <f t="shared" ca="1" si="8"/>
        <v/>
      </c>
      <c r="I39" s="38" t="str">
        <f t="shared" ca="1" si="13"/>
        <v/>
      </c>
      <c r="J39" s="37" t="str">
        <f t="shared" ca="1" si="14"/>
        <v/>
      </c>
    </row>
    <row r="40" spans="1:19" ht="15.75" customHeight="1" x14ac:dyDescent="0.15">
      <c r="A40" s="39">
        <f t="shared" si="9"/>
        <v>44310</v>
      </c>
      <c r="B40" s="40" t="str">
        <f t="shared" si="10"/>
        <v>土</v>
      </c>
      <c r="C40" s="41" t="str">
        <f t="shared" ca="1" si="5"/>
        <v/>
      </c>
      <c r="D40" s="41" t="str">
        <f t="shared" ca="1" si="6"/>
        <v/>
      </c>
      <c r="E40" s="42" t="str">
        <f t="shared" ca="1" si="11"/>
        <v/>
      </c>
      <c r="F40" s="43" t="str">
        <f t="shared" ca="1" si="12"/>
        <v/>
      </c>
      <c r="G40" s="43" t="str">
        <f t="shared" ca="1" si="7"/>
        <v/>
      </c>
      <c r="H40" s="41" t="str">
        <f t="shared" ca="1" si="8"/>
        <v/>
      </c>
      <c r="I40" s="44" t="str">
        <f t="shared" ca="1" si="13"/>
        <v/>
      </c>
      <c r="J40" s="43" t="str">
        <f t="shared" ca="1" si="14"/>
        <v/>
      </c>
    </row>
    <row r="41" spans="1:19" ht="15.75" customHeight="1" x14ac:dyDescent="0.15">
      <c r="A41" s="33">
        <f t="shared" si="9"/>
        <v>44311</v>
      </c>
      <c r="B41" s="34" t="str">
        <f t="shared" si="10"/>
        <v>日</v>
      </c>
      <c r="C41" s="35" t="str">
        <f t="shared" ca="1" si="5"/>
        <v/>
      </c>
      <c r="D41" s="35" t="str">
        <f t="shared" ca="1" si="6"/>
        <v/>
      </c>
      <c r="E41" s="36" t="str">
        <f t="shared" ca="1" si="11"/>
        <v/>
      </c>
      <c r="F41" s="37" t="str">
        <f t="shared" ca="1" si="12"/>
        <v/>
      </c>
      <c r="G41" s="37" t="str">
        <f t="shared" ca="1" si="7"/>
        <v/>
      </c>
      <c r="H41" s="35" t="str">
        <f t="shared" ca="1" si="8"/>
        <v/>
      </c>
      <c r="I41" s="38" t="str">
        <f t="shared" ca="1" si="13"/>
        <v/>
      </c>
      <c r="J41" s="37" t="str">
        <f t="shared" ca="1" si="14"/>
        <v/>
      </c>
    </row>
    <row r="42" spans="1:19" ht="15.75" customHeight="1" x14ac:dyDescent="0.15">
      <c r="A42" s="39">
        <f t="shared" si="9"/>
        <v>44312</v>
      </c>
      <c r="B42" s="40" t="str">
        <f t="shared" si="10"/>
        <v>月</v>
      </c>
      <c r="C42" s="41" t="str">
        <f t="shared" ca="1" si="5"/>
        <v/>
      </c>
      <c r="D42" s="41" t="str">
        <f t="shared" ca="1" si="6"/>
        <v/>
      </c>
      <c r="E42" s="42" t="str">
        <f t="shared" ca="1" si="11"/>
        <v/>
      </c>
      <c r="F42" s="43" t="str">
        <f t="shared" ca="1" si="12"/>
        <v/>
      </c>
      <c r="G42" s="43" t="str">
        <f t="shared" ca="1" si="7"/>
        <v/>
      </c>
      <c r="H42" s="41" t="str">
        <f t="shared" ca="1" si="8"/>
        <v/>
      </c>
      <c r="I42" s="44" t="str">
        <f t="shared" ca="1" si="13"/>
        <v/>
      </c>
      <c r="J42" s="43" t="str">
        <f t="shared" ca="1" si="14"/>
        <v/>
      </c>
    </row>
    <row r="43" spans="1:19" ht="15.75" customHeight="1" x14ac:dyDescent="0.15">
      <c r="A43" s="33">
        <f t="shared" si="9"/>
        <v>44313</v>
      </c>
      <c r="B43" s="34" t="str">
        <f t="shared" si="10"/>
        <v>火</v>
      </c>
      <c r="C43" s="35" t="str">
        <f t="shared" ca="1" si="5"/>
        <v/>
      </c>
      <c r="D43" s="35" t="str">
        <f t="shared" ca="1" si="6"/>
        <v/>
      </c>
      <c r="E43" s="36" t="str">
        <f t="shared" ca="1" si="11"/>
        <v/>
      </c>
      <c r="F43" s="37" t="str">
        <f t="shared" ca="1" si="12"/>
        <v/>
      </c>
      <c r="G43" s="37" t="str">
        <f t="shared" ca="1" si="7"/>
        <v/>
      </c>
      <c r="H43" s="35" t="str">
        <f t="shared" ca="1" si="8"/>
        <v/>
      </c>
      <c r="I43" s="38" t="str">
        <f t="shared" ca="1" si="13"/>
        <v/>
      </c>
      <c r="J43" s="37" t="str">
        <f t="shared" ca="1" si="14"/>
        <v/>
      </c>
    </row>
    <row r="44" spans="1:19" ht="15.75" customHeight="1" x14ac:dyDescent="0.15">
      <c r="A44" s="39">
        <f t="shared" si="9"/>
        <v>44314</v>
      </c>
      <c r="B44" s="40" t="str">
        <f t="shared" si="10"/>
        <v>水</v>
      </c>
      <c r="C44" s="41" t="str">
        <f t="shared" ca="1" si="5"/>
        <v/>
      </c>
      <c r="D44" s="41" t="str">
        <f t="shared" ca="1" si="6"/>
        <v/>
      </c>
      <c r="E44" s="42" t="str">
        <f t="shared" ca="1" si="11"/>
        <v/>
      </c>
      <c r="F44" s="43" t="str">
        <f t="shared" ca="1" si="12"/>
        <v/>
      </c>
      <c r="G44" s="43" t="str">
        <f t="shared" ca="1" si="7"/>
        <v/>
      </c>
      <c r="H44" s="41" t="str">
        <f t="shared" ca="1" si="8"/>
        <v/>
      </c>
      <c r="I44" s="44" t="str">
        <f t="shared" ca="1" si="13"/>
        <v/>
      </c>
      <c r="J44" s="43" t="str">
        <f t="shared" ca="1" si="14"/>
        <v/>
      </c>
    </row>
    <row r="45" spans="1:19" ht="15.75" customHeight="1" x14ac:dyDescent="0.15">
      <c r="A45" s="33">
        <f>IF(DAY(A44+1)&lt;&gt;29,"",A44+1)</f>
        <v>44315</v>
      </c>
      <c r="B45" s="34" t="str">
        <f t="shared" si="10"/>
        <v>木</v>
      </c>
      <c r="C45" s="35" t="str">
        <f t="shared" ca="1" si="5"/>
        <v/>
      </c>
      <c r="D45" s="35" t="str">
        <f t="shared" ca="1" si="6"/>
        <v/>
      </c>
      <c r="E45" s="36" t="str">
        <f t="shared" ca="1" si="11"/>
        <v/>
      </c>
      <c r="F45" s="37" t="str">
        <f t="shared" ca="1" si="12"/>
        <v/>
      </c>
      <c r="G45" s="37" t="str">
        <f t="shared" ca="1" si="7"/>
        <v/>
      </c>
      <c r="H45" s="35" t="str">
        <f t="shared" ca="1" si="8"/>
        <v/>
      </c>
      <c r="I45" s="38" t="str">
        <f t="shared" ca="1" si="13"/>
        <v/>
      </c>
      <c r="J45" s="37" t="str">
        <f t="shared" ca="1" si="14"/>
        <v/>
      </c>
    </row>
    <row r="46" spans="1:19" ht="15.75" customHeight="1" x14ac:dyDescent="0.15">
      <c r="A46" s="39">
        <f>IF(DAY(A44+2)&lt;&gt;30,"",A44+2)</f>
        <v>44316</v>
      </c>
      <c r="B46" s="40" t="str">
        <f t="shared" si="10"/>
        <v>金</v>
      </c>
      <c r="C46" s="41" t="str">
        <f t="shared" ca="1" si="5"/>
        <v/>
      </c>
      <c r="D46" s="41" t="str">
        <f t="shared" ca="1" si="6"/>
        <v/>
      </c>
      <c r="E46" s="42" t="str">
        <f t="shared" ca="1" si="11"/>
        <v/>
      </c>
      <c r="F46" s="43" t="str">
        <f t="shared" ca="1" si="12"/>
        <v/>
      </c>
      <c r="G46" s="43" t="str">
        <f t="shared" ca="1" si="7"/>
        <v/>
      </c>
      <c r="H46" s="41" t="str">
        <f t="shared" ca="1" si="8"/>
        <v/>
      </c>
      <c r="I46" s="44" t="str">
        <f t="shared" ca="1" si="13"/>
        <v/>
      </c>
      <c r="J46" s="43" t="str">
        <f t="shared" ca="1" si="14"/>
        <v/>
      </c>
    </row>
    <row r="47" spans="1:19" ht="15.75" customHeight="1" x14ac:dyDescent="0.15">
      <c r="A47" s="45" t="str">
        <f>IF(DAY(A44+3)&lt;&gt;31,"",A44+3)</f>
        <v/>
      </c>
      <c r="B47" s="46" t="str">
        <f t="shared" si="10"/>
        <v/>
      </c>
      <c r="C47" s="47" t="str">
        <f t="shared" ca="1" si="5"/>
        <v/>
      </c>
      <c r="D47" s="47" t="str">
        <f t="shared" ca="1" si="6"/>
        <v/>
      </c>
      <c r="E47" s="48" t="str">
        <f t="shared" ca="1" si="11"/>
        <v/>
      </c>
      <c r="F47" s="49" t="str">
        <f t="shared" ca="1" si="12"/>
        <v/>
      </c>
      <c r="G47" s="49" t="str">
        <f t="shared" ca="1" si="7"/>
        <v/>
      </c>
      <c r="H47" s="47" t="str">
        <f t="shared" ca="1" si="8"/>
        <v/>
      </c>
      <c r="I47" s="48" t="str">
        <f t="shared" ca="1" si="13"/>
        <v/>
      </c>
      <c r="J47" s="49" t="str">
        <f t="shared" ca="1" si="14"/>
        <v/>
      </c>
    </row>
  </sheetData>
  <mergeCells count="63">
    <mergeCell ref="P12:Q12"/>
    <mergeCell ref="P11:Q11"/>
    <mergeCell ref="R11:S11"/>
    <mergeCell ref="R12:S12"/>
    <mergeCell ref="A12:C12"/>
    <mergeCell ref="D12:E12"/>
    <mergeCell ref="F12:G12"/>
    <mergeCell ref="H12:I12"/>
    <mergeCell ref="J12:K12"/>
    <mergeCell ref="L12:M12"/>
    <mergeCell ref="N12:O12"/>
    <mergeCell ref="A10:C10"/>
    <mergeCell ref="D10:E10"/>
    <mergeCell ref="F10:G10"/>
    <mergeCell ref="L11:M11"/>
    <mergeCell ref="N11:O11"/>
    <mergeCell ref="A11:C11"/>
    <mergeCell ref="D11:E11"/>
    <mergeCell ref="F11:G11"/>
    <mergeCell ref="H11:I11"/>
    <mergeCell ref="J11:K11"/>
    <mergeCell ref="A9:C9"/>
    <mergeCell ref="D9:E9"/>
    <mergeCell ref="F9:G9"/>
    <mergeCell ref="H9:I9"/>
    <mergeCell ref="J9:K9"/>
    <mergeCell ref="N9:O9"/>
    <mergeCell ref="P9:Q9"/>
    <mergeCell ref="R9:S9"/>
    <mergeCell ref="L9:M9"/>
    <mergeCell ref="H10:I10"/>
    <mergeCell ref="J10:K10"/>
    <mergeCell ref="P10:Q10"/>
    <mergeCell ref="R10:S10"/>
    <mergeCell ref="L10:M10"/>
    <mergeCell ref="N10:O10"/>
    <mergeCell ref="R8:S8"/>
    <mergeCell ref="L8:M8"/>
    <mergeCell ref="N8:O8"/>
    <mergeCell ref="P8:Q8"/>
    <mergeCell ref="D7:E7"/>
    <mergeCell ref="F7:G7"/>
    <mergeCell ref="H7:I7"/>
    <mergeCell ref="J7:K7"/>
    <mergeCell ref="L7:M7"/>
    <mergeCell ref="N7:O7"/>
    <mergeCell ref="P7:Q7"/>
    <mergeCell ref="R7:S7"/>
    <mergeCell ref="A8:C8"/>
    <mergeCell ref="D8:E8"/>
    <mergeCell ref="F8:G8"/>
    <mergeCell ref="H8:I8"/>
    <mergeCell ref="J8:K8"/>
    <mergeCell ref="L6:M6"/>
    <mergeCell ref="A1:S1"/>
    <mergeCell ref="N6:O6"/>
    <mergeCell ref="P6:Q6"/>
    <mergeCell ref="R6:S6"/>
    <mergeCell ref="A6:C6"/>
    <mergeCell ref="D6:E6"/>
    <mergeCell ref="F6:G6"/>
    <mergeCell ref="H6:I6"/>
    <mergeCell ref="J6:K6"/>
  </mergeCells>
  <phoneticPr fontId="3"/>
  <printOptions horizontalCentered="1"/>
  <pageMargins left="0.59055118110236227" right="0.59055118110236227" top="0.59055118110236227" bottom="0.59055118110236227" header="0.31496062992125984" footer="0.31496062992125984"/>
  <pageSetup paperSize="9" scale="67" orientation="landscape" r:id="rId1"/>
  <ignoredErrors>
    <ignoredError sqref="D7:S7"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47"/>
  <sheetViews>
    <sheetView showGridLines="0" view="pageBreakPreview" zoomScale="60" zoomScaleNormal="80" zoomScalePageLayoutView="50" workbookViewId="0">
      <selection sqref="A1:S1"/>
    </sheetView>
  </sheetViews>
  <sheetFormatPr defaultColWidth="9" defaultRowHeight="18.75" x14ac:dyDescent="0.15"/>
  <cols>
    <col min="1" max="19" width="10.625" style="1" customWidth="1"/>
    <col min="20" max="16384" width="9" style="1"/>
  </cols>
  <sheetData>
    <row r="1" spans="1:19" ht="40.5" customHeight="1" x14ac:dyDescent="0.15">
      <c r="A1" s="263">
        <v>44287</v>
      </c>
      <c r="B1" s="263"/>
      <c r="C1" s="263"/>
      <c r="D1" s="263"/>
      <c r="E1" s="263"/>
      <c r="F1" s="263"/>
      <c r="G1" s="263"/>
      <c r="H1" s="263"/>
      <c r="I1" s="263"/>
      <c r="J1" s="263"/>
      <c r="K1" s="263"/>
      <c r="L1" s="263"/>
      <c r="M1" s="263"/>
      <c r="N1" s="263"/>
      <c r="O1" s="263"/>
      <c r="P1" s="263"/>
      <c r="Q1" s="263"/>
      <c r="R1" s="263"/>
      <c r="S1" s="263"/>
    </row>
    <row r="3" spans="1:19" ht="25.5" thickBot="1" x14ac:dyDescent="0.2">
      <c r="A3" s="25" t="s">
        <v>35</v>
      </c>
      <c r="B3" s="18"/>
      <c r="C3" s="18"/>
      <c r="D3" s="8"/>
      <c r="E3" s="8"/>
      <c r="F3" s="8"/>
      <c r="G3" s="8"/>
      <c r="H3" s="8"/>
      <c r="I3" s="8"/>
      <c r="J3" s="8"/>
      <c r="K3" s="8"/>
      <c r="L3" s="8"/>
      <c r="M3" s="8"/>
      <c r="N3" s="8"/>
      <c r="O3" s="8"/>
      <c r="P3" s="8"/>
      <c r="Q3" s="8"/>
      <c r="R3" s="8"/>
      <c r="S3" s="8"/>
    </row>
    <row r="4" spans="1:19" x14ac:dyDescent="0.15">
      <c r="L4" s="5"/>
      <c r="M4" s="5"/>
      <c r="N4" s="5"/>
      <c r="O4" s="5"/>
      <c r="P4" s="5"/>
      <c r="Q4" s="5"/>
      <c r="R4" s="5"/>
      <c r="S4" s="5"/>
    </row>
    <row r="5" spans="1:19" x14ac:dyDescent="0.15">
      <c r="A5" s="24" t="s">
        <v>23</v>
      </c>
      <c r="B5" s="24"/>
      <c r="C5" s="24"/>
      <c r="D5" s="24" t="s">
        <v>24</v>
      </c>
      <c r="E5" s="24"/>
      <c r="F5" s="24" t="s">
        <v>25</v>
      </c>
      <c r="G5" s="24"/>
      <c r="H5" s="24" t="s">
        <v>26</v>
      </c>
      <c r="I5" s="24"/>
      <c r="J5" s="24" t="s">
        <v>27</v>
      </c>
      <c r="K5" s="24"/>
      <c r="L5" s="24" t="s">
        <v>28</v>
      </c>
      <c r="M5" s="24"/>
      <c r="N5" s="24" t="s">
        <v>29</v>
      </c>
      <c r="O5" s="24"/>
      <c r="P5" s="24" t="s">
        <v>30</v>
      </c>
      <c r="Q5" s="24"/>
      <c r="R5" s="24" t="s">
        <v>31</v>
      </c>
      <c r="S5" s="24"/>
    </row>
    <row r="6" spans="1:19" ht="22.5" x14ac:dyDescent="0.15">
      <c r="A6" s="220">
        <f>$A$1</f>
        <v>44287</v>
      </c>
      <c r="B6" s="220"/>
      <c r="C6" s="220"/>
      <c r="D6" s="221" t="str">
        <f ca="1">IFERROR(VLOOKUP(TEXT($A6,"yyyy/mm"),INDIRECT("gdn_raw!B:J"),2,0),"")</f>
        <v/>
      </c>
      <c r="E6" s="221"/>
      <c r="F6" s="221" t="str">
        <f ca="1">IFERROR(VLOOKUP(TEXT($A6,"yyyy/mm"),INDIRECT("gdn_raw!B:J"),3,0),"")</f>
        <v/>
      </c>
      <c r="G6" s="221"/>
      <c r="H6" s="222" t="str">
        <f ca="1">IFERROR(F6/D6,"")</f>
        <v/>
      </c>
      <c r="I6" s="222"/>
      <c r="J6" s="223" t="str">
        <f ca="1">IFERROR(L6/F6,"")</f>
        <v/>
      </c>
      <c r="K6" s="224"/>
      <c r="L6" s="225" t="str">
        <f ca="1">IFERROR(VLOOKUP(TEXT($A6,"yyyy/mm"),INDIRECT("gdn_raw!B:J"),5,0),"")</f>
        <v/>
      </c>
      <c r="M6" s="225"/>
      <c r="N6" s="221" t="str">
        <f ca="1">IFERROR(VLOOKUP(TEXT($A6,"yyyy/mm"),INDIRECT("gdn_raw!B:J"),8,0),"")</f>
        <v/>
      </c>
      <c r="O6" s="221"/>
      <c r="P6" s="222" t="str">
        <f ca="1">IFERROR(N6/F6,"")</f>
        <v/>
      </c>
      <c r="Q6" s="222"/>
      <c r="R6" s="223" t="str">
        <f ca="1">IFERROR(L6/N6,"")</f>
        <v/>
      </c>
      <c r="S6" s="224"/>
    </row>
    <row r="7" spans="1:19" x14ac:dyDescent="0.15">
      <c r="A7" s="5"/>
      <c r="B7" s="30" t="s">
        <v>42</v>
      </c>
      <c r="C7" s="30"/>
      <c r="D7" s="257" t="str">
        <f ca="1">IFERROR(D6-D8,"")</f>
        <v/>
      </c>
      <c r="E7" s="257"/>
      <c r="F7" s="257" t="str">
        <f ca="1">IFERROR(F6-F8,"")</f>
        <v/>
      </c>
      <c r="G7" s="257"/>
      <c r="H7" s="258" t="str">
        <f ca="1">IFERROR(H6-H8,"")</f>
        <v/>
      </c>
      <c r="I7" s="258"/>
      <c r="J7" s="259" t="str">
        <f ca="1">IFERROR(J6-J8,"")</f>
        <v/>
      </c>
      <c r="K7" s="259"/>
      <c r="L7" s="259" t="str">
        <f ca="1">IFERROR(L6-L8,"")</f>
        <v/>
      </c>
      <c r="M7" s="259"/>
      <c r="N7" s="260" t="str">
        <f ca="1">IFERROR(N6-N8,"")</f>
        <v/>
      </c>
      <c r="O7" s="260"/>
      <c r="P7" s="258" t="str">
        <f ca="1">IFERROR(P6-P8,"")</f>
        <v/>
      </c>
      <c r="Q7" s="258"/>
      <c r="R7" s="252" t="str">
        <f ca="1">IFERROR(R6-R8,"")</f>
        <v/>
      </c>
      <c r="S7" s="252"/>
    </row>
    <row r="8" spans="1:19" x14ac:dyDescent="0.15">
      <c r="A8" s="254">
        <f>DATE(YEAR(A6),MONTH(A6)-1,1)</f>
        <v>44256</v>
      </c>
      <c r="B8" s="254"/>
      <c r="C8" s="254"/>
      <c r="D8" s="253" t="str">
        <f ca="1">IFERROR(VLOOKUP(TEXT($A8,"yyyy/mm"),INDIRECT("gdn_raw!B:J"),2,0),"")</f>
        <v/>
      </c>
      <c r="E8" s="253"/>
      <c r="F8" s="253" t="str">
        <f ca="1">IFERROR(VLOOKUP(TEXT($A8,"yyyy/mm"),INDIRECT("gdn_raw!B:J"),3,0),"")</f>
        <v/>
      </c>
      <c r="G8" s="253"/>
      <c r="H8" s="248" t="str">
        <f t="shared" ref="H8:H12" ca="1" si="0">IFERROR(F8/D8,"")</f>
        <v/>
      </c>
      <c r="I8" s="248"/>
      <c r="J8" s="249" t="str">
        <f t="shared" ref="J8:J12" ca="1" si="1">IFERROR(L8/F8,"")</f>
        <v/>
      </c>
      <c r="K8" s="249"/>
      <c r="L8" s="249" t="str">
        <f ca="1">IFERROR(VLOOKUP(TEXT($A8,"yyyy/mm"),INDIRECT("gdn_raw!B:J"),5,0),"")</f>
        <v/>
      </c>
      <c r="M8" s="249"/>
      <c r="N8" s="253" t="str">
        <f ca="1">IFERROR(VLOOKUP(TEXT($A8,"yyyy/mm"),INDIRECT("gdn_raw!B:J"),8,0),"")</f>
        <v/>
      </c>
      <c r="O8" s="253"/>
      <c r="P8" s="248" t="str">
        <f t="shared" ref="P8:P12" ca="1" si="2">IFERROR(N8/F8,"")</f>
        <v/>
      </c>
      <c r="Q8" s="248"/>
      <c r="R8" s="249" t="str">
        <f t="shared" ref="R8:R12" ca="1" si="3">IFERROR(L8/N8,"")</f>
        <v/>
      </c>
      <c r="S8" s="249"/>
    </row>
    <row r="9" spans="1:19" x14ac:dyDescent="0.15">
      <c r="A9" s="250">
        <f>DATE(YEAR(A8),MONTH(A8)-1,1)</f>
        <v>44228</v>
      </c>
      <c r="B9" s="250"/>
      <c r="C9" s="250"/>
      <c r="D9" s="251" t="str">
        <f ca="1">IFERROR(VLOOKUP(TEXT($A9,"yyyy/mm"),INDIRECT("gdn_raw!B:J"),2,0),"")</f>
        <v/>
      </c>
      <c r="E9" s="251"/>
      <c r="F9" s="251" t="str">
        <f ca="1">IFERROR(VLOOKUP(TEXT($A9,"yyyy/mm"),INDIRECT("gdn_raw!B:J"),3,0),"")</f>
        <v/>
      </c>
      <c r="G9" s="251"/>
      <c r="H9" s="256" t="str">
        <f t="shared" ca="1" si="0"/>
        <v/>
      </c>
      <c r="I9" s="256"/>
      <c r="J9" s="252" t="str">
        <f t="shared" ca="1" si="1"/>
        <v/>
      </c>
      <c r="K9" s="252"/>
      <c r="L9" s="252" t="str">
        <f ca="1">IFERROR(VLOOKUP(TEXT($A9,"yyyy/mm"),INDIRECT("gdn_raw!B:J"),5,0),"")</f>
        <v/>
      </c>
      <c r="M9" s="252"/>
      <c r="N9" s="251" t="str">
        <f ca="1">IFERROR(VLOOKUP(TEXT($A9,"yyyy/mm"),INDIRECT("gdn_raw!B:J"),8,0),"")</f>
        <v/>
      </c>
      <c r="O9" s="251"/>
      <c r="P9" s="256" t="str">
        <f t="shared" ca="1" si="2"/>
        <v/>
      </c>
      <c r="Q9" s="256"/>
      <c r="R9" s="252" t="str">
        <f t="shared" ca="1" si="3"/>
        <v/>
      </c>
      <c r="S9" s="252"/>
    </row>
    <row r="10" spans="1:19" x14ac:dyDescent="0.15">
      <c r="A10" s="254">
        <f t="shared" ref="A10:A12" si="4">DATE(YEAR(A9),MONTH(A9)-1,1)</f>
        <v>44197</v>
      </c>
      <c r="B10" s="254"/>
      <c r="C10" s="254"/>
      <c r="D10" s="253" t="str">
        <f ca="1">IFERROR(VLOOKUP(TEXT($A10,"yyyy/mm"),INDIRECT("gdn_raw!B:J"),2,0),"")</f>
        <v/>
      </c>
      <c r="E10" s="253"/>
      <c r="F10" s="253" t="str">
        <f ca="1">IFERROR(VLOOKUP(TEXT($A10,"yyyy/mm"),INDIRECT("gdn_raw!B:J"),3,0),"")</f>
        <v/>
      </c>
      <c r="G10" s="253"/>
      <c r="H10" s="248" t="str">
        <f t="shared" ca="1" si="0"/>
        <v/>
      </c>
      <c r="I10" s="248"/>
      <c r="J10" s="249" t="str">
        <f t="shared" ca="1" si="1"/>
        <v/>
      </c>
      <c r="K10" s="249"/>
      <c r="L10" s="249" t="str">
        <f ca="1">IFERROR(VLOOKUP(TEXT($A10,"yyyy/mm"),INDIRECT("gdn_raw!B:J"),5,0),"")</f>
        <v/>
      </c>
      <c r="M10" s="249"/>
      <c r="N10" s="253" t="str">
        <f ca="1">IFERROR(VLOOKUP(TEXT($A10,"yyyy/mm"),INDIRECT("gdn_raw!B:J"),8,0),"")</f>
        <v/>
      </c>
      <c r="O10" s="253"/>
      <c r="P10" s="248" t="str">
        <f t="shared" ca="1" si="2"/>
        <v/>
      </c>
      <c r="Q10" s="248"/>
      <c r="R10" s="249" t="str">
        <f t="shared" ca="1" si="3"/>
        <v/>
      </c>
      <c r="S10" s="249"/>
    </row>
    <row r="11" spans="1:19" x14ac:dyDescent="0.15">
      <c r="A11" s="250">
        <f t="shared" si="4"/>
        <v>44166</v>
      </c>
      <c r="B11" s="250"/>
      <c r="C11" s="250"/>
      <c r="D11" s="251" t="str">
        <f ca="1">IFERROR(VLOOKUP(TEXT($A11,"yyyy/mm"),INDIRECT("gdn_raw!B:J"),2,0),"")</f>
        <v/>
      </c>
      <c r="E11" s="251"/>
      <c r="F11" s="251" t="str">
        <f ca="1">IFERROR(VLOOKUP(TEXT($A11,"yyyy/mm"),INDIRECT("gdn_raw!B:J"),3,0),"")</f>
        <v/>
      </c>
      <c r="G11" s="251"/>
      <c r="H11" s="256" t="str">
        <f t="shared" ca="1" si="0"/>
        <v/>
      </c>
      <c r="I11" s="256"/>
      <c r="J11" s="252" t="str">
        <f t="shared" ca="1" si="1"/>
        <v/>
      </c>
      <c r="K11" s="252"/>
      <c r="L11" s="252" t="str">
        <f ca="1">IFERROR(VLOOKUP(TEXT($A11,"yyyy/mm"),INDIRECT("gdn_raw!B:J"),5,0),"")</f>
        <v/>
      </c>
      <c r="M11" s="252"/>
      <c r="N11" s="251" t="str">
        <f ca="1">IFERROR(VLOOKUP(TEXT($A11,"yyyy/mm"),INDIRECT("gdn_raw!B:J"),8,0),"")</f>
        <v/>
      </c>
      <c r="O11" s="251"/>
      <c r="P11" s="256" t="str">
        <f t="shared" ca="1" si="2"/>
        <v/>
      </c>
      <c r="Q11" s="256"/>
      <c r="R11" s="252" t="str">
        <f t="shared" ca="1" si="3"/>
        <v/>
      </c>
      <c r="S11" s="252"/>
    </row>
    <row r="12" spans="1:19" x14ac:dyDescent="0.15">
      <c r="A12" s="255">
        <f t="shared" si="4"/>
        <v>44136</v>
      </c>
      <c r="B12" s="255"/>
      <c r="C12" s="255"/>
      <c r="D12" s="239" t="str">
        <f ca="1">IFERROR(VLOOKUP(TEXT($A12,"yyyy/mm"),INDIRECT("gdn_raw!B:J"),2,0),"")</f>
        <v/>
      </c>
      <c r="E12" s="239"/>
      <c r="F12" s="239" t="str">
        <f ca="1">IFERROR(VLOOKUP(TEXT($A12,"yyyy/mm"),INDIRECT("gdn_raw!B:J"),3,0),"")</f>
        <v/>
      </c>
      <c r="G12" s="239"/>
      <c r="H12" s="240" t="str">
        <f t="shared" ca="1" si="0"/>
        <v/>
      </c>
      <c r="I12" s="240"/>
      <c r="J12" s="241" t="str">
        <f t="shared" ca="1" si="1"/>
        <v/>
      </c>
      <c r="K12" s="241"/>
      <c r="L12" s="241" t="str">
        <f ca="1">IFERROR(VLOOKUP(TEXT($A12,"yyyy/mm"),INDIRECT("gdn_raw!B:J"),5,0),"")</f>
        <v/>
      </c>
      <c r="M12" s="241"/>
      <c r="N12" s="239" t="str">
        <f ca="1">IFERROR(VLOOKUP(TEXT($A12,"yyyy/mm"),INDIRECT("gdn_raw!B:J"),8,0),"")</f>
        <v/>
      </c>
      <c r="O12" s="239"/>
      <c r="P12" s="240" t="str">
        <f t="shared" ca="1" si="2"/>
        <v/>
      </c>
      <c r="Q12" s="240"/>
      <c r="R12" s="241" t="str">
        <f t="shared" ca="1" si="3"/>
        <v/>
      </c>
      <c r="S12" s="241"/>
    </row>
    <row r="13" spans="1:19" x14ac:dyDescent="0.15">
      <c r="C13" s="31"/>
    </row>
    <row r="14" spans="1:19" ht="23.25" thickBot="1" x14ac:dyDescent="0.2">
      <c r="A14" s="7" t="s">
        <v>44</v>
      </c>
      <c r="B14" s="8"/>
      <c r="C14" s="8"/>
      <c r="D14" s="8"/>
      <c r="E14" s="8"/>
      <c r="F14" s="8"/>
      <c r="G14" s="8"/>
      <c r="H14" s="8"/>
      <c r="I14" s="8"/>
      <c r="J14" s="8"/>
      <c r="L14" s="7" t="s">
        <v>45</v>
      </c>
      <c r="M14" s="8"/>
      <c r="N14" s="8"/>
      <c r="O14" s="8"/>
      <c r="P14" s="8"/>
      <c r="Q14" s="26"/>
      <c r="R14" s="26"/>
      <c r="S14" s="8"/>
    </row>
    <row r="15" spans="1:19" x14ac:dyDescent="0.15">
      <c r="I15" s="5"/>
    </row>
    <row r="16" spans="1:19" x14ac:dyDescent="0.15">
      <c r="A16" s="32" t="s">
        <v>39</v>
      </c>
      <c r="B16" s="32" t="s">
        <v>43</v>
      </c>
      <c r="C16" s="32" t="s">
        <v>24</v>
      </c>
      <c r="D16" s="32" t="s">
        <v>25</v>
      </c>
      <c r="E16" s="32" t="s">
        <v>26</v>
      </c>
      <c r="F16" s="32" t="s">
        <v>27</v>
      </c>
      <c r="G16" s="32" t="s">
        <v>28</v>
      </c>
      <c r="H16" s="32" t="s">
        <v>29</v>
      </c>
      <c r="I16" s="32" t="s">
        <v>30</v>
      </c>
      <c r="J16" s="32" t="s">
        <v>31</v>
      </c>
    </row>
    <row r="17" spans="1:19" ht="15.75" customHeight="1" x14ac:dyDescent="0.15">
      <c r="A17" s="33">
        <f>DATE(YEAR(A1),MONTH(A1),1)</f>
        <v>44287</v>
      </c>
      <c r="B17" s="34" t="str">
        <f>TEXT(A17,"aaa")</f>
        <v>木</v>
      </c>
      <c r="C17" s="35" t="str">
        <f t="shared" ref="C17:C47" ca="1" si="5">IFERROR(VLOOKUP($A17,INDIRECT("gdn_raw!B:J"),2,0),"")</f>
        <v/>
      </c>
      <c r="D17" s="35" t="str">
        <f t="shared" ref="D17:D47" ca="1" si="6">IFERROR(VLOOKUP($A17,INDIRECT("gdn_raw!B:J"),3,0),"")</f>
        <v/>
      </c>
      <c r="E17" s="36" t="str">
        <f ca="1">IFERROR(D17/C17,"")</f>
        <v/>
      </c>
      <c r="F17" s="37" t="str">
        <f ca="1">IFERROR(G17/D17,"")</f>
        <v/>
      </c>
      <c r="G17" s="37" t="str">
        <f t="shared" ref="G17:G47" ca="1" si="7">IFERROR(VLOOKUP($A17,INDIRECT("gdn_raw!B:J"),5,0),"")</f>
        <v/>
      </c>
      <c r="H17" s="35" t="str">
        <f t="shared" ref="H17:H47" ca="1" si="8">IFERROR(VLOOKUP($A17,INDIRECT("gdn_raw!B:J"),8,0),"")</f>
        <v/>
      </c>
      <c r="I17" s="38" t="str">
        <f ca="1">IFERROR(H17/D17,"")</f>
        <v/>
      </c>
      <c r="J17" s="37" t="str">
        <f ca="1">IFERROR(G17/H17,"")</f>
        <v/>
      </c>
    </row>
    <row r="18" spans="1:19" ht="15.75" customHeight="1" x14ac:dyDescent="0.15">
      <c r="A18" s="39">
        <f t="shared" ref="A18:A44" si="9">A17+1</f>
        <v>44288</v>
      </c>
      <c r="B18" s="40" t="str">
        <f t="shared" ref="B18:B47" si="10">TEXT(A18,"aaa")</f>
        <v>金</v>
      </c>
      <c r="C18" s="41" t="str">
        <f t="shared" ca="1" si="5"/>
        <v/>
      </c>
      <c r="D18" s="41" t="str">
        <f t="shared" ca="1" si="6"/>
        <v/>
      </c>
      <c r="E18" s="42" t="str">
        <f t="shared" ref="E18:E47" ca="1" si="11">IFERROR(D18/C18,"")</f>
        <v/>
      </c>
      <c r="F18" s="43" t="str">
        <f t="shared" ref="F18:F47" ca="1" si="12">IFERROR(G18/D18,"")</f>
        <v/>
      </c>
      <c r="G18" s="43" t="str">
        <f t="shared" ca="1" si="7"/>
        <v/>
      </c>
      <c r="H18" s="41" t="str">
        <f t="shared" ca="1" si="8"/>
        <v/>
      </c>
      <c r="I18" s="44" t="str">
        <f t="shared" ref="I18:I47" ca="1" si="13">IFERROR(H18/D18,"")</f>
        <v/>
      </c>
      <c r="J18" s="43" t="str">
        <f t="shared" ref="J18:J47" ca="1" si="14">IFERROR(G18/H18,"")</f>
        <v/>
      </c>
    </row>
    <row r="19" spans="1:19" ht="15.75" customHeight="1" x14ac:dyDescent="0.15">
      <c r="A19" s="33">
        <f t="shared" si="9"/>
        <v>44289</v>
      </c>
      <c r="B19" s="34" t="str">
        <f t="shared" si="10"/>
        <v>土</v>
      </c>
      <c r="C19" s="35" t="str">
        <f t="shared" ca="1" si="5"/>
        <v/>
      </c>
      <c r="D19" s="35" t="str">
        <f t="shared" ca="1" si="6"/>
        <v/>
      </c>
      <c r="E19" s="36" t="str">
        <f t="shared" ca="1" si="11"/>
        <v/>
      </c>
      <c r="F19" s="37" t="str">
        <f t="shared" ca="1" si="12"/>
        <v/>
      </c>
      <c r="G19" s="37" t="str">
        <f t="shared" ca="1" si="7"/>
        <v/>
      </c>
      <c r="H19" s="35" t="str">
        <f t="shared" ca="1" si="8"/>
        <v/>
      </c>
      <c r="I19" s="38" t="str">
        <f t="shared" ca="1" si="13"/>
        <v/>
      </c>
      <c r="J19" s="37" t="str">
        <f t="shared" ca="1" si="14"/>
        <v/>
      </c>
    </row>
    <row r="20" spans="1:19" ht="15.75" customHeight="1" x14ac:dyDescent="0.15">
      <c r="A20" s="39">
        <f t="shared" si="9"/>
        <v>44290</v>
      </c>
      <c r="B20" s="40" t="str">
        <f t="shared" si="10"/>
        <v>日</v>
      </c>
      <c r="C20" s="41" t="str">
        <f t="shared" ca="1" si="5"/>
        <v/>
      </c>
      <c r="D20" s="41" t="str">
        <f t="shared" ca="1" si="6"/>
        <v/>
      </c>
      <c r="E20" s="42" t="str">
        <f t="shared" ca="1" si="11"/>
        <v/>
      </c>
      <c r="F20" s="43" t="str">
        <f t="shared" ca="1" si="12"/>
        <v/>
      </c>
      <c r="G20" s="43" t="str">
        <f t="shared" ca="1" si="7"/>
        <v/>
      </c>
      <c r="H20" s="41" t="str">
        <f t="shared" ca="1" si="8"/>
        <v/>
      </c>
      <c r="I20" s="44" t="str">
        <f t="shared" ca="1" si="13"/>
        <v/>
      </c>
      <c r="J20" s="43" t="str">
        <f t="shared" ca="1" si="14"/>
        <v/>
      </c>
    </row>
    <row r="21" spans="1:19" ht="15.75" customHeight="1" x14ac:dyDescent="0.15">
      <c r="A21" s="33">
        <f t="shared" si="9"/>
        <v>44291</v>
      </c>
      <c r="B21" s="34" t="str">
        <f t="shared" si="10"/>
        <v>月</v>
      </c>
      <c r="C21" s="35" t="str">
        <f t="shared" ca="1" si="5"/>
        <v/>
      </c>
      <c r="D21" s="35" t="str">
        <f t="shared" ca="1" si="6"/>
        <v/>
      </c>
      <c r="E21" s="36" t="str">
        <f t="shared" ca="1" si="11"/>
        <v/>
      </c>
      <c r="F21" s="37" t="str">
        <f t="shared" ca="1" si="12"/>
        <v/>
      </c>
      <c r="G21" s="37" t="str">
        <f t="shared" ca="1" si="7"/>
        <v/>
      </c>
      <c r="H21" s="35" t="str">
        <f t="shared" ca="1" si="8"/>
        <v/>
      </c>
      <c r="I21" s="38" t="str">
        <f t="shared" ca="1" si="13"/>
        <v/>
      </c>
      <c r="J21" s="37" t="str">
        <f t="shared" ca="1" si="14"/>
        <v/>
      </c>
    </row>
    <row r="22" spans="1:19" ht="15.75" customHeight="1" x14ac:dyDescent="0.15">
      <c r="A22" s="39">
        <f t="shared" si="9"/>
        <v>44292</v>
      </c>
      <c r="B22" s="40" t="str">
        <f t="shared" si="10"/>
        <v>火</v>
      </c>
      <c r="C22" s="41" t="str">
        <f t="shared" ca="1" si="5"/>
        <v/>
      </c>
      <c r="D22" s="41" t="str">
        <f t="shared" ca="1" si="6"/>
        <v/>
      </c>
      <c r="E22" s="42" t="str">
        <f t="shared" ca="1" si="11"/>
        <v/>
      </c>
      <c r="F22" s="43" t="str">
        <f t="shared" ca="1" si="12"/>
        <v/>
      </c>
      <c r="G22" s="43" t="str">
        <f t="shared" ca="1" si="7"/>
        <v/>
      </c>
      <c r="H22" s="41" t="str">
        <f t="shared" ca="1" si="8"/>
        <v/>
      </c>
      <c r="I22" s="44" t="str">
        <f t="shared" ca="1" si="13"/>
        <v/>
      </c>
      <c r="J22" s="43" t="str">
        <f t="shared" ca="1" si="14"/>
        <v/>
      </c>
    </row>
    <row r="23" spans="1:19" ht="15.75" customHeight="1" x14ac:dyDescent="0.15">
      <c r="A23" s="33">
        <f t="shared" si="9"/>
        <v>44293</v>
      </c>
      <c r="B23" s="34" t="str">
        <f t="shared" si="10"/>
        <v>水</v>
      </c>
      <c r="C23" s="35" t="str">
        <f t="shared" ca="1" si="5"/>
        <v/>
      </c>
      <c r="D23" s="35" t="str">
        <f t="shared" ca="1" si="6"/>
        <v/>
      </c>
      <c r="E23" s="36" t="str">
        <f t="shared" ca="1" si="11"/>
        <v/>
      </c>
      <c r="F23" s="37" t="str">
        <f t="shared" ca="1" si="12"/>
        <v/>
      </c>
      <c r="G23" s="37" t="str">
        <f t="shared" ca="1" si="7"/>
        <v/>
      </c>
      <c r="H23" s="35" t="str">
        <f t="shared" ca="1" si="8"/>
        <v/>
      </c>
      <c r="I23" s="38" t="str">
        <f t="shared" ca="1" si="13"/>
        <v/>
      </c>
      <c r="J23" s="37" t="str">
        <f t="shared" ca="1" si="14"/>
        <v/>
      </c>
    </row>
    <row r="24" spans="1:19" ht="15.75" customHeight="1" x14ac:dyDescent="0.15">
      <c r="A24" s="39">
        <f t="shared" si="9"/>
        <v>44294</v>
      </c>
      <c r="B24" s="40" t="str">
        <f t="shared" si="10"/>
        <v>木</v>
      </c>
      <c r="C24" s="41" t="str">
        <f t="shared" ca="1" si="5"/>
        <v/>
      </c>
      <c r="D24" s="41" t="str">
        <f t="shared" ca="1" si="6"/>
        <v/>
      </c>
      <c r="E24" s="42" t="str">
        <f t="shared" ca="1" si="11"/>
        <v/>
      </c>
      <c r="F24" s="43" t="str">
        <f t="shared" ca="1" si="12"/>
        <v/>
      </c>
      <c r="G24" s="43" t="str">
        <f t="shared" ca="1" si="7"/>
        <v/>
      </c>
      <c r="H24" s="41" t="str">
        <f t="shared" ca="1" si="8"/>
        <v/>
      </c>
      <c r="I24" s="44" t="str">
        <f t="shared" ca="1" si="13"/>
        <v/>
      </c>
      <c r="J24" s="43" t="str">
        <f t="shared" ca="1" si="14"/>
        <v/>
      </c>
    </row>
    <row r="25" spans="1:19" ht="15.75" customHeight="1" x14ac:dyDescent="0.15">
      <c r="A25" s="33">
        <f t="shared" si="9"/>
        <v>44295</v>
      </c>
      <c r="B25" s="34" t="str">
        <f t="shared" si="10"/>
        <v>金</v>
      </c>
      <c r="C25" s="35" t="str">
        <f t="shared" ca="1" si="5"/>
        <v/>
      </c>
      <c r="D25" s="35" t="str">
        <f t="shared" ca="1" si="6"/>
        <v/>
      </c>
      <c r="E25" s="36" t="str">
        <f t="shared" ca="1" si="11"/>
        <v/>
      </c>
      <c r="F25" s="37" t="str">
        <f t="shared" ca="1" si="12"/>
        <v/>
      </c>
      <c r="G25" s="37" t="str">
        <f t="shared" ca="1" si="7"/>
        <v/>
      </c>
      <c r="H25" s="35" t="str">
        <f t="shared" ca="1" si="8"/>
        <v/>
      </c>
      <c r="I25" s="38" t="str">
        <f t="shared" ca="1" si="13"/>
        <v/>
      </c>
      <c r="J25" s="37" t="str">
        <f t="shared" ca="1" si="14"/>
        <v/>
      </c>
    </row>
    <row r="26" spans="1:19" ht="15.75" customHeight="1" x14ac:dyDescent="0.15">
      <c r="A26" s="39">
        <f t="shared" si="9"/>
        <v>44296</v>
      </c>
      <c r="B26" s="40" t="str">
        <f t="shared" si="10"/>
        <v>土</v>
      </c>
      <c r="C26" s="41" t="str">
        <f t="shared" ca="1" si="5"/>
        <v/>
      </c>
      <c r="D26" s="41" t="str">
        <f t="shared" ca="1" si="6"/>
        <v/>
      </c>
      <c r="E26" s="42" t="str">
        <f t="shared" ca="1" si="11"/>
        <v/>
      </c>
      <c r="F26" s="43" t="str">
        <f t="shared" ca="1" si="12"/>
        <v/>
      </c>
      <c r="G26" s="43" t="str">
        <f t="shared" ca="1" si="7"/>
        <v/>
      </c>
      <c r="H26" s="41" t="str">
        <f t="shared" ca="1" si="8"/>
        <v/>
      </c>
      <c r="I26" s="44" t="str">
        <f t="shared" ca="1" si="13"/>
        <v/>
      </c>
      <c r="J26" s="43" t="str">
        <f t="shared" ca="1" si="14"/>
        <v/>
      </c>
      <c r="K26" s="5"/>
      <c r="L26" s="5"/>
      <c r="M26" s="5"/>
      <c r="N26" s="5"/>
      <c r="O26" s="5"/>
      <c r="P26" s="5"/>
      <c r="Q26" s="5"/>
      <c r="R26" s="5"/>
      <c r="S26" s="5"/>
    </row>
    <row r="27" spans="1:19" ht="15.75" customHeight="1" thickBot="1" x14ac:dyDescent="0.2">
      <c r="A27" s="33">
        <f t="shared" si="9"/>
        <v>44297</v>
      </c>
      <c r="B27" s="34" t="str">
        <f t="shared" si="10"/>
        <v>日</v>
      </c>
      <c r="C27" s="35" t="str">
        <f t="shared" ca="1" si="5"/>
        <v/>
      </c>
      <c r="D27" s="35" t="str">
        <f t="shared" ca="1" si="6"/>
        <v/>
      </c>
      <c r="E27" s="36" t="str">
        <f t="shared" ca="1" si="11"/>
        <v/>
      </c>
      <c r="F27" s="37" t="str">
        <f t="shared" ca="1" si="12"/>
        <v/>
      </c>
      <c r="G27" s="37" t="str">
        <f t="shared" ca="1" si="7"/>
        <v/>
      </c>
      <c r="H27" s="35" t="str">
        <f t="shared" ca="1" si="8"/>
        <v/>
      </c>
      <c r="I27" s="38" t="str">
        <f t="shared" ca="1" si="13"/>
        <v/>
      </c>
      <c r="J27" s="37" t="str">
        <f t="shared" ca="1" si="14"/>
        <v/>
      </c>
    </row>
    <row r="28" spans="1:19" ht="15.75" customHeight="1" x14ac:dyDescent="0.15">
      <c r="A28" s="39">
        <f t="shared" si="9"/>
        <v>44298</v>
      </c>
      <c r="B28" s="40" t="str">
        <f t="shared" si="10"/>
        <v>月</v>
      </c>
      <c r="C28" s="41" t="str">
        <f t="shared" ca="1" si="5"/>
        <v/>
      </c>
      <c r="D28" s="41" t="str">
        <f t="shared" ca="1" si="6"/>
        <v/>
      </c>
      <c r="E28" s="42" t="str">
        <f t="shared" ca="1" si="11"/>
        <v/>
      </c>
      <c r="F28" s="43" t="str">
        <f t="shared" ca="1" si="12"/>
        <v/>
      </c>
      <c r="G28" s="43" t="str">
        <f t="shared" ca="1" si="7"/>
        <v/>
      </c>
      <c r="H28" s="41" t="str">
        <f t="shared" ca="1" si="8"/>
        <v/>
      </c>
      <c r="I28" s="44" t="str">
        <f t="shared" ca="1" si="13"/>
        <v/>
      </c>
      <c r="J28" s="43" t="str">
        <f t="shared" ca="1" si="14"/>
        <v/>
      </c>
      <c r="L28" s="122"/>
      <c r="M28" s="122"/>
      <c r="N28" s="122"/>
      <c r="O28" s="122"/>
      <c r="P28" s="122"/>
      <c r="Q28" s="122"/>
      <c r="R28" s="122"/>
      <c r="S28" s="122"/>
    </row>
    <row r="29" spans="1:19" ht="15.75" customHeight="1" x14ac:dyDescent="0.15">
      <c r="A29" s="33">
        <f t="shared" si="9"/>
        <v>44299</v>
      </c>
      <c r="B29" s="34" t="str">
        <f t="shared" si="10"/>
        <v>火</v>
      </c>
      <c r="C29" s="35" t="str">
        <f t="shared" ca="1" si="5"/>
        <v/>
      </c>
      <c r="D29" s="35" t="str">
        <f t="shared" ca="1" si="6"/>
        <v/>
      </c>
      <c r="E29" s="36" t="str">
        <f t="shared" ca="1" si="11"/>
        <v/>
      </c>
      <c r="F29" s="37" t="str">
        <f t="shared" ca="1" si="12"/>
        <v/>
      </c>
      <c r="G29" s="37" t="str">
        <f t="shared" ca="1" si="7"/>
        <v/>
      </c>
      <c r="H29" s="35" t="str">
        <f t="shared" ca="1" si="8"/>
        <v/>
      </c>
      <c r="I29" s="38" t="str">
        <f t="shared" ca="1" si="13"/>
        <v/>
      </c>
      <c r="J29" s="37" t="str">
        <f t="shared" ca="1" si="14"/>
        <v/>
      </c>
    </row>
    <row r="30" spans="1:19" ht="15.75" customHeight="1" x14ac:dyDescent="0.15">
      <c r="A30" s="39">
        <f t="shared" si="9"/>
        <v>44300</v>
      </c>
      <c r="B30" s="40" t="str">
        <f t="shared" si="10"/>
        <v>水</v>
      </c>
      <c r="C30" s="41" t="str">
        <f t="shared" ca="1" si="5"/>
        <v/>
      </c>
      <c r="D30" s="41" t="str">
        <f t="shared" ca="1" si="6"/>
        <v/>
      </c>
      <c r="E30" s="42" t="str">
        <f t="shared" ca="1" si="11"/>
        <v/>
      </c>
      <c r="F30" s="43" t="str">
        <f t="shared" ca="1" si="12"/>
        <v/>
      </c>
      <c r="G30" s="43" t="str">
        <f t="shared" ca="1" si="7"/>
        <v/>
      </c>
      <c r="H30" s="41" t="str">
        <f t="shared" ca="1" si="8"/>
        <v/>
      </c>
      <c r="I30" s="44" t="str">
        <f t="shared" ca="1" si="13"/>
        <v/>
      </c>
      <c r="J30" s="43" t="str">
        <f t="shared" ca="1" si="14"/>
        <v/>
      </c>
    </row>
    <row r="31" spans="1:19" ht="15.75" customHeight="1" x14ac:dyDescent="0.15">
      <c r="A31" s="33">
        <f t="shared" si="9"/>
        <v>44301</v>
      </c>
      <c r="B31" s="34" t="str">
        <f t="shared" si="10"/>
        <v>木</v>
      </c>
      <c r="C31" s="35" t="str">
        <f t="shared" ca="1" si="5"/>
        <v/>
      </c>
      <c r="D31" s="35" t="str">
        <f t="shared" ca="1" si="6"/>
        <v/>
      </c>
      <c r="E31" s="36" t="str">
        <f t="shared" ca="1" si="11"/>
        <v/>
      </c>
      <c r="F31" s="37" t="str">
        <f t="shared" ca="1" si="12"/>
        <v/>
      </c>
      <c r="G31" s="37" t="str">
        <f t="shared" ca="1" si="7"/>
        <v/>
      </c>
      <c r="H31" s="35" t="str">
        <f t="shared" ca="1" si="8"/>
        <v/>
      </c>
      <c r="I31" s="38" t="str">
        <f t="shared" ca="1" si="13"/>
        <v/>
      </c>
      <c r="J31" s="37" t="str">
        <f t="shared" ca="1" si="14"/>
        <v/>
      </c>
    </row>
    <row r="32" spans="1:19" ht="15.75" customHeight="1" x14ac:dyDescent="0.15">
      <c r="A32" s="39">
        <f t="shared" si="9"/>
        <v>44302</v>
      </c>
      <c r="B32" s="40" t="str">
        <f t="shared" si="10"/>
        <v>金</v>
      </c>
      <c r="C32" s="41" t="str">
        <f t="shared" ca="1" si="5"/>
        <v/>
      </c>
      <c r="D32" s="41" t="str">
        <f t="shared" ca="1" si="6"/>
        <v/>
      </c>
      <c r="E32" s="42" t="str">
        <f t="shared" ca="1" si="11"/>
        <v/>
      </c>
      <c r="F32" s="43" t="str">
        <f t="shared" ca="1" si="12"/>
        <v/>
      </c>
      <c r="G32" s="43" t="str">
        <f t="shared" ca="1" si="7"/>
        <v/>
      </c>
      <c r="H32" s="41" t="str">
        <f t="shared" ca="1" si="8"/>
        <v/>
      </c>
      <c r="I32" s="44" t="str">
        <f t="shared" ca="1" si="13"/>
        <v/>
      </c>
      <c r="J32" s="43" t="str">
        <f t="shared" ca="1" si="14"/>
        <v/>
      </c>
    </row>
    <row r="33" spans="1:19" ht="15.75" customHeight="1" x14ac:dyDescent="0.15">
      <c r="A33" s="33">
        <f t="shared" si="9"/>
        <v>44303</v>
      </c>
      <c r="B33" s="34" t="str">
        <f t="shared" si="10"/>
        <v>土</v>
      </c>
      <c r="C33" s="35" t="str">
        <f t="shared" ca="1" si="5"/>
        <v/>
      </c>
      <c r="D33" s="35" t="str">
        <f t="shared" ca="1" si="6"/>
        <v/>
      </c>
      <c r="E33" s="36" t="str">
        <f t="shared" ca="1" si="11"/>
        <v/>
      </c>
      <c r="F33" s="37" t="str">
        <f t="shared" ca="1" si="12"/>
        <v/>
      </c>
      <c r="G33" s="37" t="str">
        <f t="shared" ca="1" si="7"/>
        <v/>
      </c>
      <c r="H33" s="35" t="str">
        <f t="shared" ca="1" si="8"/>
        <v/>
      </c>
      <c r="I33" s="38" t="str">
        <f t="shared" ca="1" si="13"/>
        <v/>
      </c>
      <c r="J33" s="37" t="str">
        <f t="shared" ca="1" si="14"/>
        <v/>
      </c>
    </row>
    <row r="34" spans="1:19" ht="15.75" customHeight="1" x14ac:dyDescent="0.15">
      <c r="A34" s="39">
        <f t="shared" si="9"/>
        <v>44304</v>
      </c>
      <c r="B34" s="40" t="str">
        <f t="shared" si="10"/>
        <v>日</v>
      </c>
      <c r="C34" s="41" t="str">
        <f t="shared" ca="1" si="5"/>
        <v/>
      </c>
      <c r="D34" s="41" t="str">
        <f t="shared" ca="1" si="6"/>
        <v/>
      </c>
      <c r="E34" s="42" t="str">
        <f t="shared" ca="1" si="11"/>
        <v/>
      </c>
      <c r="F34" s="43" t="str">
        <f t="shared" ca="1" si="12"/>
        <v/>
      </c>
      <c r="G34" s="43" t="str">
        <f t="shared" ca="1" si="7"/>
        <v/>
      </c>
      <c r="H34" s="41" t="str">
        <f t="shared" ca="1" si="8"/>
        <v/>
      </c>
      <c r="I34" s="44" t="str">
        <f t="shared" ca="1" si="13"/>
        <v/>
      </c>
      <c r="J34" s="43" t="str">
        <f t="shared" ca="1" si="14"/>
        <v/>
      </c>
    </row>
    <row r="35" spans="1:19" ht="15.75" customHeight="1" x14ac:dyDescent="0.15">
      <c r="A35" s="33">
        <f t="shared" si="9"/>
        <v>44305</v>
      </c>
      <c r="B35" s="34" t="str">
        <f t="shared" si="10"/>
        <v>月</v>
      </c>
      <c r="C35" s="35" t="str">
        <f t="shared" ca="1" si="5"/>
        <v/>
      </c>
      <c r="D35" s="35" t="str">
        <f t="shared" ca="1" si="6"/>
        <v/>
      </c>
      <c r="E35" s="36" t="str">
        <f t="shared" ca="1" si="11"/>
        <v/>
      </c>
      <c r="F35" s="37" t="str">
        <f t="shared" ca="1" si="12"/>
        <v/>
      </c>
      <c r="G35" s="37" t="str">
        <f t="shared" ca="1" si="7"/>
        <v/>
      </c>
      <c r="H35" s="35" t="str">
        <f t="shared" ca="1" si="8"/>
        <v/>
      </c>
      <c r="I35" s="38" t="str">
        <f t="shared" ca="1" si="13"/>
        <v/>
      </c>
      <c r="J35" s="37" t="str">
        <f t="shared" ca="1" si="14"/>
        <v/>
      </c>
    </row>
    <row r="36" spans="1:19" ht="15.75" customHeight="1" x14ac:dyDescent="0.15">
      <c r="A36" s="39">
        <f t="shared" si="9"/>
        <v>44306</v>
      </c>
      <c r="B36" s="40" t="str">
        <f t="shared" si="10"/>
        <v>火</v>
      </c>
      <c r="C36" s="41" t="str">
        <f t="shared" ca="1" si="5"/>
        <v/>
      </c>
      <c r="D36" s="41" t="str">
        <f t="shared" ca="1" si="6"/>
        <v/>
      </c>
      <c r="E36" s="42" t="str">
        <f t="shared" ca="1" si="11"/>
        <v/>
      </c>
      <c r="F36" s="43" t="str">
        <f t="shared" ca="1" si="12"/>
        <v/>
      </c>
      <c r="G36" s="43" t="str">
        <f t="shared" ca="1" si="7"/>
        <v/>
      </c>
      <c r="H36" s="41" t="str">
        <f t="shared" ca="1" si="8"/>
        <v/>
      </c>
      <c r="I36" s="44" t="str">
        <f t="shared" ca="1" si="13"/>
        <v/>
      </c>
      <c r="J36" s="43" t="str">
        <f t="shared" ca="1" si="14"/>
        <v/>
      </c>
    </row>
    <row r="37" spans="1:19" ht="15.75" customHeight="1" thickBot="1" x14ac:dyDescent="0.2">
      <c r="A37" s="33">
        <f t="shared" si="9"/>
        <v>44307</v>
      </c>
      <c r="B37" s="34" t="str">
        <f t="shared" si="10"/>
        <v>水</v>
      </c>
      <c r="C37" s="35" t="str">
        <f t="shared" ca="1" si="5"/>
        <v/>
      </c>
      <c r="D37" s="35" t="str">
        <f t="shared" ca="1" si="6"/>
        <v/>
      </c>
      <c r="E37" s="36" t="str">
        <f t="shared" ca="1" si="11"/>
        <v/>
      </c>
      <c r="F37" s="37" t="str">
        <f t="shared" ca="1" si="12"/>
        <v/>
      </c>
      <c r="G37" s="37" t="str">
        <f t="shared" ca="1" si="7"/>
        <v/>
      </c>
      <c r="H37" s="35" t="str">
        <f t="shared" ca="1" si="8"/>
        <v/>
      </c>
      <c r="I37" s="38" t="str">
        <f t="shared" ca="1" si="13"/>
        <v/>
      </c>
      <c r="J37" s="37" t="str">
        <f t="shared" ca="1" si="14"/>
        <v/>
      </c>
    </row>
    <row r="38" spans="1:19" ht="15.75" customHeight="1" x14ac:dyDescent="0.15">
      <c r="A38" s="39">
        <f t="shared" si="9"/>
        <v>44308</v>
      </c>
      <c r="B38" s="40" t="str">
        <f t="shared" si="10"/>
        <v>木</v>
      </c>
      <c r="C38" s="41" t="str">
        <f t="shared" ca="1" si="5"/>
        <v/>
      </c>
      <c r="D38" s="41" t="str">
        <f t="shared" ca="1" si="6"/>
        <v/>
      </c>
      <c r="E38" s="42" t="str">
        <f t="shared" ca="1" si="11"/>
        <v/>
      </c>
      <c r="F38" s="43" t="str">
        <f t="shared" ca="1" si="12"/>
        <v/>
      </c>
      <c r="G38" s="43" t="str">
        <f t="shared" ca="1" si="7"/>
        <v/>
      </c>
      <c r="H38" s="41" t="str">
        <f t="shared" ca="1" si="8"/>
        <v/>
      </c>
      <c r="I38" s="44" t="str">
        <f t="shared" ca="1" si="13"/>
        <v/>
      </c>
      <c r="J38" s="43" t="str">
        <f t="shared" ca="1" si="14"/>
        <v/>
      </c>
      <c r="L38" s="122"/>
      <c r="M38" s="122"/>
      <c r="N38" s="122"/>
      <c r="O38" s="122"/>
      <c r="P38" s="122"/>
      <c r="Q38" s="122"/>
      <c r="R38" s="122"/>
      <c r="S38" s="122"/>
    </row>
    <row r="39" spans="1:19" ht="15.75" customHeight="1" x14ac:dyDescent="0.15">
      <c r="A39" s="33">
        <f t="shared" si="9"/>
        <v>44309</v>
      </c>
      <c r="B39" s="34" t="str">
        <f t="shared" si="10"/>
        <v>金</v>
      </c>
      <c r="C39" s="35" t="str">
        <f t="shared" ca="1" si="5"/>
        <v/>
      </c>
      <c r="D39" s="35" t="str">
        <f t="shared" ca="1" si="6"/>
        <v/>
      </c>
      <c r="E39" s="36" t="str">
        <f t="shared" ca="1" si="11"/>
        <v/>
      </c>
      <c r="F39" s="37" t="str">
        <f t="shared" ca="1" si="12"/>
        <v/>
      </c>
      <c r="G39" s="37" t="str">
        <f t="shared" ca="1" si="7"/>
        <v/>
      </c>
      <c r="H39" s="35" t="str">
        <f t="shared" ca="1" si="8"/>
        <v/>
      </c>
      <c r="I39" s="38" t="str">
        <f t="shared" ca="1" si="13"/>
        <v/>
      </c>
      <c r="J39" s="37" t="str">
        <f t="shared" ca="1" si="14"/>
        <v/>
      </c>
    </row>
    <row r="40" spans="1:19" ht="15.75" customHeight="1" x14ac:dyDescent="0.15">
      <c r="A40" s="39">
        <f t="shared" si="9"/>
        <v>44310</v>
      </c>
      <c r="B40" s="40" t="str">
        <f t="shared" si="10"/>
        <v>土</v>
      </c>
      <c r="C40" s="41" t="str">
        <f t="shared" ca="1" si="5"/>
        <v/>
      </c>
      <c r="D40" s="41" t="str">
        <f t="shared" ca="1" si="6"/>
        <v/>
      </c>
      <c r="E40" s="42" t="str">
        <f t="shared" ca="1" si="11"/>
        <v/>
      </c>
      <c r="F40" s="43" t="str">
        <f t="shared" ca="1" si="12"/>
        <v/>
      </c>
      <c r="G40" s="43" t="str">
        <f t="shared" ca="1" si="7"/>
        <v/>
      </c>
      <c r="H40" s="41" t="str">
        <f t="shared" ca="1" si="8"/>
        <v/>
      </c>
      <c r="I40" s="44" t="str">
        <f t="shared" ca="1" si="13"/>
        <v/>
      </c>
      <c r="J40" s="43" t="str">
        <f t="shared" ca="1" si="14"/>
        <v/>
      </c>
    </row>
    <row r="41" spans="1:19" ht="15.75" customHeight="1" x14ac:dyDescent="0.15">
      <c r="A41" s="33">
        <f t="shared" si="9"/>
        <v>44311</v>
      </c>
      <c r="B41" s="34" t="str">
        <f t="shared" si="10"/>
        <v>日</v>
      </c>
      <c r="C41" s="35" t="str">
        <f t="shared" ca="1" si="5"/>
        <v/>
      </c>
      <c r="D41" s="35" t="str">
        <f t="shared" ca="1" si="6"/>
        <v/>
      </c>
      <c r="E41" s="36" t="str">
        <f t="shared" ca="1" si="11"/>
        <v/>
      </c>
      <c r="F41" s="37" t="str">
        <f t="shared" ca="1" si="12"/>
        <v/>
      </c>
      <c r="G41" s="37" t="str">
        <f t="shared" ca="1" si="7"/>
        <v/>
      </c>
      <c r="H41" s="35" t="str">
        <f t="shared" ca="1" si="8"/>
        <v/>
      </c>
      <c r="I41" s="38" t="str">
        <f t="shared" ca="1" si="13"/>
        <v/>
      </c>
      <c r="J41" s="37" t="str">
        <f t="shared" ca="1" si="14"/>
        <v/>
      </c>
    </row>
    <row r="42" spans="1:19" ht="15.75" customHeight="1" x14ac:dyDescent="0.15">
      <c r="A42" s="39">
        <f t="shared" si="9"/>
        <v>44312</v>
      </c>
      <c r="B42" s="40" t="str">
        <f t="shared" si="10"/>
        <v>月</v>
      </c>
      <c r="C42" s="41" t="str">
        <f t="shared" ca="1" si="5"/>
        <v/>
      </c>
      <c r="D42" s="41" t="str">
        <f t="shared" ca="1" si="6"/>
        <v/>
      </c>
      <c r="E42" s="42" t="str">
        <f t="shared" ca="1" si="11"/>
        <v/>
      </c>
      <c r="F42" s="43" t="str">
        <f t="shared" ca="1" si="12"/>
        <v/>
      </c>
      <c r="G42" s="43" t="str">
        <f t="shared" ca="1" si="7"/>
        <v/>
      </c>
      <c r="H42" s="41" t="str">
        <f t="shared" ca="1" si="8"/>
        <v/>
      </c>
      <c r="I42" s="44" t="str">
        <f t="shared" ca="1" si="13"/>
        <v/>
      </c>
      <c r="J42" s="43" t="str">
        <f t="shared" ca="1" si="14"/>
        <v/>
      </c>
    </row>
    <row r="43" spans="1:19" ht="15.75" customHeight="1" x14ac:dyDescent="0.15">
      <c r="A43" s="33">
        <f t="shared" si="9"/>
        <v>44313</v>
      </c>
      <c r="B43" s="34" t="str">
        <f t="shared" si="10"/>
        <v>火</v>
      </c>
      <c r="C43" s="35" t="str">
        <f t="shared" ca="1" si="5"/>
        <v/>
      </c>
      <c r="D43" s="35" t="str">
        <f t="shared" ca="1" si="6"/>
        <v/>
      </c>
      <c r="E43" s="36" t="str">
        <f t="shared" ca="1" si="11"/>
        <v/>
      </c>
      <c r="F43" s="37" t="str">
        <f t="shared" ca="1" si="12"/>
        <v/>
      </c>
      <c r="G43" s="37" t="str">
        <f t="shared" ca="1" si="7"/>
        <v/>
      </c>
      <c r="H43" s="35" t="str">
        <f t="shared" ca="1" si="8"/>
        <v/>
      </c>
      <c r="I43" s="38" t="str">
        <f t="shared" ca="1" si="13"/>
        <v/>
      </c>
      <c r="J43" s="37" t="str">
        <f t="shared" ca="1" si="14"/>
        <v/>
      </c>
    </row>
    <row r="44" spans="1:19" ht="15.75" customHeight="1" x14ac:dyDescent="0.15">
      <c r="A44" s="39">
        <f t="shared" si="9"/>
        <v>44314</v>
      </c>
      <c r="B44" s="40" t="str">
        <f t="shared" si="10"/>
        <v>水</v>
      </c>
      <c r="C44" s="41" t="str">
        <f t="shared" ca="1" si="5"/>
        <v/>
      </c>
      <c r="D44" s="41" t="str">
        <f t="shared" ca="1" si="6"/>
        <v/>
      </c>
      <c r="E44" s="42" t="str">
        <f t="shared" ca="1" si="11"/>
        <v/>
      </c>
      <c r="F44" s="43" t="str">
        <f t="shared" ca="1" si="12"/>
        <v/>
      </c>
      <c r="G44" s="43" t="str">
        <f t="shared" ca="1" si="7"/>
        <v/>
      </c>
      <c r="H44" s="41" t="str">
        <f t="shared" ca="1" si="8"/>
        <v/>
      </c>
      <c r="I44" s="44" t="str">
        <f t="shared" ca="1" si="13"/>
        <v/>
      </c>
      <c r="J44" s="43" t="str">
        <f t="shared" ca="1" si="14"/>
        <v/>
      </c>
    </row>
    <row r="45" spans="1:19" ht="15.75" customHeight="1" x14ac:dyDescent="0.15">
      <c r="A45" s="33">
        <f>IF(DAY(A44+1)&lt;&gt;29,"",A44+1)</f>
        <v>44315</v>
      </c>
      <c r="B45" s="34" t="str">
        <f t="shared" si="10"/>
        <v>木</v>
      </c>
      <c r="C45" s="35" t="str">
        <f t="shared" ca="1" si="5"/>
        <v/>
      </c>
      <c r="D45" s="35" t="str">
        <f t="shared" ca="1" si="6"/>
        <v/>
      </c>
      <c r="E45" s="36" t="str">
        <f t="shared" ca="1" si="11"/>
        <v/>
      </c>
      <c r="F45" s="37" t="str">
        <f t="shared" ca="1" si="12"/>
        <v/>
      </c>
      <c r="G45" s="37" t="str">
        <f t="shared" ca="1" si="7"/>
        <v/>
      </c>
      <c r="H45" s="35" t="str">
        <f t="shared" ca="1" si="8"/>
        <v/>
      </c>
      <c r="I45" s="38" t="str">
        <f t="shared" ca="1" si="13"/>
        <v/>
      </c>
      <c r="J45" s="37" t="str">
        <f t="shared" ca="1" si="14"/>
        <v/>
      </c>
    </row>
    <row r="46" spans="1:19" ht="15.75" customHeight="1" x14ac:dyDescent="0.15">
      <c r="A46" s="39">
        <f>IF(DAY(A44+2)&lt;&gt;30,"",A44+2)</f>
        <v>44316</v>
      </c>
      <c r="B46" s="40" t="str">
        <f t="shared" si="10"/>
        <v>金</v>
      </c>
      <c r="C46" s="41" t="str">
        <f t="shared" ca="1" si="5"/>
        <v/>
      </c>
      <c r="D46" s="41" t="str">
        <f t="shared" ca="1" si="6"/>
        <v/>
      </c>
      <c r="E46" s="42" t="str">
        <f t="shared" ca="1" si="11"/>
        <v/>
      </c>
      <c r="F46" s="43" t="str">
        <f t="shared" ca="1" si="12"/>
        <v/>
      </c>
      <c r="G46" s="43" t="str">
        <f t="shared" ca="1" si="7"/>
        <v/>
      </c>
      <c r="H46" s="41" t="str">
        <f t="shared" ca="1" si="8"/>
        <v/>
      </c>
      <c r="I46" s="44" t="str">
        <f t="shared" ca="1" si="13"/>
        <v/>
      </c>
      <c r="J46" s="43" t="str">
        <f t="shared" ca="1" si="14"/>
        <v/>
      </c>
    </row>
    <row r="47" spans="1:19" ht="15.75" customHeight="1" x14ac:dyDescent="0.15">
      <c r="A47" s="45" t="str">
        <f>IF(DAY(A44+3)&lt;&gt;31,"",A44+3)</f>
        <v/>
      </c>
      <c r="B47" s="46" t="str">
        <f t="shared" si="10"/>
        <v/>
      </c>
      <c r="C47" s="47" t="str">
        <f t="shared" ca="1" si="5"/>
        <v/>
      </c>
      <c r="D47" s="47" t="str">
        <f t="shared" ca="1" si="6"/>
        <v/>
      </c>
      <c r="E47" s="48" t="str">
        <f t="shared" ca="1" si="11"/>
        <v/>
      </c>
      <c r="F47" s="49" t="str">
        <f t="shared" ca="1" si="12"/>
        <v/>
      </c>
      <c r="G47" s="49" t="str">
        <f t="shared" ca="1" si="7"/>
        <v/>
      </c>
      <c r="H47" s="47" t="str">
        <f t="shared" ca="1" si="8"/>
        <v/>
      </c>
      <c r="I47" s="48" t="str">
        <f t="shared" ca="1" si="13"/>
        <v/>
      </c>
      <c r="J47" s="49" t="str">
        <f t="shared" ca="1" si="14"/>
        <v/>
      </c>
    </row>
  </sheetData>
  <mergeCells count="63">
    <mergeCell ref="P12:Q12"/>
    <mergeCell ref="P11:Q11"/>
    <mergeCell ref="R11:S11"/>
    <mergeCell ref="R12:S12"/>
    <mergeCell ref="A12:C12"/>
    <mergeCell ref="D12:E12"/>
    <mergeCell ref="F12:G12"/>
    <mergeCell ref="H12:I12"/>
    <mergeCell ref="J12:K12"/>
    <mergeCell ref="L12:M12"/>
    <mergeCell ref="N12:O12"/>
    <mergeCell ref="A10:C10"/>
    <mergeCell ref="D10:E10"/>
    <mergeCell ref="F10:G10"/>
    <mergeCell ref="L11:M11"/>
    <mergeCell ref="N11:O11"/>
    <mergeCell ref="A11:C11"/>
    <mergeCell ref="D11:E11"/>
    <mergeCell ref="F11:G11"/>
    <mergeCell ref="H11:I11"/>
    <mergeCell ref="J11:K11"/>
    <mergeCell ref="A9:C9"/>
    <mergeCell ref="D9:E9"/>
    <mergeCell ref="F9:G9"/>
    <mergeCell ref="H9:I9"/>
    <mergeCell ref="J9:K9"/>
    <mergeCell ref="N9:O9"/>
    <mergeCell ref="P9:Q9"/>
    <mergeCell ref="R9:S9"/>
    <mergeCell ref="L9:M9"/>
    <mergeCell ref="H10:I10"/>
    <mergeCell ref="J10:K10"/>
    <mergeCell ref="P10:Q10"/>
    <mergeCell ref="R10:S10"/>
    <mergeCell ref="L10:M10"/>
    <mergeCell ref="N10:O10"/>
    <mergeCell ref="R8:S8"/>
    <mergeCell ref="L8:M8"/>
    <mergeCell ref="N8:O8"/>
    <mergeCell ref="P8:Q8"/>
    <mergeCell ref="D7:E7"/>
    <mergeCell ref="F7:G7"/>
    <mergeCell ref="H7:I7"/>
    <mergeCell ref="J7:K7"/>
    <mergeCell ref="L7:M7"/>
    <mergeCell ref="N7:O7"/>
    <mergeCell ref="P7:Q7"/>
    <mergeCell ref="R7:S7"/>
    <mergeCell ref="A8:C8"/>
    <mergeCell ref="D8:E8"/>
    <mergeCell ref="F8:G8"/>
    <mergeCell ref="H8:I8"/>
    <mergeCell ref="J8:K8"/>
    <mergeCell ref="L6:M6"/>
    <mergeCell ref="A1:S1"/>
    <mergeCell ref="N6:O6"/>
    <mergeCell ref="P6:Q6"/>
    <mergeCell ref="R6:S6"/>
    <mergeCell ref="A6:C6"/>
    <mergeCell ref="D6:E6"/>
    <mergeCell ref="F6:G6"/>
    <mergeCell ref="H6:I6"/>
    <mergeCell ref="J6:K6"/>
  </mergeCells>
  <phoneticPr fontId="3"/>
  <printOptions horizontalCentered="1"/>
  <pageMargins left="0.59055118110236227" right="0.59055118110236227" top="0.59055118110236227" bottom="0.59055118110236227" header="0.31496062992125984" footer="0.31496062992125984"/>
  <pageSetup paperSize="9" scale="67" orientation="landscape" r:id="rId1"/>
  <ignoredErrors>
    <ignoredError sqref="D7:S7"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55"/>
  <sheetViews>
    <sheetView showGridLines="0" view="pageBreakPreview" zoomScale="60" zoomScaleNormal="80" zoomScalePageLayoutView="50" workbookViewId="0">
      <selection sqref="A1:M1"/>
    </sheetView>
  </sheetViews>
  <sheetFormatPr defaultColWidth="9" defaultRowHeight="18.75" x14ac:dyDescent="0.15"/>
  <cols>
    <col min="1" max="1" width="7.375" style="1" bestFit="1" customWidth="1"/>
    <col min="2" max="2" width="58.875" style="1" customWidth="1"/>
    <col min="3" max="7" width="18.875" style="1" customWidth="1"/>
    <col min="8" max="9" width="22.5" style="179" customWidth="1"/>
    <col min="10" max="13" width="18.875" style="1" customWidth="1"/>
    <col min="14" max="16384" width="9" style="1"/>
  </cols>
  <sheetData>
    <row r="1" spans="1:13" ht="40.5" customHeight="1" x14ac:dyDescent="0.15">
      <c r="A1" s="318">
        <v>44287</v>
      </c>
      <c r="B1" s="318"/>
      <c r="C1" s="318"/>
      <c r="D1" s="318"/>
      <c r="E1" s="318"/>
      <c r="F1" s="318"/>
      <c r="G1" s="318"/>
      <c r="H1" s="318"/>
      <c r="I1" s="318"/>
      <c r="J1" s="318"/>
      <c r="K1" s="318"/>
      <c r="L1" s="318"/>
      <c r="M1" s="318"/>
    </row>
    <row r="2" spans="1:13" x14ac:dyDescent="0.15">
      <c r="M2" s="155" t="s">
        <v>195</v>
      </c>
    </row>
    <row r="3" spans="1:13" x14ac:dyDescent="0.15">
      <c r="L3" s="5"/>
      <c r="M3" s="5"/>
    </row>
    <row r="4" spans="1:13" ht="37.5" x14ac:dyDescent="0.15">
      <c r="A4" s="100" t="s">
        <v>147</v>
      </c>
      <c r="B4" s="100" t="s">
        <v>148</v>
      </c>
      <c r="C4" s="100" t="s">
        <v>24</v>
      </c>
      <c r="D4" s="100" t="s">
        <v>25</v>
      </c>
      <c r="E4" s="100" t="s">
        <v>26</v>
      </c>
      <c r="F4" s="100" t="s">
        <v>27</v>
      </c>
      <c r="G4" s="100" t="s">
        <v>28</v>
      </c>
      <c r="H4" s="180" t="s">
        <v>215</v>
      </c>
      <c r="I4" s="180" t="s">
        <v>216</v>
      </c>
      <c r="J4" s="100" t="s">
        <v>29</v>
      </c>
      <c r="K4" s="100" t="s">
        <v>30</v>
      </c>
      <c r="L4" s="100" t="s">
        <v>31</v>
      </c>
      <c r="M4" s="100" t="s">
        <v>150</v>
      </c>
    </row>
    <row r="5" spans="1:13" x14ac:dyDescent="0.15">
      <c r="A5" s="131">
        <f ca="1">MATCH("",INDIRECT("yss_raw!Q:Q"),-1)-MATCH("キャンペーン",INDIRECT("yss_raw!Q:Q"),0)-1</f>
        <v>2</v>
      </c>
      <c r="B5" s="132" t="s">
        <v>119</v>
      </c>
      <c r="C5" s="133">
        <f ca="1">yss!D6</f>
        <v>4650</v>
      </c>
      <c r="D5" s="133">
        <f ca="1">yss!F6</f>
        <v>495</v>
      </c>
      <c r="E5" s="134">
        <f ca="1">IFERROR(D5/C5,"")</f>
        <v>0.1064516129032258</v>
      </c>
      <c r="F5" s="135">
        <f ca="1">IFERROR(G5/D5,"")</f>
        <v>112.72727272727273</v>
      </c>
      <c r="G5" s="136">
        <f ca="1">yss!L6</f>
        <v>55800</v>
      </c>
      <c r="H5" s="134">
        <f ca="1">IFERROR(VLOOKUP("全体",INDIRECT("yss_raw!B:J"),6,0),"")</f>
        <v>0.83116000000000001</v>
      </c>
      <c r="I5" s="134">
        <f ca="1">IFERROR(VLOOKUP("全体",INDIRECT("yss_raw!B:J"),9,0),"")</f>
        <v>0.67418999999999996</v>
      </c>
      <c r="J5" s="133">
        <f ca="1">yss!N6</f>
        <v>16</v>
      </c>
      <c r="K5" s="134">
        <f ca="1">IFERROR(J5/D5,"")</f>
        <v>3.2323232323232323E-2</v>
      </c>
      <c r="L5" s="135">
        <f ca="1">IFERROR(G5/J5,"")</f>
        <v>3487.5</v>
      </c>
      <c r="M5" s="132" t="s">
        <v>151</v>
      </c>
    </row>
    <row r="6" spans="1:13" x14ac:dyDescent="0.15">
      <c r="A6" s="138">
        <f ca="1">IF(ROW()-5&gt;$A$5,"",ROW()-5)</f>
        <v>1</v>
      </c>
      <c r="B6" s="102" t="str">
        <f ca="1">IF($A6="","",INDEX(INDIRECT("yss_raw!Q:Q"),MATCH($B$4,INDIRECT("yss_raw!Q:Q"),0)+$A6))</f>
        <v>サンプル_A</v>
      </c>
      <c r="C6" s="139">
        <f ca="1">IF($A6="","",INDEX(INDIRECT("yss_raw!R:R"),MATCH($B$4,INDIRECT("yss_raw!Q:Q"),0)+$A6))</f>
        <v>2000</v>
      </c>
      <c r="D6" s="139">
        <f ca="1">IF($A6="","",INDEX(INDIRECT("yss_raw!S:S"),MATCH($B$4,INDIRECT("yss_raw!Q:Q"),0)+$A6))</f>
        <v>280</v>
      </c>
      <c r="E6" s="140">
        <f ca="1">IF($A6="","",IFERROR(D6/C6,""))</f>
        <v>0.14000000000000001</v>
      </c>
      <c r="F6" s="118">
        <f ca="1">IF($A6="","",IFERROR(G6/D6,""))</f>
        <v>77.142857142857139</v>
      </c>
      <c r="G6" s="118">
        <f ca="1">IF($A6="","",INDEX(INDIRECT("yss_raw!U:U"),MATCH($B$4,INDIRECT("yss_raw!Q:Q"),0)+$A6))</f>
        <v>21600</v>
      </c>
      <c r="H6" s="140">
        <f ca="1">IF($A6="","",INDEX(INDIRECT("yss_raw!V:V"),MATCH($B$4,INDIRECT("yss_raw!Q:Q"),0)+$A6))</f>
        <v>0.89303999999999994</v>
      </c>
      <c r="I6" s="140">
        <f ca="1">IF($A6="","",INDEX(INDIRECT("yss_raw!Y:Y"),MATCH($B$4,INDIRECT("yss_raw!Q:Q"),0)+$A6))</f>
        <v>0.79835</v>
      </c>
      <c r="J6" s="139">
        <f ca="1">IF($A6="","",INDEX(INDIRECT("yss_raw!X:X"),MATCH($B$4,INDIRECT("yss_raw!Q:Q"),0)+$A6))</f>
        <v>6</v>
      </c>
      <c r="K6" s="140">
        <f ca="1">IF($A6="","",IFERROR(J6/D6,""))</f>
        <v>2.1428571428571429E-2</v>
      </c>
      <c r="L6" s="118">
        <f ca="1">IF($A6="","",IFERROR(G6/J6,""))</f>
        <v>3600</v>
      </c>
      <c r="M6" s="138" t="str">
        <f ca="1">IF($A6="","",IF(J6&gt;0,IF(L6&gt;$L$5,"B","A"),IF(J6=0,IF(G6&gt;$L$5,"C","D"))))</f>
        <v>B</v>
      </c>
    </row>
    <row r="7" spans="1:13" x14ac:dyDescent="0.15">
      <c r="A7" s="138">
        <f t="shared" ref="A7:A55" ca="1" si="0">IF(ROW()-5&gt;$A$5,"",ROW()-5)</f>
        <v>2</v>
      </c>
      <c r="B7" s="102" t="str">
        <f t="shared" ref="B7:B55" ca="1" si="1">IF($A7="","",INDEX(INDIRECT("yss_raw!Q:Q"),MATCH($B$4,INDIRECT("yss_raw!Q:Q"),0)+$A7))</f>
        <v>サンプル_B</v>
      </c>
      <c r="C7" s="139">
        <f t="shared" ref="C7:C55" ca="1" si="2">IF($A7="","",INDEX(INDIRECT("yss_raw!R:R"),MATCH($B$4,INDIRECT("yss_raw!Q:Q"),0)+$A7))</f>
        <v>2650</v>
      </c>
      <c r="D7" s="139">
        <f t="shared" ref="D7:D55" ca="1" si="3">IF($A7="","",INDEX(INDIRECT("yss_raw!S:S"),MATCH($B$4,INDIRECT("yss_raw!Q:Q"),0)+$A7))</f>
        <v>215</v>
      </c>
      <c r="E7" s="140">
        <f t="shared" ref="E7:E40" ca="1" si="4">IF($A7="","",IFERROR(D7/C7,""))</f>
        <v>8.1132075471698109E-2</v>
      </c>
      <c r="F7" s="118">
        <f t="shared" ref="F7:F40" ca="1" si="5">IF($A7="","",IFERROR(G7/D7,""))</f>
        <v>159.06976744186048</v>
      </c>
      <c r="G7" s="118">
        <f t="shared" ref="G7:G55" ca="1" si="6">IF($A7="","",INDEX(INDIRECT("yss_raw!U:U"),MATCH($B$4,INDIRECT("yss_raw!Q:Q"),0)+$A7))</f>
        <v>34200</v>
      </c>
      <c r="H7" s="140">
        <f t="shared" ref="H7:H55" ca="1" si="7">IF($A7="","",INDEX(INDIRECT("yss_raw!V:V"),MATCH($B$4,INDIRECT("yss_raw!Q:Q"),0)+$A7))</f>
        <v>1</v>
      </c>
      <c r="I7" s="140">
        <f t="shared" ref="I7:I55" ca="1" si="8">IF($A7="","",INDEX(INDIRECT("yss_raw!Y:Y"),MATCH($B$4,INDIRECT("yss_raw!Q:Q"),0)+$A7))</f>
        <v>0.98924999999999996</v>
      </c>
      <c r="J7" s="139">
        <f t="shared" ref="J7:J55" ca="1" si="9">IF($A7="","",INDEX(INDIRECT("yss_raw!X:X"),MATCH($B$4,INDIRECT("yss_raw!Q:Q"),0)+$A7))</f>
        <v>10</v>
      </c>
      <c r="K7" s="140">
        <f t="shared" ref="K7:K40" ca="1" si="10">IF($A7="","",IFERROR(J7/D7,""))</f>
        <v>4.6511627906976744E-2</v>
      </c>
      <c r="L7" s="118">
        <f t="shared" ref="L7:L40" ca="1" si="11">IF($A7="","",IFERROR(G7/J7,""))</f>
        <v>3420</v>
      </c>
      <c r="M7" s="138" t="str">
        <f t="shared" ref="M7:M40" ca="1" si="12">IF($A7="","",IF(J7&gt;0,IF(L7&gt;$L$5,"B","A"),IF(J7=0,IF(G7&gt;$L$5,"C","D"))))</f>
        <v>A</v>
      </c>
    </row>
    <row r="8" spans="1:13" x14ac:dyDescent="0.15">
      <c r="A8" s="138" t="str">
        <f t="shared" ca="1" si="0"/>
        <v/>
      </c>
      <c r="B8" s="102" t="str">
        <f t="shared" ca="1" si="1"/>
        <v/>
      </c>
      <c r="C8" s="139" t="str">
        <f t="shared" ca="1" si="2"/>
        <v/>
      </c>
      <c r="D8" s="139" t="str">
        <f t="shared" ca="1" si="3"/>
        <v/>
      </c>
      <c r="E8" s="140" t="str">
        <f t="shared" ca="1" si="4"/>
        <v/>
      </c>
      <c r="F8" s="118" t="str">
        <f t="shared" ca="1" si="5"/>
        <v/>
      </c>
      <c r="G8" s="118" t="str">
        <f t="shared" ca="1" si="6"/>
        <v/>
      </c>
      <c r="H8" s="140" t="str">
        <f t="shared" ca="1" si="7"/>
        <v/>
      </c>
      <c r="I8" s="140" t="str">
        <f t="shared" ca="1" si="8"/>
        <v/>
      </c>
      <c r="J8" s="139" t="str">
        <f t="shared" ca="1" si="9"/>
        <v/>
      </c>
      <c r="K8" s="140" t="str">
        <f t="shared" ca="1" si="10"/>
        <v/>
      </c>
      <c r="L8" s="118" t="str">
        <f t="shared" ca="1" si="11"/>
        <v/>
      </c>
      <c r="M8" s="138" t="str">
        <f t="shared" ca="1" si="12"/>
        <v/>
      </c>
    </row>
    <row r="9" spans="1:13" x14ac:dyDescent="0.15">
      <c r="A9" s="138" t="str">
        <f t="shared" ca="1" si="0"/>
        <v/>
      </c>
      <c r="B9" s="102" t="str">
        <f t="shared" ca="1" si="1"/>
        <v/>
      </c>
      <c r="C9" s="139" t="str">
        <f t="shared" ca="1" si="2"/>
        <v/>
      </c>
      <c r="D9" s="139" t="str">
        <f t="shared" ca="1" si="3"/>
        <v/>
      </c>
      <c r="E9" s="140" t="str">
        <f t="shared" ca="1" si="4"/>
        <v/>
      </c>
      <c r="F9" s="118" t="str">
        <f t="shared" ca="1" si="5"/>
        <v/>
      </c>
      <c r="G9" s="118" t="str">
        <f t="shared" ca="1" si="6"/>
        <v/>
      </c>
      <c r="H9" s="140" t="str">
        <f t="shared" ca="1" si="7"/>
        <v/>
      </c>
      <c r="I9" s="140" t="str">
        <f t="shared" ca="1" si="8"/>
        <v/>
      </c>
      <c r="J9" s="139" t="str">
        <f t="shared" ca="1" si="9"/>
        <v/>
      </c>
      <c r="K9" s="140" t="str">
        <f t="shared" ca="1" si="10"/>
        <v/>
      </c>
      <c r="L9" s="118" t="str">
        <f t="shared" ca="1" si="11"/>
        <v/>
      </c>
      <c r="M9" s="138" t="str">
        <f t="shared" ca="1" si="12"/>
        <v/>
      </c>
    </row>
    <row r="10" spans="1:13" x14ac:dyDescent="0.15">
      <c r="A10" s="138" t="str">
        <f t="shared" ca="1" si="0"/>
        <v/>
      </c>
      <c r="B10" s="102" t="str">
        <f t="shared" ca="1" si="1"/>
        <v/>
      </c>
      <c r="C10" s="139" t="str">
        <f t="shared" ca="1" si="2"/>
        <v/>
      </c>
      <c r="D10" s="139" t="str">
        <f t="shared" ca="1" si="3"/>
        <v/>
      </c>
      <c r="E10" s="140" t="str">
        <f t="shared" ca="1" si="4"/>
        <v/>
      </c>
      <c r="F10" s="118" t="str">
        <f t="shared" ca="1" si="5"/>
        <v/>
      </c>
      <c r="G10" s="118" t="str">
        <f t="shared" ca="1" si="6"/>
        <v/>
      </c>
      <c r="H10" s="140" t="str">
        <f t="shared" ca="1" si="7"/>
        <v/>
      </c>
      <c r="I10" s="140" t="str">
        <f t="shared" ca="1" si="8"/>
        <v/>
      </c>
      <c r="J10" s="139" t="str">
        <f t="shared" ca="1" si="9"/>
        <v/>
      </c>
      <c r="K10" s="140" t="str">
        <f t="shared" ca="1" si="10"/>
        <v/>
      </c>
      <c r="L10" s="118" t="str">
        <f t="shared" ca="1" si="11"/>
        <v/>
      </c>
      <c r="M10" s="138" t="str">
        <f t="shared" ca="1" si="12"/>
        <v/>
      </c>
    </row>
    <row r="11" spans="1:13" x14ac:dyDescent="0.15">
      <c r="A11" s="138" t="str">
        <f t="shared" ca="1" si="0"/>
        <v/>
      </c>
      <c r="B11" s="102" t="str">
        <f t="shared" ca="1" si="1"/>
        <v/>
      </c>
      <c r="C11" s="139" t="str">
        <f t="shared" ca="1" si="2"/>
        <v/>
      </c>
      <c r="D11" s="139" t="str">
        <f t="shared" ca="1" si="3"/>
        <v/>
      </c>
      <c r="E11" s="140" t="str">
        <f t="shared" ca="1" si="4"/>
        <v/>
      </c>
      <c r="F11" s="118" t="str">
        <f t="shared" ca="1" si="5"/>
        <v/>
      </c>
      <c r="G11" s="118" t="str">
        <f t="shared" ca="1" si="6"/>
        <v/>
      </c>
      <c r="H11" s="140" t="str">
        <f t="shared" ca="1" si="7"/>
        <v/>
      </c>
      <c r="I11" s="140" t="str">
        <f t="shared" ca="1" si="8"/>
        <v/>
      </c>
      <c r="J11" s="139" t="str">
        <f t="shared" ca="1" si="9"/>
        <v/>
      </c>
      <c r="K11" s="140" t="str">
        <f t="shared" ca="1" si="10"/>
        <v/>
      </c>
      <c r="L11" s="118" t="str">
        <f t="shared" ca="1" si="11"/>
        <v/>
      </c>
      <c r="M11" s="138" t="str">
        <f t="shared" ca="1" si="12"/>
        <v/>
      </c>
    </row>
    <row r="12" spans="1:13" x14ac:dyDescent="0.15">
      <c r="A12" s="138" t="str">
        <f t="shared" ca="1" si="0"/>
        <v/>
      </c>
      <c r="B12" s="102" t="str">
        <f t="shared" ca="1" si="1"/>
        <v/>
      </c>
      <c r="C12" s="139" t="str">
        <f t="shared" ca="1" si="2"/>
        <v/>
      </c>
      <c r="D12" s="139" t="str">
        <f t="shared" ca="1" si="3"/>
        <v/>
      </c>
      <c r="E12" s="140" t="str">
        <f t="shared" ca="1" si="4"/>
        <v/>
      </c>
      <c r="F12" s="118" t="str">
        <f t="shared" ca="1" si="5"/>
        <v/>
      </c>
      <c r="G12" s="118" t="str">
        <f t="shared" ca="1" si="6"/>
        <v/>
      </c>
      <c r="H12" s="140" t="str">
        <f t="shared" ca="1" si="7"/>
        <v/>
      </c>
      <c r="I12" s="140" t="str">
        <f t="shared" ca="1" si="8"/>
        <v/>
      </c>
      <c r="J12" s="139" t="str">
        <f t="shared" ca="1" si="9"/>
        <v/>
      </c>
      <c r="K12" s="140" t="str">
        <f t="shared" ca="1" si="10"/>
        <v/>
      </c>
      <c r="L12" s="118" t="str">
        <f t="shared" ca="1" si="11"/>
        <v/>
      </c>
      <c r="M12" s="138" t="str">
        <f t="shared" ca="1" si="12"/>
        <v/>
      </c>
    </row>
    <row r="13" spans="1:13" x14ac:dyDescent="0.15">
      <c r="A13" s="138" t="str">
        <f t="shared" ca="1" si="0"/>
        <v/>
      </c>
      <c r="B13" s="102" t="str">
        <f t="shared" ca="1" si="1"/>
        <v/>
      </c>
      <c r="C13" s="139" t="str">
        <f t="shared" ca="1" si="2"/>
        <v/>
      </c>
      <c r="D13" s="139" t="str">
        <f t="shared" ca="1" si="3"/>
        <v/>
      </c>
      <c r="E13" s="140" t="str">
        <f t="shared" ca="1" si="4"/>
        <v/>
      </c>
      <c r="F13" s="118" t="str">
        <f t="shared" ca="1" si="5"/>
        <v/>
      </c>
      <c r="G13" s="118" t="str">
        <f t="shared" ca="1" si="6"/>
        <v/>
      </c>
      <c r="H13" s="140" t="str">
        <f t="shared" ca="1" si="7"/>
        <v/>
      </c>
      <c r="I13" s="140" t="str">
        <f t="shared" ca="1" si="8"/>
        <v/>
      </c>
      <c r="J13" s="139" t="str">
        <f t="shared" ca="1" si="9"/>
        <v/>
      </c>
      <c r="K13" s="140" t="str">
        <f t="shared" ca="1" si="10"/>
        <v/>
      </c>
      <c r="L13" s="118" t="str">
        <f t="shared" ca="1" si="11"/>
        <v/>
      </c>
      <c r="M13" s="138" t="str">
        <f t="shared" ca="1" si="12"/>
        <v/>
      </c>
    </row>
    <row r="14" spans="1:13" x14ac:dyDescent="0.15">
      <c r="A14" s="138" t="str">
        <f t="shared" ca="1" si="0"/>
        <v/>
      </c>
      <c r="B14" s="102" t="str">
        <f t="shared" ca="1" si="1"/>
        <v/>
      </c>
      <c r="C14" s="139" t="str">
        <f t="shared" ca="1" si="2"/>
        <v/>
      </c>
      <c r="D14" s="139" t="str">
        <f t="shared" ca="1" si="3"/>
        <v/>
      </c>
      <c r="E14" s="140" t="str">
        <f t="shared" ca="1" si="4"/>
        <v/>
      </c>
      <c r="F14" s="118" t="str">
        <f t="shared" ca="1" si="5"/>
        <v/>
      </c>
      <c r="G14" s="118" t="str">
        <f t="shared" ca="1" si="6"/>
        <v/>
      </c>
      <c r="H14" s="140" t="str">
        <f t="shared" ca="1" si="7"/>
        <v/>
      </c>
      <c r="I14" s="140" t="str">
        <f t="shared" ca="1" si="8"/>
        <v/>
      </c>
      <c r="J14" s="139" t="str">
        <f t="shared" ca="1" si="9"/>
        <v/>
      </c>
      <c r="K14" s="140" t="str">
        <f t="shared" ca="1" si="10"/>
        <v/>
      </c>
      <c r="L14" s="118" t="str">
        <f t="shared" ca="1" si="11"/>
        <v/>
      </c>
      <c r="M14" s="138" t="str">
        <f t="shared" ca="1" si="12"/>
        <v/>
      </c>
    </row>
    <row r="15" spans="1:13" x14ac:dyDescent="0.15">
      <c r="A15" s="138" t="str">
        <f t="shared" ca="1" si="0"/>
        <v/>
      </c>
      <c r="B15" s="102" t="str">
        <f t="shared" ca="1" si="1"/>
        <v/>
      </c>
      <c r="C15" s="139" t="str">
        <f t="shared" ca="1" si="2"/>
        <v/>
      </c>
      <c r="D15" s="139" t="str">
        <f t="shared" ca="1" si="3"/>
        <v/>
      </c>
      <c r="E15" s="140" t="str">
        <f t="shared" ca="1" si="4"/>
        <v/>
      </c>
      <c r="F15" s="118" t="str">
        <f t="shared" ca="1" si="5"/>
        <v/>
      </c>
      <c r="G15" s="118" t="str">
        <f t="shared" ca="1" si="6"/>
        <v/>
      </c>
      <c r="H15" s="140" t="str">
        <f t="shared" ca="1" si="7"/>
        <v/>
      </c>
      <c r="I15" s="140" t="str">
        <f t="shared" ca="1" si="8"/>
        <v/>
      </c>
      <c r="J15" s="139" t="str">
        <f t="shared" ca="1" si="9"/>
        <v/>
      </c>
      <c r="K15" s="140" t="str">
        <f t="shared" ca="1" si="10"/>
        <v/>
      </c>
      <c r="L15" s="118" t="str">
        <f t="shared" ca="1" si="11"/>
        <v/>
      </c>
      <c r="M15" s="138" t="str">
        <f t="shared" ca="1" si="12"/>
        <v/>
      </c>
    </row>
    <row r="16" spans="1:13" x14ac:dyDescent="0.15">
      <c r="A16" s="138" t="str">
        <f t="shared" ca="1" si="0"/>
        <v/>
      </c>
      <c r="B16" s="102" t="str">
        <f t="shared" ca="1" si="1"/>
        <v/>
      </c>
      <c r="C16" s="139" t="str">
        <f t="shared" ca="1" si="2"/>
        <v/>
      </c>
      <c r="D16" s="139" t="str">
        <f t="shared" ca="1" si="3"/>
        <v/>
      </c>
      <c r="E16" s="140" t="str">
        <f t="shared" ca="1" si="4"/>
        <v/>
      </c>
      <c r="F16" s="118" t="str">
        <f t="shared" ca="1" si="5"/>
        <v/>
      </c>
      <c r="G16" s="118" t="str">
        <f t="shared" ca="1" si="6"/>
        <v/>
      </c>
      <c r="H16" s="140" t="str">
        <f t="shared" ca="1" si="7"/>
        <v/>
      </c>
      <c r="I16" s="140" t="str">
        <f t="shared" ca="1" si="8"/>
        <v/>
      </c>
      <c r="J16" s="139" t="str">
        <f t="shared" ca="1" si="9"/>
        <v/>
      </c>
      <c r="K16" s="140" t="str">
        <f t="shared" ca="1" si="10"/>
        <v/>
      </c>
      <c r="L16" s="118" t="str">
        <f t="shared" ca="1" si="11"/>
        <v/>
      </c>
      <c r="M16" s="138" t="str">
        <f t="shared" ca="1" si="12"/>
        <v/>
      </c>
    </row>
    <row r="17" spans="1:13" x14ac:dyDescent="0.15">
      <c r="A17" s="138" t="str">
        <f t="shared" ca="1" si="0"/>
        <v/>
      </c>
      <c r="B17" s="102" t="str">
        <f t="shared" ca="1" si="1"/>
        <v/>
      </c>
      <c r="C17" s="139" t="str">
        <f t="shared" ca="1" si="2"/>
        <v/>
      </c>
      <c r="D17" s="139" t="str">
        <f t="shared" ca="1" si="3"/>
        <v/>
      </c>
      <c r="E17" s="140" t="str">
        <f t="shared" ca="1" si="4"/>
        <v/>
      </c>
      <c r="F17" s="118" t="str">
        <f t="shared" ca="1" si="5"/>
        <v/>
      </c>
      <c r="G17" s="118" t="str">
        <f t="shared" ca="1" si="6"/>
        <v/>
      </c>
      <c r="H17" s="140" t="str">
        <f t="shared" ca="1" si="7"/>
        <v/>
      </c>
      <c r="I17" s="140" t="str">
        <f t="shared" ca="1" si="8"/>
        <v/>
      </c>
      <c r="J17" s="139" t="str">
        <f t="shared" ca="1" si="9"/>
        <v/>
      </c>
      <c r="K17" s="140" t="str">
        <f t="shared" ca="1" si="10"/>
        <v/>
      </c>
      <c r="L17" s="118" t="str">
        <f t="shared" ca="1" si="11"/>
        <v/>
      </c>
      <c r="M17" s="138" t="str">
        <f t="shared" ca="1" si="12"/>
        <v/>
      </c>
    </row>
    <row r="18" spans="1:13" x14ac:dyDescent="0.15">
      <c r="A18" s="138" t="str">
        <f t="shared" ca="1" si="0"/>
        <v/>
      </c>
      <c r="B18" s="102" t="str">
        <f t="shared" ca="1" si="1"/>
        <v/>
      </c>
      <c r="C18" s="139" t="str">
        <f t="shared" ca="1" si="2"/>
        <v/>
      </c>
      <c r="D18" s="139" t="str">
        <f t="shared" ca="1" si="3"/>
        <v/>
      </c>
      <c r="E18" s="140" t="str">
        <f t="shared" ca="1" si="4"/>
        <v/>
      </c>
      <c r="F18" s="118" t="str">
        <f t="shared" ca="1" si="5"/>
        <v/>
      </c>
      <c r="G18" s="118" t="str">
        <f t="shared" ca="1" si="6"/>
        <v/>
      </c>
      <c r="H18" s="140" t="str">
        <f t="shared" ca="1" si="7"/>
        <v/>
      </c>
      <c r="I18" s="140" t="str">
        <f t="shared" ca="1" si="8"/>
        <v/>
      </c>
      <c r="J18" s="139" t="str">
        <f t="shared" ca="1" si="9"/>
        <v/>
      </c>
      <c r="K18" s="140" t="str">
        <f t="shared" ca="1" si="10"/>
        <v/>
      </c>
      <c r="L18" s="118" t="str">
        <f t="shared" ca="1" si="11"/>
        <v/>
      </c>
      <c r="M18" s="138" t="str">
        <f t="shared" ca="1" si="12"/>
        <v/>
      </c>
    </row>
    <row r="19" spans="1:13" x14ac:dyDescent="0.15">
      <c r="A19" s="138" t="str">
        <f t="shared" ca="1" si="0"/>
        <v/>
      </c>
      <c r="B19" s="102" t="str">
        <f t="shared" ca="1" si="1"/>
        <v/>
      </c>
      <c r="C19" s="139" t="str">
        <f t="shared" ca="1" si="2"/>
        <v/>
      </c>
      <c r="D19" s="139" t="str">
        <f t="shared" ca="1" si="3"/>
        <v/>
      </c>
      <c r="E19" s="140" t="str">
        <f t="shared" ca="1" si="4"/>
        <v/>
      </c>
      <c r="F19" s="118" t="str">
        <f t="shared" ca="1" si="5"/>
        <v/>
      </c>
      <c r="G19" s="118" t="str">
        <f t="shared" ca="1" si="6"/>
        <v/>
      </c>
      <c r="H19" s="140" t="str">
        <f t="shared" ca="1" si="7"/>
        <v/>
      </c>
      <c r="I19" s="140" t="str">
        <f t="shared" ca="1" si="8"/>
        <v/>
      </c>
      <c r="J19" s="139" t="str">
        <f t="shared" ca="1" si="9"/>
        <v/>
      </c>
      <c r="K19" s="140" t="str">
        <f t="shared" ca="1" si="10"/>
        <v/>
      </c>
      <c r="L19" s="118" t="str">
        <f t="shared" ca="1" si="11"/>
        <v/>
      </c>
      <c r="M19" s="138" t="str">
        <f t="shared" ca="1" si="12"/>
        <v/>
      </c>
    </row>
    <row r="20" spans="1:13" x14ac:dyDescent="0.15">
      <c r="A20" s="138" t="str">
        <f t="shared" ca="1" si="0"/>
        <v/>
      </c>
      <c r="B20" s="102" t="str">
        <f t="shared" ca="1" si="1"/>
        <v/>
      </c>
      <c r="C20" s="139" t="str">
        <f t="shared" ca="1" si="2"/>
        <v/>
      </c>
      <c r="D20" s="139" t="str">
        <f t="shared" ca="1" si="3"/>
        <v/>
      </c>
      <c r="E20" s="140" t="str">
        <f t="shared" ca="1" si="4"/>
        <v/>
      </c>
      <c r="F20" s="118" t="str">
        <f t="shared" ca="1" si="5"/>
        <v/>
      </c>
      <c r="G20" s="118" t="str">
        <f t="shared" ca="1" si="6"/>
        <v/>
      </c>
      <c r="H20" s="140" t="str">
        <f t="shared" ca="1" si="7"/>
        <v/>
      </c>
      <c r="I20" s="140" t="str">
        <f t="shared" ca="1" si="8"/>
        <v/>
      </c>
      <c r="J20" s="139" t="str">
        <f t="shared" ca="1" si="9"/>
        <v/>
      </c>
      <c r="K20" s="140" t="str">
        <f t="shared" ca="1" si="10"/>
        <v/>
      </c>
      <c r="L20" s="118" t="str">
        <f t="shared" ca="1" si="11"/>
        <v/>
      </c>
      <c r="M20" s="138" t="str">
        <f t="shared" ca="1" si="12"/>
        <v/>
      </c>
    </row>
    <row r="21" spans="1:13" x14ac:dyDescent="0.15">
      <c r="A21" s="138" t="str">
        <f t="shared" ca="1" si="0"/>
        <v/>
      </c>
      <c r="B21" s="102" t="str">
        <f t="shared" ca="1" si="1"/>
        <v/>
      </c>
      <c r="C21" s="139" t="str">
        <f t="shared" ca="1" si="2"/>
        <v/>
      </c>
      <c r="D21" s="139" t="str">
        <f t="shared" ca="1" si="3"/>
        <v/>
      </c>
      <c r="E21" s="140" t="str">
        <f t="shared" ca="1" si="4"/>
        <v/>
      </c>
      <c r="F21" s="118" t="str">
        <f t="shared" ca="1" si="5"/>
        <v/>
      </c>
      <c r="G21" s="118" t="str">
        <f t="shared" ca="1" si="6"/>
        <v/>
      </c>
      <c r="H21" s="140" t="str">
        <f t="shared" ca="1" si="7"/>
        <v/>
      </c>
      <c r="I21" s="140" t="str">
        <f t="shared" ca="1" si="8"/>
        <v/>
      </c>
      <c r="J21" s="139" t="str">
        <f t="shared" ca="1" si="9"/>
        <v/>
      </c>
      <c r="K21" s="140" t="str">
        <f t="shared" ca="1" si="10"/>
        <v/>
      </c>
      <c r="L21" s="118" t="str">
        <f t="shared" ca="1" si="11"/>
        <v/>
      </c>
      <c r="M21" s="138" t="str">
        <f t="shared" ca="1" si="12"/>
        <v/>
      </c>
    </row>
    <row r="22" spans="1:13" x14ac:dyDescent="0.15">
      <c r="A22" s="138" t="str">
        <f t="shared" ca="1" si="0"/>
        <v/>
      </c>
      <c r="B22" s="102" t="str">
        <f t="shared" ca="1" si="1"/>
        <v/>
      </c>
      <c r="C22" s="139" t="str">
        <f t="shared" ca="1" si="2"/>
        <v/>
      </c>
      <c r="D22" s="139" t="str">
        <f t="shared" ca="1" si="3"/>
        <v/>
      </c>
      <c r="E22" s="140" t="str">
        <f t="shared" ca="1" si="4"/>
        <v/>
      </c>
      <c r="F22" s="118" t="str">
        <f t="shared" ca="1" si="5"/>
        <v/>
      </c>
      <c r="G22" s="118" t="str">
        <f t="shared" ca="1" si="6"/>
        <v/>
      </c>
      <c r="H22" s="140" t="str">
        <f t="shared" ca="1" si="7"/>
        <v/>
      </c>
      <c r="I22" s="140" t="str">
        <f t="shared" ca="1" si="8"/>
        <v/>
      </c>
      <c r="J22" s="139" t="str">
        <f t="shared" ca="1" si="9"/>
        <v/>
      </c>
      <c r="K22" s="140" t="str">
        <f t="shared" ca="1" si="10"/>
        <v/>
      </c>
      <c r="L22" s="118" t="str">
        <f t="shared" ca="1" si="11"/>
        <v/>
      </c>
      <c r="M22" s="138" t="str">
        <f t="shared" ca="1" si="12"/>
        <v/>
      </c>
    </row>
    <row r="23" spans="1:13" x14ac:dyDescent="0.15">
      <c r="A23" s="138" t="str">
        <f t="shared" ca="1" si="0"/>
        <v/>
      </c>
      <c r="B23" s="102" t="str">
        <f t="shared" ca="1" si="1"/>
        <v/>
      </c>
      <c r="C23" s="139" t="str">
        <f t="shared" ca="1" si="2"/>
        <v/>
      </c>
      <c r="D23" s="139" t="str">
        <f t="shared" ca="1" si="3"/>
        <v/>
      </c>
      <c r="E23" s="140" t="str">
        <f t="shared" ca="1" si="4"/>
        <v/>
      </c>
      <c r="F23" s="118" t="str">
        <f t="shared" ca="1" si="5"/>
        <v/>
      </c>
      <c r="G23" s="118" t="str">
        <f t="shared" ca="1" si="6"/>
        <v/>
      </c>
      <c r="H23" s="140" t="str">
        <f t="shared" ca="1" si="7"/>
        <v/>
      </c>
      <c r="I23" s="140" t="str">
        <f t="shared" ca="1" si="8"/>
        <v/>
      </c>
      <c r="J23" s="139" t="str">
        <f t="shared" ca="1" si="9"/>
        <v/>
      </c>
      <c r="K23" s="140" t="str">
        <f t="shared" ca="1" si="10"/>
        <v/>
      </c>
      <c r="L23" s="118" t="str">
        <f t="shared" ca="1" si="11"/>
        <v/>
      </c>
      <c r="M23" s="138" t="str">
        <f t="shared" ca="1" si="12"/>
        <v/>
      </c>
    </row>
    <row r="24" spans="1:13" x14ac:dyDescent="0.15">
      <c r="A24" s="138" t="str">
        <f t="shared" ca="1" si="0"/>
        <v/>
      </c>
      <c r="B24" s="102" t="str">
        <f t="shared" ca="1" si="1"/>
        <v/>
      </c>
      <c r="C24" s="139" t="str">
        <f t="shared" ca="1" si="2"/>
        <v/>
      </c>
      <c r="D24" s="139" t="str">
        <f t="shared" ca="1" si="3"/>
        <v/>
      </c>
      <c r="E24" s="140" t="str">
        <f t="shared" ca="1" si="4"/>
        <v/>
      </c>
      <c r="F24" s="118" t="str">
        <f t="shared" ca="1" si="5"/>
        <v/>
      </c>
      <c r="G24" s="118" t="str">
        <f t="shared" ca="1" si="6"/>
        <v/>
      </c>
      <c r="H24" s="140" t="str">
        <f t="shared" ca="1" si="7"/>
        <v/>
      </c>
      <c r="I24" s="140" t="str">
        <f t="shared" ca="1" si="8"/>
        <v/>
      </c>
      <c r="J24" s="139" t="str">
        <f t="shared" ca="1" si="9"/>
        <v/>
      </c>
      <c r="K24" s="140" t="str">
        <f t="shared" ca="1" si="10"/>
        <v/>
      </c>
      <c r="L24" s="118" t="str">
        <f t="shared" ca="1" si="11"/>
        <v/>
      </c>
      <c r="M24" s="138" t="str">
        <f t="shared" ca="1" si="12"/>
        <v/>
      </c>
    </row>
    <row r="25" spans="1:13" x14ac:dyDescent="0.15">
      <c r="A25" s="138" t="str">
        <f t="shared" ca="1" si="0"/>
        <v/>
      </c>
      <c r="B25" s="102" t="str">
        <f t="shared" ca="1" si="1"/>
        <v/>
      </c>
      <c r="C25" s="139" t="str">
        <f t="shared" ca="1" si="2"/>
        <v/>
      </c>
      <c r="D25" s="139" t="str">
        <f t="shared" ca="1" si="3"/>
        <v/>
      </c>
      <c r="E25" s="140" t="str">
        <f t="shared" ca="1" si="4"/>
        <v/>
      </c>
      <c r="F25" s="118" t="str">
        <f t="shared" ca="1" si="5"/>
        <v/>
      </c>
      <c r="G25" s="118" t="str">
        <f t="shared" ca="1" si="6"/>
        <v/>
      </c>
      <c r="H25" s="140" t="str">
        <f t="shared" ca="1" si="7"/>
        <v/>
      </c>
      <c r="I25" s="140" t="str">
        <f t="shared" ca="1" si="8"/>
        <v/>
      </c>
      <c r="J25" s="139" t="str">
        <f t="shared" ca="1" si="9"/>
        <v/>
      </c>
      <c r="K25" s="140" t="str">
        <f t="shared" ca="1" si="10"/>
        <v/>
      </c>
      <c r="L25" s="118" t="str">
        <f t="shared" ca="1" si="11"/>
        <v/>
      </c>
      <c r="M25" s="138" t="str">
        <f t="shared" ca="1" si="12"/>
        <v/>
      </c>
    </row>
    <row r="26" spans="1:13" x14ac:dyDescent="0.15">
      <c r="A26" s="138" t="str">
        <f t="shared" ca="1" si="0"/>
        <v/>
      </c>
      <c r="B26" s="102" t="str">
        <f t="shared" ca="1" si="1"/>
        <v/>
      </c>
      <c r="C26" s="139" t="str">
        <f t="shared" ca="1" si="2"/>
        <v/>
      </c>
      <c r="D26" s="139" t="str">
        <f t="shared" ca="1" si="3"/>
        <v/>
      </c>
      <c r="E26" s="140" t="str">
        <f t="shared" ca="1" si="4"/>
        <v/>
      </c>
      <c r="F26" s="118" t="str">
        <f t="shared" ca="1" si="5"/>
        <v/>
      </c>
      <c r="G26" s="118" t="str">
        <f t="shared" ca="1" si="6"/>
        <v/>
      </c>
      <c r="H26" s="140" t="str">
        <f t="shared" ca="1" si="7"/>
        <v/>
      </c>
      <c r="I26" s="140" t="str">
        <f t="shared" ca="1" si="8"/>
        <v/>
      </c>
      <c r="J26" s="139" t="str">
        <f t="shared" ca="1" si="9"/>
        <v/>
      </c>
      <c r="K26" s="140" t="str">
        <f t="shared" ca="1" si="10"/>
        <v/>
      </c>
      <c r="L26" s="118" t="str">
        <f t="shared" ca="1" si="11"/>
        <v/>
      </c>
      <c r="M26" s="138" t="str">
        <f t="shared" ca="1" si="12"/>
        <v/>
      </c>
    </row>
    <row r="27" spans="1:13" x14ac:dyDescent="0.15">
      <c r="A27" s="138" t="str">
        <f t="shared" ca="1" si="0"/>
        <v/>
      </c>
      <c r="B27" s="102" t="str">
        <f t="shared" ca="1" si="1"/>
        <v/>
      </c>
      <c r="C27" s="139" t="str">
        <f t="shared" ca="1" si="2"/>
        <v/>
      </c>
      <c r="D27" s="139" t="str">
        <f t="shared" ca="1" si="3"/>
        <v/>
      </c>
      <c r="E27" s="140" t="str">
        <f t="shared" ca="1" si="4"/>
        <v/>
      </c>
      <c r="F27" s="118" t="str">
        <f t="shared" ca="1" si="5"/>
        <v/>
      </c>
      <c r="G27" s="118" t="str">
        <f t="shared" ca="1" si="6"/>
        <v/>
      </c>
      <c r="H27" s="140" t="str">
        <f t="shared" ca="1" si="7"/>
        <v/>
      </c>
      <c r="I27" s="140" t="str">
        <f t="shared" ca="1" si="8"/>
        <v/>
      </c>
      <c r="J27" s="139" t="str">
        <f t="shared" ca="1" si="9"/>
        <v/>
      </c>
      <c r="K27" s="140" t="str">
        <f t="shared" ca="1" si="10"/>
        <v/>
      </c>
      <c r="L27" s="118" t="str">
        <f t="shared" ca="1" si="11"/>
        <v/>
      </c>
      <c r="M27" s="138" t="str">
        <f t="shared" ca="1" si="12"/>
        <v/>
      </c>
    </row>
    <row r="28" spans="1:13" x14ac:dyDescent="0.15">
      <c r="A28" s="138" t="str">
        <f t="shared" ca="1" si="0"/>
        <v/>
      </c>
      <c r="B28" s="102" t="str">
        <f t="shared" ca="1" si="1"/>
        <v/>
      </c>
      <c r="C28" s="139" t="str">
        <f t="shared" ca="1" si="2"/>
        <v/>
      </c>
      <c r="D28" s="139" t="str">
        <f t="shared" ca="1" si="3"/>
        <v/>
      </c>
      <c r="E28" s="140" t="str">
        <f t="shared" ca="1" si="4"/>
        <v/>
      </c>
      <c r="F28" s="118" t="str">
        <f t="shared" ca="1" si="5"/>
        <v/>
      </c>
      <c r="G28" s="118" t="str">
        <f t="shared" ca="1" si="6"/>
        <v/>
      </c>
      <c r="H28" s="140" t="str">
        <f t="shared" ca="1" si="7"/>
        <v/>
      </c>
      <c r="I28" s="140" t="str">
        <f t="shared" ca="1" si="8"/>
        <v/>
      </c>
      <c r="J28" s="139" t="str">
        <f t="shared" ca="1" si="9"/>
        <v/>
      </c>
      <c r="K28" s="140" t="str">
        <f t="shared" ca="1" si="10"/>
        <v/>
      </c>
      <c r="L28" s="118" t="str">
        <f t="shared" ca="1" si="11"/>
        <v/>
      </c>
      <c r="M28" s="138" t="str">
        <f t="shared" ca="1" si="12"/>
        <v/>
      </c>
    </row>
    <row r="29" spans="1:13" x14ac:dyDescent="0.15">
      <c r="A29" s="138" t="str">
        <f t="shared" ca="1" si="0"/>
        <v/>
      </c>
      <c r="B29" s="102" t="str">
        <f t="shared" ca="1" si="1"/>
        <v/>
      </c>
      <c r="C29" s="139" t="str">
        <f t="shared" ca="1" si="2"/>
        <v/>
      </c>
      <c r="D29" s="139" t="str">
        <f t="shared" ca="1" si="3"/>
        <v/>
      </c>
      <c r="E29" s="140" t="str">
        <f t="shared" ca="1" si="4"/>
        <v/>
      </c>
      <c r="F29" s="118" t="str">
        <f t="shared" ca="1" si="5"/>
        <v/>
      </c>
      <c r="G29" s="118" t="str">
        <f t="shared" ca="1" si="6"/>
        <v/>
      </c>
      <c r="H29" s="140" t="str">
        <f t="shared" ca="1" si="7"/>
        <v/>
      </c>
      <c r="I29" s="140" t="str">
        <f t="shared" ca="1" si="8"/>
        <v/>
      </c>
      <c r="J29" s="139" t="str">
        <f t="shared" ca="1" si="9"/>
        <v/>
      </c>
      <c r="K29" s="140" t="str">
        <f t="shared" ca="1" si="10"/>
        <v/>
      </c>
      <c r="L29" s="118" t="str">
        <f t="shared" ca="1" si="11"/>
        <v/>
      </c>
      <c r="M29" s="138" t="str">
        <f t="shared" ca="1" si="12"/>
        <v/>
      </c>
    </row>
    <row r="30" spans="1:13" x14ac:dyDescent="0.15">
      <c r="A30" s="138" t="str">
        <f t="shared" ca="1" si="0"/>
        <v/>
      </c>
      <c r="B30" s="102" t="str">
        <f t="shared" ca="1" si="1"/>
        <v/>
      </c>
      <c r="C30" s="139" t="str">
        <f t="shared" ca="1" si="2"/>
        <v/>
      </c>
      <c r="D30" s="139" t="str">
        <f t="shared" ca="1" si="3"/>
        <v/>
      </c>
      <c r="E30" s="140" t="str">
        <f t="shared" ca="1" si="4"/>
        <v/>
      </c>
      <c r="F30" s="118" t="str">
        <f t="shared" ca="1" si="5"/>
        <v/>
      </c>
      <c r="G30" s="118" t="str">
        <f t="shared" ca="1" si="6"/>
        <v/>
      </c>
      <c r="H30" s="140" t="str">
        <f t="shared" ca="1" si="7"/>
        <v/>
      </c>
      <c r="I30" s="140" t="str">
        <f t="shared" ca="1" si="8"/>
        <v/>
      </c>
      <c r="J30" s="139" t="str">
        <f t="shared" ca="1" si="9"/>
        <v/>
      </c>
      <c r="K30" s="140" t="str">
        <f t="shared" ca="1" si="10"/>
        <v/>
      </c>
      <c r="L30" s="118" t="str">
        <f t="shared" ca="1" si="11"/>
        <v/>
      </c>
      <c r="M30" s="138" t="str">
        <f t="shared" ca="1" si="12"/>
        <v/>
      </c>
    </row>
    <row r="31" spans="1:13" x14ac:dyDescent="0.15">
      <c r="A31" s="138" t="str">
        <f t="shared" ca="1" si="0"/>
        <v/>
      </c>
      <c r="B31" s="102" t="str">
        <f t="shared" ca="1" si="1"/>
        <v/>
      </c>
      <c r="C31" s="139" t="str">
        <f t="shared" ca="1" si="2"/>
        <v/>
      </c>
      <c r="D31" s="139" t="str">
        <f t="shared" ca="1" si="3"/>
        <v/>
      </c>
      <c r="E31" s="140" t="str">
        <f t="shared" ca="1" si="4"/>
        <v/>
      </c>
      <c r="F31" s="118" t="str">
        <f t="shared" ca="1" si="5"/>
        <v/>
      </c>
      <c r="G31" s="118" t="str">
        <f t="shared" ca="1" si="6"/>
        <v/>
      </c>
      <c r="H31" s="140" t="str">
        <f t="shared" ca="1" si="7"/>
        <v/>
      </c>
      <c r="I31" s="140" t="str">
        <f t="shared" ca="1" si="8"/>
        <v/>
      </c>
      <c r="J31" s="139" t="str">
        <f t="shared" ca="1" si="9"/>
        <v/>
      </c>
      <c r="K31" s="140" t="str">
        <f t="shared" ca="1" si="10"/>
        <v/>
      </c>
      <c r="L31" s="118" t="str">
        <f t="shared" ca="1" si="11"/>
        <v/>
      </c>
      <c r="M31" s="138" t="str">
        <f t="shared" ca="1" si="12"/>
        <v/>
      </c>
    </row>
    <row r="32" spans="1:13" x14ac:dyDescent="0.15">
      <c r="A32" s="138" t="str">
        <f t="shared" ca="1" si="0"/>
        <v/>
      </c>
      <c r="B32" s="102" t="str">
        <f t="shared" ca="1" si="1"/>
        <v/>
      </c>
      <c r="C32" s="139" t="str">
        <f t="shared" ca="1" si="2"/>
        <v/>
      </c>
      <c r="D32" s="139" t="str">
        <f t="shared" ca="1" si="3"/>
        <v/>
      </c>
      <c r="E32" s="140" t="str">
        <f t="shared" ca="1" si="4"/>
        <v/>
      </c>
      <c r="F32" s="118" t="str">
        <f t="shared" ca="1" si="5"/>
        <v/>
      </c>
      <c r="G32" s="118" t="str">
        <f t="shared" ca="1" si="6"/>
        <v/>
      </c>
      <c r="H32" s="140" t="str">
        <f t="shared" ca="1" si="7"/>
        <v/>
      </c>
      <c r="I32" s="140" t="str">
        <f t="shared" ca="1" si="8"/>
        <v/>
      </c>
      <c r="J32" s="139" t="str">
        <f t="shared" ca="1" si="9"/>
        <v/>
      </c>
      <c r="K32" s="140" t="str">
        <f t="shared" ca="1" si="10"/>
        <v/>
      </c>
      <c r="L32" s="118" t="str">
        <f t="shared" ca="1" si="11"/>
        <v/>
      </c>
      <c r="M32" s="138" t="str">
        <f t="shared" ca="1" si="12"/>
        <v/>
      </c>
    </row>
    <row r="33" spans="1:13" x14ac:dyDescent="0.15">
      <c r="A33" s="138" t="str">
        <f t="shared" ca="1" si="0"/>
        <v/>
      </c>
      <c r="B33" s="102" t="str">
        <f t="shared" ca="1" si="1"/>
        <v/>
      </c>
      <c r="C33" s="139" t="str">
        <f t="shared" ca="1" si="2"/>
        <v/>
      </c>
      <c r="D33" s="139" t="str">
        <f t="shared" ca="1" si="3"/>
        <v/>
      </c>
      <c r="E33" s="140" t="str">
        <f t="shared" ca="1" si="4"/>
        <v/>
      </c>
      <c r="F33" s="118" t="str">
        <f t="shared" ca="1" si="5"/>
        <v/>
      </c>
      <c r="G33" s="118" t="str">
        <f t="shared" ca="1" si="6"/>
        <v/>
      </c>
      <c r="H33" s="140" t="str">
        <f t="shared" ca="1" si="7"/>
        <v/>
      </c>
      <c r="I33" s="140" t="str">
        <f t="shared" ca="1" si="8"/>
        <v/>
      </c>
      <c r="J33" s="139" t="str">
        <f t="shared" ca="1" si="9"/>
        <v/>
      </c>
      <c r="K33" s="140" t="str">
        <f t="shared" ca="1" si="10"/>
        <v/>
      </c>
      <c r="L33" s="118" t="str">
        <f t="shared" ca="1" si="11"/>
        <v/>
      </c>
      <c r="M33" s="138" t="str">
        <f t="shared" ca="1" si="12"/>
        <v/>
      </c>
    </row>
    <row r="34" spans="1:13" x14ac:dyDescent="0.15">
      <c r="A34" s="138" t="str">
        <f t="shared" ca="1" si="0"/>
        <v/>
      </c>
      <c r="B34" s="102" t="str">
        <f t="shared" ca="1" si="1"/>
        <v/>
      </c>
      <c r="C34" s="139" t="str">
        <f t="shared" ca="1" si="2"/>
        <v/>
      </c>
      <c r="D34" s="139" t="str">
        <f t="shared" ca="1" si="3"/>
        <v/>
      </c>
      <c r="E34" s="140" t="str">
        <f t="shared" ca="1" si="4"/>
        <v/>
      </c>
      <c r="F34" s="118" t="str">
        <f t="shared" ca="1" si="5"/>
        <v/>
      </c>
      <c r="G34" s="118" t="str">
        <f t="shared" ca="1" si="6"/>
        <v/>
      </c>
      <c r="H34" s="140" t="str">
        <f t="shared" ca="1" si="7"/>
        <v/>
      </c>
      <c r="I34" s="140" t="str">
        <f t="shared" ca="1" si="8"/>
        <v/>
      </c>
      <c r="J34" s="139" t="str">
        <f t="shared" ca="1" si="9"/>
        <v/>
      </c>
      <c r="K34" s="140" t="str">
        <f t="shared" ca="1" si="10"/>
        <v/>
      </c>
      <c r="L34" s="118" t="str">
        <f t="shared" ca="1" si="11"/>
        <v/>
      </c>
      <c r="M34" s="138" t="str">
        <f t="shared" ca="1" si="12"/>
        <v/>
      </c>
    </row>
    <row r="35" spans="1:13" x14ac:dyDescent="0.15">
      <c r="A35" s="138" t="str">
        <f t="shared" ca="1" si="0"/>
        <v/>
      </c>
      <c r="B35" s="102" t="str">
        <f t="shared" ca="1" si="1"/>
        <v/>
      </c>
      <c r="C35" s="139" t="str">
        <f t="shared" ca="1" si="2"/>
        <v/>
      </c>
      <c r="D35" s="139" t="str">
        <f t="shared" ca="1" si="3"/>
        <v/>
      </c>
      <c r="E35" s="140" t="str">
        <f t="shared" ca="1" si="4"/>
        <v/>
      </c>
      <c r="F35" s="118" t="str">
        <f t="shared" ca="1" si="5"/>
        <v/>
      </c>
      <c r="G35" s="118" t="str">
        <f t="shared" ca="1" si="6"/>
        <v/>
      </c>
      <c r="H35" s="140" t="str">
        <f t="shared" ca="1" si="7"/>
        <v/>
      </c>
      <c r="I35" s="140" t="str">
        <f t="shared" ca="1" si="8"/>
        <v/>
      </c>
      <c r="J35" s="139" t="str">
        <f t="shared" ca="1" si="9"/>
        <v/>
      </c>
      <c r="K35" s="140" t="str">
        <f t="shared" ca="1" si="10"/>
        <v/>
      </c>
      <c r="L35" s="118" t="str">
        <f t="shared" ca="1" si="11"/>
        <v/>
      </c>
      <c r="M35" s="138" t="str">
        <f t="shared" ca="1" si="12"/>
        <v/>
      </c>
    </row>
    <row r="36" spans="1:13" x14ac:dyDescent="0.15">
      <c r="A36" s="138" t="str">
        <f t="shared" ca="1" si="0"/>
        <v/>
      </c>
      <c r="B36" s="102" t="str">
        <f t="shared" ca="1" si="1"/>
        <v/>
      </c>
      <c r="C36" s="139" t="str">
        <f t="shared" ca="1" si="2"/>
        <v/>
      </c>
      <c r="D36" s="139" t="str">
        <f t="shared" ca="1" si="3"/>
        <v/>
      </c>
      <c r="E36" s="140" t="str">
        <f t="shared" ca="1" si="4"/>
        <v/>
      </c>
      <c r="F36" s="118" t="str">
        <f t="shared" ca="1" si="5"/>
        <v/>
      </c>
      <c r="G36" s="118" t="str">
        <f t="shared" ca="1" si="6"/>
        <v/>
      </c>
      <c r="H36" s="140" t="str">
        <f t="shared" ca="1" si="7"/>
        <v/>
      </c>
      <c r="I36" s="140" t="str">
        <f t="shared" ca="1" si="8"/>
        <v/>
      </c>
      <c r="J36" s="139" t="str">
        <f t="shared" ca="1" si="9"/>
        <v/>
      </c>
      <c r="K36" s="140" t="str">
        <f t="shared" ca="1" si="10"/>
        <v/>
      </c>
      <c r="L36" s="118" t="str">
        <f t="shared" ca="1" si="11"/>
        <v/>
      </c>
      <c r="M36" s="138" t="str">
        <f t="shared" ca="1" si="12"/>
        <v/>
      </c>
    </row>
    <row r="37" spans="1:13" x14ac:dyDescent="0.15">
      <c r="A37" s="138" t="str">
        <f t="shared" ca="1" si="0"/>
        <v/>
      </c>
      <c r="B37" s="102" t="str">
        <f t="shared" ca="1" si="1"/>
        <v/>
      </c>
      <c r="C37" s="139" t="str">
        <f t="shared" ca="1" si="2"/>
        <v/>
      </c>
      <c r="D37" s="139" t="str">
        <f t="shared" ca="1" si="3"/>
        <v/>
      </c>
      <c r="E37" s="140" t="str">
        <f t="shared" ca="1" si="4"/>
        <v/>
      </c>
      <c r="F37" s="118" t="str">
        <f t="shared" ca="1" si="5"/>
        <v/>
      </c>
      <c r="G37" s="118" t="str">
        <f t="shared" ca="1" si="6"/>
        <v/>
      </c>
      <c r="H37" s="140" t="str">
        <f t="shared" ca="1" si="7"/>
        <v/>
      </c>
      <c r="I37" s="140" t="str">
        <f t="shared" ca="1" si="8"/>
        <v/>
      </c>
      <c r="J37" s="139" t="str">
        <f t="shared" ca="1" si="9"/>
        <v/>
      </c>
      <c r="K37" s="140" t="str">
        <f t="shared" ca="1" si="10"/>
        <v/>
      </c>
      <c r="L37" s="118" t="str">
        <f t="shared" ca="1" si="11"/>
        <v/>
      </c>
      <c r="M37" s="138" t="str">
        <f t="shared" ca="1" si="12"/>
        <v/>
      </c>
    </row>
    <row r="38" spans="1:13" x14ac:dyDescent="0.15">
      <c r="A38" s="138" t="str">
        <f t="shared" ca="1" si="0"/>
        <v/>
      </c>
      <c r="B38" s="102" t="str">
        <f t="shared" ca="1" si="1"/>
        <v/>
      </c>
      <c r="C38" s="139" t="str">
        <f t="shared" ca="1" si="2"/>
        <v/>
      </c>
      <c r="D38" s="139" t="str">
        <f t="shared" ca="1" si="3"/>
        <v/>
      </c>
      <c r="E38" s="140" t="str">
        <f t="shared" ca="1" si="4"/>
        <v/>
      </c>
      <c r="F38" s="118" t="str">
        <f t="shared" ca="1" si="5"/>
        <v/>
      </c>
      <c r="G38" s="118" t="str">
        <f t="shared" ca="1" si="6"/>
        <v/>
      </c>
      <c r="H38" s="140" t="str">
        <f t="shared" ca="1" si="7"/>
        <v/>
      </c>
      <c r="I38" s="140" t="str">
        <f t="shared" ca="1" si="8"/>
        <v/>
      </c>
      <c r="J38" s="139" t="str">
        <f t="shared" ca="1" si="9"/>
        <v/>
      </c>
      <c r="K38" s="140" t="str">
        <f t="shared" ca="1" si="10"/>
        <v/>
      </c>
      <c r="L38" s="118" t="str">
        <f t="shared" ca="1" si="11"/>
        <v/>
      </c>
      <c r="M38" s="138" t="str">
        <f t="shared" ca="1" si="12"/>
        <v/>
      </c>
    </row>
    <row r="39" spans="1:13" x14ac:dyDescent="0.15">
      <c r="A39" s="138" t="str">
        <f t="shared" ca="1" si="0"/>
        <v/>
      </c>
      <c r="B39" s="102" t="str">
        <f t="shared" ca="1" si="1"/>
        <v/>
      </c>
      <c r="C39" s="139" t="str">
        <f t="shared" ca="1" si="2"/>
        <v/>
      </c>
      <c r="D39" s="139" t="str">
        <f t="shared" ca="1" si="3"/>
        <v/>
      </c>
      <c r="E39" s="140" t="str">
        <f t="shared" ca="1" si="4"/>
        <v/>
      </c>
      <c r="F39" s="118" t="str">
        <f t="shared" ca="1" si="5"/>
        <v/>
      </c>
      <c r="G39" s="118" t="str">
        <f t="shared" ca="1" si="6"/>
        <v/>
      </c>
      <c r="H39" s="140" t="str">
        <f t="shared" ca="1" si="7"/>
        <v/>
      </c>
      <c r="I39" s="140" t="str">
        <f t="shared" ca="1" si="8"/>
        <v/>
      </c>
      <c r="J39" s="139" t="str">
        <f t="shared" ca="1" si="9"/>
        <v/>
      </c>
      <c r="K39" s="140" t="str">
        <f t="shared" ca="1" si="10"/>
        <v/>
      </c>
      <c r="L39" s="118" t="str">
        <f t="shared" ca="1" si="11"/>
        <v/>
      </c>
      <c r="M39" s="138" t="str">
        <f t="shared" ca="1" si="12"/>
        <v/>
      </c>
    </row>
    <row r="40" spans="1:13" x14ac:dyDescent="0.15">
      <c r="A40" s="138" t="str">
        <f t="shared" ca="1" si="0"/>
        <v/>
      </c>
      <c r="B40" s="102" t="str">
        <f t="shared" ca="1" si="1"/>
        <v/>
      </c>
      <c r="C40" s="139" t="str">
        <f t="shared" ca="1" si="2"/>
        <v/>
      </c>
      <c r="D40" s="139" t="str">
        <f t="shared" ca="1" si="3"/>
        <v/>
      </c>
      <c r="E40" s="140" t="str">
        <f t="shared" ca="1" si="4"/>
        <v/>
      </c>
      <c r="F40" s="118" t="str">
        <f t="shared" ca="1" si="5"/>
        <v/>
      </c>
      <c r="G40" s="118" t="str">
        <f t="shared" ca="1" si="6"/>
        <v/>
      </c>
      <c r="H40" s="140" t="str">
        <f t="shared" ca="1" si="7"/>
        <v/>
      </c>
      <c r="I40" s="140" t="str">
        <f t="shared" ca="1" si="8"/>
        <v/>
      </c>
      <c r="J40" s="139" t="str">
        <f t="shared" ca="1" si="9"/>
        <v/>
      </c>
      <c r="K40" s="140" t="str">
        <f t="shared" ca="1" si="10"/>
        <v/>
      </c>
      <c r="L40" s="118" t="str">
        <f t="shared" ca="1" si="11"/>
        <v/>
      </c>
      <c r="M40" s="138" t="str">
        <f t="shared" ca="1" si="12"/>
        <v/>
      </c>
    </row>
    <row r="41" spans="1:13" x14ac:dyDescent="0.15">
      <c r="A41" s="138" t="str">
        <f t="shared" ca="1" si="0"/>
        <v/>
      </c>
      <c r="B41" s="102" t="str">
        <f t="shared" ca="1" si="1"/>
        <v/>
      </c>
      <c r="C41" s="139" t="str">
        <f t="shared" ca="1" si="2"/>
        <v/>
      </c>
      <c r="D41" s="139" t="str">
        <f t="shared" ca="1" si="3"/>
        <v/>
      </c>
      <c r="E41" s="140" t="str">
        <f t="shared" ref="E41:E55" ca="1" si="13">IF($A41="","",IFERROR(D41/C41,""))</f>
        <v/>
      </c>
      <c r="F41" s="118" t="str">
        <f t="shared" ref="F41:F55" ca="1" si="14">IF($A41="","",IFERROR(G41/D41,""))</f>
        <v/>
      </c>
      <c r="G41" s="118" t="str">
        <f t="shared" ca="1" si="6"/>
        <v/>
      </c>
      <c r="H41" s="140" t="str">
        <f t="shared" ca="1" si="7"/>
        <v/>
      </c>
      <c r="I41" s="140" t="str">
        <f t="shared" ca="1" si="8"/>
        <v/>
      </c>
      <c r="J41" s="139" t="str">
        <f t="shared" ca="1" si="9"/>
        <v/>
      </c>
      <c r="K41" s="140" t="str">
        <f t="shared" ref="K41:K55" ca="1" si="15">IF($A41="","",IFERROR(J41/D41,""))</f>
        <v/>
      </c>
      <c r="L41" s="118" t="str">
        <f t="shared" ref="L41:L55" ca="1" si="16">IF($A41="","",IFERROR(G41/J41,""))</f>
        <v/>
      </c>
      <c r="M41" s="138" t="str">
        <f t="shared" ref="M41:M55" ca="1" si="17">IF($A41="","",IF(J41&gt;0,IF(L41&gt;$L$5,"B","A"),IF(J41=0,IF(G41&gt;$L$5,"C","D"))))</f>
        <v/>
      </c>
    </row>
    <row r="42" spans="1:13" x14ac:dyDescent="0.15">
      <c r="A42" s="138" t="str">
        <f t="shared" ca="1" si="0"/>
        <v/>
      </c>
      <c r="B42" s="102" t="str">
        <f t="shared" ca="1" si="1"/>
        <v/>
      </c>
      <c r="C42" s="139" t="str">
        <f t="shared" ca="1" si="2"/>
        <v/>
      </c>
      <c r="D42" s="139" t="str">
        <f t="shared" ca="1" si="3"/>
        <v/>
      </c>
      <c r="E42" s="140" t="str">
        <f t="shared" ca="1" si="13"/>
        <v/>
      </c>
      <c r="F42" s="118" t="str">
        <f t="shared" ca="1" si="14"/>
        <v/>
      </c>
      <c r="G42" s="118" t="str">
        <f t="shared" ca="1" si="6"/>
        <v/>
      </c>
      <c r="H42" s="140" t="str">
        <f t="shared" ca="1" si="7"/>
        <v/>
      </c>
      <c r="I42" s="140" t="str">
        <f t="shared" ca="1" si="8"/>
        <v/>
      </c>
      <c r="J42" s="139" t="str">
        <f t="shared" ca="1" si="9"/>
        <v/>
      </c>
      <c r="K42" s="140" t="str">
        <f t="shared" ca="1" si="15"/>
        <v/>
      </c>
      <c r="L42" s="118" t="str">
        <f t="shared" ca="1" si="16"/>
        <v/>
      </c>
      <c r="M42" s="138" t="str">
        <f t="shared" ca="1" si="17"/>
        <v/>
      </c>
    </row>
    <row r="43" spans="1:13" x14ac:dyDescent="0.15">
      <c r="A43" s="138" t="str">
        <f t="shared" ca="1" si="0"/>
        <v/>
      </c>
      <c r="B43" s="102" t="str">
        <f t="shared" ca="1" si="1"/>
        <v/>
      </c>
      <c r="C43" s="139" t="str">
        <f t="shared" ca="1" si="2"/>
        <v/>
      </c>
      <c r="D43" s="139" t="str">
        <f t="shared" ca="1" si="3"/>
        <v/>
      </c>
      <c r="E43" s="140" t="str">
        <f t="shared" ca="1" si="13"/>
        <v/>
      </c>
      <c r="F43" s="118" t="str">
        <f t="shared" ca="1" si="14"/>
        <v/>
      </c>
      <c r="G43" s="118" t="str">
        <f t="shared" ca="1" si="6"/>
        <v/>
      </c>
      <c r="H43" s="140" t="str">
        <f t="shared" ca="1" si="7"/>
        <v/>
      </c>
      <c r="I43" s="140" t="str">
        <f t="shared" ca="1" si="8"/>
        <v/>
      </c>
      <c r="J43" s="139" t="str">
        <f t="shared" ca="1" si="9"/>
        <v/>
      </c>
      <c r="K43" s="140" t="str">
        <f t="shared" ca="1" si="15"/>
        <v/>
      </c>
      <c r="L43" s="118" t="str">
        <f t="shared" ca="1" si="16"/>
        <v/>
      </c>
      <c r="M43" s="138" t="str">
        <f t="shared" ca="1" si="17"/>
        <v/>
      </c>
    </row>
    <row r="44" spans="1:13" x14ac:dyDescent="0.15">
      <c r="A44" s="138" t="str">
        <f t="shared" ca="1" si="0"/>
        <v/>
      </c>
      <c r="B44" s="102" t="str">
        <f t="shared" ca="1" si="1"/>
        <v/>
      </c>
      <c r="C44" s="139" t="str">
        <f t="shared" ca="1" si="2"/>
        <v/>
      </c>
      <c r="D44" s="139" t="str">
        <f t="shared" ca="1" si="3"/>
        <v/>
      </c>
      <c r="E44" s="140" t="str">
        <f t="shared" ca="1" si="13"/>
        <v/>
      </c>
      <c r="F44" s="118" t="str">
        <f t="shared" ca="1" si="14"/>
        <v/>
      </c>
      <c r="G44" s="118" t="str">
        <f t="shared" ca="1" si="6"/>
        <v/>
      </c>
      <c r="H44" s="140" t="str">
        <f t="shared" ca="1" si="7"/>
        <v/>
      </c>
      <c r="I44" s="140" t="str">
        <f t="shared" ca="1" si="8"/>
        <v/>
      </c>
      <c r="J44" s="139" t="str">
        <f t="shared" ca="1" si="9"/>
        <v/>
      </c>
      <c r="K44" s="140" t="str">
        <f t="shared" ca="1" si="15"/>
        <v/>
      </c>
      <c r="L44" s="118" t="str">
        <f t="shared" ca="1" si="16"/>
        <v/>
      </c>
      <c r="M44" s="138" t="str">
        <f t="shared" ca="1" si="17"/>
        <v/>
      </c>
    </row>
    <row r="45" spans="1:13" x14ac:dyDescent="0.15">
      <c r="A45" s="138" t="str">
        <f t="shared" ca="1" si="0"/>
        <v/>
      </c>
      <c r="B45" s="102" t="str">
        <f t="shared" ca="1" si="1"/>
        <v/>
      </c>
      <c r="C45" s="139" t="str">
        <f t="shared" ca="1" si="2"/>
        <v/>
      </c>
      <c r="D45" s="139" t="str">
        <f t="shared" ca="1" si="3"/>
        <v/>
      </c>
      <c r="E45" s="140" t="str">
        <f t="shared" ca="1" si="13"/>
        <v/>
      </c>
      <c r="F45" s="118" t="str">
        <f t="shared" ca="1" si="14"/>
        <v/>
      </c>
      <c r="G45" s="118" t="str">
        <f t="shared" ca="1" si="6"/>
        <v/>
      </c>
      <c r="H45" s="140" t="str">
        <f t="shared" ca="1" si="7"/>
        <v/>
      </c>
      <c r="I45" s="140" t="str">
        <f t="shared" ca="1" si="8"/>
        <v/>
      </c>
      <c r="J45" s="139" t="str">
        <f t="shared" ca="1" si="9"/>
        <v/>
      </c>
      <c r="K45" s="140" t="str">
        <f t="shared" ca="1" si="15"/>
        <v/>
      </c>
      <c r="L45" s="118" t="str">
        <f t="shared" ca="1" si="16"/>
        <v/>
      </c>
      <c r="M45" s="138" t="str">
        <f t="shared" ca="1" si="17"/>
        <v/>
      </c>
    </row>
    <row r="46" spans="1:13" x14ac:dyDescent="0.15">
      <c r="A46" s="138" t="str">
        <f t="shared" ca="1" si="0"/>
        <v/>
      </c>
      <c r="B46" s="102" t="str">
        <f t="shared" ca="1" si="1"/>
        <v/>
      </c>
      <c r="C46" s="139" t="str">
        <f t="shared" ca="1" si="2"/>
        <v/>
      </c>
      <c r="D46" s="139" t="str">
        <f t="shared" ca="1" si="3"/>
        <v/>
      </c>
      <c r="E46" s="140" t="str">
        <f t="shared" ca="1" si="13"/>
        <v/>
      </c>
      <c r="F46" s="118" t="str">
        <f t="shared" ca="1" si="14"/>
        <v/>
      </c>
      <c r="G46" s="118" t="str">
        <f t="shared" ca="1" si="6"/>
        <v/>
      </c>
      <c r="H46" s="140" t="str">
        <f t="shared" ca="1" si="7"/>
        <v/>
      </c>
      <c r="I46" s="140" t="str">
        <f t="shared" ca="1" si="8"/>
        <v/>
      </c>
      <c r="J46" s="139" t="str">
        <f t="shared" ca="1" si="9"/>
        <v/>
      </c>
      <c r="K46" s="140" t="str">
        <f t="shared" ca="1" si="15"/>
        <v/>
      </c>
      <c r="L46" s="118" t="str">
        <f t="shared" ca="1" si="16"/>
        <v/>
      </c>
      <c r="M46" s="138" t="str">
        <f t="shared" ca="1" si="17"/>
        <v/>
      </c>
    </row>
    <row r="47" spans="1:13" x14ac:dyDescent="0.15">
      <c r="A47" s="138" t="str">
        <f t="shared" ca="1" si="0"/>
        <v/>
      </c>
      <c r="B47" s="102" t="str">
        <f t="shared" ca="1" si="1"/>
        <v/>
      </c>
      <c r="C47" s="139" t="str">
        <f t="shared" ca="1" si="2"/>
        <v/>
      </c>
      <c r="D47" s="139" t="str">
        <f t="shared" ca="1" si="3"/>
        <v/>
      </c>
      <c r="E47" s="140" t="str">
        <f t="shared" ca="1" si="13"/>
        <v/>
      </c>
      <c r="F47" s="118" t="str">
        <f t="shared" ca="1" si="14"/>
        <v/>
      </c>
      <c r="G47" s="118" t="str">
        <f t="shared" ca="1" si="6"/>
        <v/>
      </c>
      <c r="H47" s="140" t="str">
        <f t="shared" ca="1" si="7"/>
        <v/>
      </c>
      <c r="I47" s="140" t="str">
        <f t="shared" ca="1" si="8"/>
        <v/>
      </c>
      <c r="J47" s="139" t="str">
        <f t="shared" ca="1" si="9"/>
        <v/>
      </c>
      <c r="K47" s="140" t="str">
        <f t="shared" ca="1" si="15"/>
        <v/>
      </c>
      <c r="L47" s="118" t="str">
        <f t="shared" ca="1" si="16"/>
        <v/>
      </c>
      <c r="M47" s="138" t="str">
        <f t="shared" ca="1" si="17"/>
        <v/>
      </c>
    </row>
    <row r="48" spans="1:13" x14ac:dyDescent="0.15">
      <c r="A48" s="138" t="str">
        <f t="shared" ca="1" si="0"/>
        <v/>
      </c>
      <c r="B48" s="102" t="str">
        <f t="shared" ca="1" si="1"/>
        <v/>
      </c>
      <c r="C48" s="139" t="str">
        <f t="shared" ca="1" si="2"/>
        <v/>
      </c>
      <c r="D48" s="139" t="str">
        <f t="shared" ca="1" si="3"/>
        <v/>
      </c>
      <c r="E48" s="140" t="str">
        <f t="shared" ca="1" si="13"/>
        <v/>
      </c>
      <c r="F48" s="118" t="str">
        <f t="shared" ca="1" si="14"/>
        <v/>
      </c>
      <c r="G48" s="118" t="str">
        <f t="shared" ca="1" si="6"/>
        <v/>
      </c>
      <c r="H48" s="140" t="str">
        <f t="shared" ca="1" si="7"/>
        <v/>
      </c>
      <c r="I48" s="140" t="str">
        <f t="shared" ca="1" si="8"/>
        <v/>
      </c>
      <c r="J48" s="139" t="str">
        <f t="shared" ca="1" si="9"/>
        <v/>
      </c>
      <c r="K48" s="140" t="str">
        <f t="shared" ca="1" si="15"/>
        <v/>
      </c>
      <c r="L48" s="118" t="str">
        <f t="shared" ca="1" si="16"/>
        <v/>
      </c>
      <c r="M48" s="138" t="str">
        <f t="shared" ca="1" si="17"/>
        <v/>
      </c>
    </row>
    <row r="49" spans="1:13" x14ac:dyDescent="0.15">
      <c r="A49" s="138" t="str">
        <f t="shared" ca="1" si="0"/>
        <v/>
      </c>
      <c r="B49" s="102" t="str">
        <f t="shared" ca="1" si="1"/>
        <v/>
      </c>
      <c r="C49" s="139" t="str">
        <f t="shared" ca="1" si="2"/>
        <v/>
      </c>
      <c r="D49" s="139" t="str">
        <f t="shared" ca="1" si="3"/>
        <v/>
      </c>
      <c r="E49" s="140" t="str">
        <f t="shared" ca="1" si="13"/>
        <v/>
      </c>
      <c r="F49" s="118" t="str">
        <f t="shared" ca="1" si="14"/>
        <v/>
      </c>
      <c r="G49" s="118" t="str">
        <f t="shared" ca="1" si="6"/>
        <v/>
      </c>
      <c r="H49" s="140" t="str">
        <f t="shared" ca="1" si="7"/>
        <v/>
      </c>
      <c r="I49" s="140" t="str">
        <f t="shared" ca="1" si="8"/>
        <v/>
      </c>
      <c r="J49" s="139" t="str">
        <f t="shared" ca="1" si="9"/>
        <v/>
      </c>
      <c r="K49" s="140" t="str">
        <f t="shared" ca="1" si="15"/>
        <v/>
      </c>
      <c r="L49" s="118" t="str">
        <f t="shared" ca="1" si="16"/>
        <v/>
      </c>
      <c r="M49" s="138" t="str">
        <f t="shared" ca="1" si="17"/>
        <v/>
      </c>
    </row>
    <row r="50" spans="1:13" x14ac:dyDescent="0.15">
      <c r="A50" s="138" t="str">
        <f t="shared" ca="1" si="0"/>
        <v/>
      </c>
      <c r="B50" s="102" t="str">
        <f t="shared" ca="1" si="1"/>
        <v/>
      </c>
      <c r="C50" s="139" t="str">
        <f t="shared" ca="1" si="2"/>
        <v/>
      </c>
      <c r="D50" s="139" t="str">
        <f t="shared" ca="1" si="3"/>
        <v/>
      </c>
      <c r="E50" s="140" t="str">
        <f t="shared" ca="1" si="13"/>
        <v/>
      </c>
      <c r="F50" s="118" t="str">
        <f t="shared" ca="1" si="14"/>
        <v/>
      </c>
      <c r="G50" s="118" t="str">
        <f t="shared" ca="1" si="6"/>
        <v/>
      </c>
      <c r="H50" s="140" t="str">
        <f t="shared" ca="1" si="7"/>
        <v/>
      </c>
      <c r="I50" s="140" t="str">
        <f t="shared" ca="1" si="8"/>
        <v/>
      </c>
      <c r="J50" s="139" t="str">
        <f t="shared" ca="1" si="9"/>
        <v/>
      </c>
      <c r="K50" s="140" t="str">
        <f t="shared" ca="1" si="15"/>
        <v/>
      </c>
      <c r="L50" s="118" t="str">
        <f t="shared" ca="1" si="16"/>
        <v/>
      </c>
      <c r="M50" s="138" t="str">
        <f t="shared" ca="1" si="17"/>
        <v/>
      </c>
    </row>
    <row r="51" spans="1:13" x14ac:dyDescent="0.15">
      <c r="A51" s="138" t="str">
        <f t="shared" ca="1" si="0"/>
        <v/>
      </c>
      <c r="B51" s="102" t="str">
        <f t="shared" ca="1" si="1"/>
        <v/>
      </c>
      <c r="C51" s="139" t="str">
        <f t="shared" ca="1" si="2"/>
        <v/>
      </c>
      <c r="D51" s="139" t="str">
        <f t="shared" ca="1" si="3"/>
        <v/>
      </c>
      <c r="E51" s="140" t="str">
        <f t="shared" ca="1" si="13"/>
        <v/>
      </c>
      <c r="F51" s="118" t="str">
        <f t="shared" ca="1" si="14"/>
        <v/>
      </c>
      <c r="G51" s="118" t="str">
        <f t="shared" ca="1" si="6"/>
        <v/>
      </c>
      <c r="H51" s="140" t="str">
        <f t="shared" ca="1" si="7"/>
        <v/>
      </c>
      <c r="I51" s="140" t="str">
        <f t="shared" ca="1" si="8"/>
        <v/>
      </c>
      <c r="J51" s="139" t="str">
        <f t="shared" ca="1" si="9"/>
        <v/>
      </c>
      <c r="K51" s="140" t="str">
        <f t="shared" ca="1" si="15"/>
        <v/>
      </c>
      <c r="L51" s="118" t="str">
        <f t="shared" ca="1" si="16"/>
        <v/>
      </c>
      <c r="M51" s="138" t="str">
        <f t="shared" ca="1" si="17"/>
        <v/>
      </c>
    </row>
    <row r="52" spans="1:13" x14ac:dyDescent="0.15">
      <c r="A52" s="138" t="str">
        <f t="shared" ca="1" si="0"/>
        <v/>
      </c>
      <c r="B52" s="102" t="str">
        <f t="shared" ca="1" si="1"/>
        <v/>
      </c>
      <c r="C52" s="139" t="str">
        <f t="shared" ca="1" si="2"/>
        <v/>
      </c>
      <c r="D52" s="139" t="str">
        <f t="shared" ca="1" si="3"/>
        <v/>
      </c>
      <c r="E52" s="140" t="str">
        <f t="shared" ca="1" si="13"/>
        <v/>
      </c>
      <c r="F52" s="118" t="str">
        <f t="shared" ca="1" si="14"/>
        <v/>
      </c>
      <c r="G52" s="118" t="str">
        <f t="shared" ca="1" si="6"/>
        <v/>
      </c>
      <c r="H52" s="140" t="str">
        <f t="shared" ca="1" si="7"/>
        <v/>
      </c>
      <c r="I52" s="140" t="str">
        <f t="shared" ca="1" si="8"/>
        <v/>
      </c>
      <c r="J52" s="139" t="str">
        <f t="shared" ca="1" si="9"/>
        <v/>
      </c>
      <c r="K52" s="140" t="str">
        <f t="shared" ca="1" si="15"/>
        <v/>
      </c>
      <c r="L52" s="118" t="str">
        <f t="shared" ca="1" si="16"/>
        <v/>
      </c>
      <c r="M52" s="138" t="str">
        <f t="shared" ca="1" si="17"/>
        <v/>
      </c>
    </row>
    <row r="53" spans="1:13" x14ac:dyDescent="0.15">
      <c r="A53" s="138" t="str">
        <f t="shared" ca="1" si="0"/>
        <v/>
      </c>
      <c r="B53" s="102" t="str">
        <f t="shared" ca="1" si="1"/>
        <v/>
      </c>
      <c r="C53" s="139" t="str">
        <f t="shared" ca="1" si="2"/>
        <v/>
      </c>
      <c r="D53" s="139" t="str">
        <f t="shared" ca="1" si="3"/>
        <v/>
      </c>
      <c r="E53" s="140" t="str">
        <f t="shared" ca="1" si="13"/>
        <v/>
      </c>
      <c r="F53" s="118" t="str">
        <f t="shared" ca="1" si="14"/>
        <v/>
      </c>
      <c r="G53" s="118" t="str">
        <f t="shared" ca="1" si="6"/>
        <v/>
      </c>
      <c r="H53" s="140" t="str">
        <f t="shared" ca="1" si="7"/>
        <v/>
      </c>
      <c r="I53" s="140" t="str">
        <f t="shared" ca="1" si="8"/>
        <v/>
      </c>
      <c r="J53" s="139" t="str">
        <f t="shared" ca="1" si="9"/>
        <v/>
      </c>
      <c r="K53" s="140" t="str">
        <f t="shared" ca="1" si="15"/>
        <v/>
      </c>
      <c r="L53" s="118" t="str">
        <f t="shared" ca="1" si="16"/>
        <v/>
      </c>
      <c r="M53" s="138" t="str">
        <f t="shared" ca="1" si="17"/>
        <v/>
      </c>
    </row>
    <row r="54" spans="1:13" x14ac:dyDescent="0.15">
      <c r="A54" s="138" t="str">
        <f t="shared" ca="1" si="0"/>
        <v/>
      </c>
      <c r="B54" s="102" t="str">
        <f t="shared" ca="1" si="1"/>
        <v/>
      </c>
      <c r="C54" s="139" t="str">
        <f t="shared" ca="1" si="2"/>
        <v/>
      </c>
      <c r="D54" s="139" t="str">
        <f t="shared" ca="1" si="3"/>
        <v/>
      </c>
      <c r="E54" s="140" t="str">
        <f t="shared" ca="1" si="13"/>
        <v/>
      </c>
      <c r="F54" s="118" t="str">
        <f t="shared" ca="1" si="14"/>
        <v/>
      </c>
      <c r="G54" s="118" t="str">
        <f t="shared" ca="1" si="6"/>
        <v/>
      </c>
      <c r="H54" s="140" t="str">
        <f t="shared" ca="1" si="7"/>
        <v/>
      </c>
      <c r="I54" s="140" t="str">
        <f t="shared" ca="1" si="8"/>
        <v/>
      </c>
      <c r="J54" s="139" t="str">
        <f t="shared" ca="1" si="9"/>
        <v/>
      </c>
      <c r="K54" s="140" t="str">
        <f t="shared" ca="1" si="15"/>
        <v/>
      </c>
      <c r="L54" s="118" t="str">
        <f t="shared" ca="1" si="16"/>
        <v/>
      </c>
      <c r="M54" s="138" t="str">
        <f t="shared" ca="1" si="17"/>
        <v/>
      </c>
    </row>
    <row r="55" spans="1:13" x14ac:dyDescent="0.15">
      <c r="A55" s="138" t="str">
        <f t="shared" ca="1" si="0"/>
        <v/>
      </c>
      <c r="B55" s="102" t="str">
        <f t="shared" ca="1" si="1"/>
        <v/>
      </c>
      <c r="C55" s="139" t="str">
        <f t="shared" ca="1" si="2"/>
        <v/>
      </c>
      <c r="D55" s="139" t="str">
        <f t="shared" ca="1" si="3"/>
        <v/>
      </c>
      <c r="E55" s="140" t="str">
        <f t="shared" ca="1" si="13"/>
        <v/>
      </c>
      <c r="F55" s="118" t="str">
        <f t="shared" ca="1" si="14"/>
        <v/>
      </c>
      <c r="G55" s="118" t="str">
        <f t="shared" ca="1" si="6"/>
        <v/>
      </c>
      <c r="H55" s="140" t="str">
        <f t="shared" ca="1" si="7"/>
        <v/>
      </c>
      <c r="I55" s="140" t="str">
        <f t="shared" ca="1" si="8"/>
        <v/>
      </c>
      <c r="J55" s="139" t="str">
        <f t="shared" ca="1" si="9"/>
        <v/>
      </c>
      <c r="K55" s="140" t="str">
        <f t="shared" ca="1" si="15"/>
        <v/>
      </c>
      <c r="L55" s="118" t="str">
        <f t="shared" ca="1" si="16"/>
        <v/>
      </c>
      <c r="M55" s="138" t="str">
        <f t="shared" ca="1" si="17"/>
        <v/>
      </c>
    </row>
  </sheetData>
  <mergeCells count="1">
    <mergeCell ref="A1:M1"/>
  </mergeCells>
  <phoneticPr fontId="3"/>
  <conditionalFormatting sqref="A6:M55">
    <cfRule type="expression" dxfId="35" priority="2">
      <formula>OR($A6:$M6&lt;&gt;"")</formula>
    </cfRule>
  </conditionalFormatting>
  <conditionalFormatting sqref="A6:M55">
    <cfRule type="expression" dxfId="34" priority="1">
      <formula>$A6=$A$5</formula>
    </cfRule>
  </conditionalFormatting>
  <printOptions horizontalCentered="1"/>
  <pageMargins left="0.59055118110236227" right="0.59055118110236227" top="0.59055118110236227" bottom="0.59055118110236227" header="0.31496062992125984" footer="0.31496062992125984"/>
  <pageSetup paperSize="9"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N205"/>
  <sheetViews>
    <sheetView showGridLines="0" view="pageBreakPreview" zoomScale="60" zoomScaleNormal="80" zoomScalePageLayoutView="50" workbookViewId="0">
      <selection sqref="A1:N1"/>
    </sheetView>
  </sheetViews>
  <sheetFormatPr defaultColWidth="9" defaultRowHeight="18.75" x14ac:dyDescent="0.15"/>
  <cols>
    <col min="1" max="1" width="7.375" style="1" bestFit="1" customWidth="1"/>
    <col min="2" max="3" width="30.625" style="1" customWidth="1"/>
    <col min="4" max="8" width="18.625" style="1" customWidth="1"/>
    <col min="9" max="10" width="22.5" style="179" customWidth="1"/>
    <col min="11" max="14" width="18.625" style="1" customWidth="1"/>
    <col min="15" max="16384" width="9" style="1"/>
  </cols>
  <sheetData>
    <row r="1" spans="1:14" ht="40.5" customHeight="1" x14ac:dyDescent="0.15">
      <c r="A1" s="319">
        <v>44287</v>
      </c>
      <c r="B1" s="319"/>
      <c r="C1" s="319"/>
      <c r="D1" s="319"/>
      <c r="E1" s="319"/>
      <c r="F1" s="319"/>
      <c r="G1" s="319"/>
      <c r="H1" s="319"/>
      <c r="I1" s="319"/>
      <c r="J1" s="319"/>
      <c r="K1" s="319"/>
      <c r="L1" s="319"/>
      <c r="M1" s="319"/>
      <c r="N1" s="319"/>
    </row>
    <row r="2" spans="1:14" x14ac:dyDescent="0.15">
      <c r="N2" s="155" t="s">
        <v>196</v>
      </c>
    </row>
    <row r="3" spans="1:14" x14ac:dyDescent="0.15">
      <c r="M3" s="5"/>
      <c r="N3" s="5"/>
    </row>
    <row r="4" spans="1:14" ht="37.5" x14ac:dyDescent="0.15">
      <c r="A4" s="100" t="s">
        <v>147</v>
      </c>
      <c r="B4" s="100" t="s">
        <v>148</v>
      </c>
      <c r="C4" s="100" t="s">
        <v>118</v>
      </c>
      <c r="D4" s="100" t="s">
        <v>24</v>
      </c>
      <c r="E4" s="100" t="s">
        <v>25</v>
      </c>
      <c r="F4" s="100" t="s">
        <v>26</v>
      </c>
      <c r="G4" s="100" t="s">
        <v>27</v>
      </c>
      <c r="H4" s="100" t="s">
        <v>28</v>
      </c>
      <c r="I4" s="180" t="s">
        <v>215</v>
      </c>
      <c r="J4" s="180" t="s">
        <v>216</v>
      </c>
      <c r="K4" s="100" t="s">
        <v>29</v>
      </c>
      <c r="L4" s="100" t="s">
        <v>30</v>
      </c>
      <c r="M4" s="100" t="s">
        <v>31</v>
      </c>
      <c r="N4" s="100" t="s">
        <v>150</v>
      </c>
    </row>
    <row r="5" spans="1:14" x14ac:dyDescent="0.15">
      <c r="A5" s="124">
        <f ca="1">MATCH("",INDIRECT("yss_raw!AA:AA"),-1)-MATCH("キャンペーン",INDIRECT("yss_raw!AA:AA"),0)-1</f>
        <v>2</v>
      </c>
      <c r="B5" s="125"/>
      <c r="C5" s="125" t="s">
        <v>119</v>
      </c>
      <c r="D5" s="126">
        <f ca="1">yss!D6</f>
        <v>4650</v>
      </c>
      <c r="E5" s="126">
        <f ca="1">yss!F6</f>
        <v>495</v>
      </c>
      <c r="F5" s="127">
        <f ca="1">IFERROR(E5/D5,"")</f>
        <v>0.1064516129032258</v>
      </c>
      <c r="G5" s="128">
        <f ca="1">IFERROR(H5/E5,"")</f>
        <v>112.72727272727273</v>
      </c>
      <c r="H5" s="129">
        <f ca="1">yss!L6</f>
        <v>55800</v>
      </c>
      <c r="I5" s="127">
        <f ca="1">IFERROR(VLOOKUP("全体",INDIRECT("yss_raw!B:J"),6,0),"")</f>
        <v>0.83116000000000001</v>
      </c>
      <c r="J5" s="127">
        <f ca="1">IFERROR(VLOOKUP("全体",INDIRECT("yss_raw!B:J"),9,0),"")</f>
        <v>0.67418999999999996</v>
      </c>
      <c r="K5" s="126">
        <f ca="1">yss!N6</f>
        <v>16</v>
      </c>
      <c r="L5" s="127">
        <f ca="1">IFERROR(K5/E5,"")</f>
        <v>3.2323232323232323E-2</v>
      </c>
      <c r="M5" s="128">
        <f ca="1">IFERROR(H5/K5,"")</f>
        <v>3487.5</v>
      </c>
      <c r="N5" s="125" t="s">
        <v>151</v>
      </c>
    </row>
    <row r="6" spans="1:14" x14ac:dyDescent="0.15">
      <c r="A6" s="138">
        <f ca="1">IF(ROW()-5&gt;$A$5,"",ROW()-5)</f>
        <v>1</v>
      </c>
      <c r="B6" s="102" t="str">
        <f ca="1">IF($A6="","",INDEX(INDIRECT("yss_raw!AA:AA"),MATCH($B$4,INDIRECT("yss_raw!AA:AA"),0)+$A6))</f>
        <v>サンプル_A</v>
      </c>
      <c r="C6" s="102" t="str">
        <f ca="1">IF($A6="","",INDEX(INDIRECT("yss_raw!AB:AB"),MATCH($B$4,INDIRECT("yss_raw!AA:AA"),0)+$A6))</f>
        <v>サンプル_A</v>
      </c>
      <c r="D6" s="139">
        <f ca="1">IF($A6="","",INDEX(INDIRECT("yss_raw!AC:AC"),MATCH($B$4,INDIRECT("yss_raw!AA:AA"),0)+$A6))</f>
        <v>2000</v>
      </c>
      <c r="E6" s="139">
        <f ca="1">IF($A6="","",INDEX(INDIRECT("yss_raw!AD:AD"),MATCH($B$4,INDIRECT("yss_raw!AA:AA"),0)+$A6))</f>
        <v>280</v>
      </c>
      <c r="F6" s="140">
        <f ca="1">IF($A6="","",IFERROR(E6/D6,""))</f>
        <v>0.14000000000000001</v>
      </c>
      <c r="G6" s="118">
        <f ca="1">IF($A6="","",IFERROR(H6/E6,""))</f>
        <v>77.142857142857139</v>
      </c>
      <c r="H6" s="118">
        <f ca="1">IF($A6="","",INDEX(INDIRECT("yss_raw!AF:AF"),MATCH($B$4,INDIRECT("yss_raw!AA:AA"),0)+$A6))</f>
        <v>21600</v>
      </c>
      <c r="I6" s="140">
        <f ca="1">IF($A6="","",INDEX(INDIRECT("yss_raw!AG:AG"),MATCH($B$4,INDIRECT("yss_raw!AA:AA"),0)+$A6))</f>
        <v>0.89303999999999994</v>
      </c>
      <c r="J6" s="140">
        <f ca="1">IF($A6="","",INDEX(INDIRECT("yss_raw!AJ:AJ"),MATCH($B$4,INDIRECT("yss_raw!AA:AA"),0)+$A6))</f>
        <v>0.79835</v>
      </c>
      <c r="K6" s="139">
        <f ca="1">IF($A6="","",INDEX(INDIRECT("yss_raw!AI:AI"),MATCH($B$4,INDIRECT("yss_raw!AA:AA"),0)+$A6))</f>
        <v>6</v>
      </c>
      <c r="L6" s="140">
        <f ca="1">IF($A6="","",IFERROR(K6/E6,""))</f>
        <v>2.1428571428571429E-2</v>
      </c>
      <c r="M6" s="118">
        <f ca="1">IF($A6="","",IFERROR(H6/K6,""))</f>
        <v>3600</v>
      </c>
      <c r="N6" s="138" t="str">
        <f ca="1">IF($A6="","",IF(K6&gt;0,IF(M6&gt;$M$5,"B","A"),IF(K6=0,IF(H6&gt;$M$5,"C","D"))))</f>
        <v>B</v>
      </c>
    </row>
    <row r="7" spans="1:14" x14ac:dyDescent="0.15">
      <c r="A7" s="138">
        <f t="shared" ref="A7:A70" ca="1" si="0">IF(ROW()-5&gt;$A$5,"",ROW()-5)</f>
        <v>2</v>
      </c>
      <c r="B7" s="102" t="str">
        <f t="shared" ref="B7:B70" ca="1" si="1">IF($A7="","",INDEX(INDIRECT("yss_raw!AA:AA"),MATCH($B$4,INDIRECT("yss_raw!AA:AA"),0)+$A7))</f>
        <v>サンプル_B</v>
      </c>
      <c r="C7" s="102" t="str">
        <f t="shared" ref="C7:C70" ca="1" si="2">IF($A7="","",INDEX(INDIRECT("yss_raw!AB:AB"),MATCH($B$4,INDIRECT("yss_raw!AA:AA"),0)+$A7))</f>
        <v>サンプル_B</v>
      </c>
      <c r="D7" s="139">
        <f t="shared" ref="D7:D70" ca="1" si="3">IF($A7="","",INDEX(INDIRECT("yss_raw!AC:AC"),MATCH($B$4,INDIRECT("yss_raw!AA:AA"),0)+$A7))</f>
        <v>2650</v>
      </c>
      <c r="E7" s="139">
        <f t="shared" ref="E7:E70" ca="1" si="4">IF($A7="","",INDEX(INDIRECT("yss_raw!AD:AD"),MATCH($B$4,INDIRECT("yss_raw!AA:AA"),0)+$A7))</f>
        <v>215</v>
      </c>
      <c r="F7" s="140">
        <f t="shared" ref="F7:F70" ca="1" si="5">IF($A7="","",IFERROR(E7/D7,""))</f>
        <v>8.1132075471698109E-2</v>
      </c>
      <c r="G7" s="118">
        <f t="shared" ref="G7:G70" ca="1" si="6">IF($A7="","",IFERROR(H7/E7,""))</f>
        <v>159.06976744186048</v>
      </c>
      <c r="H7" s="118">
        <f t="shared" ref="H7:H70" ca="1" si="7">IF($A7="","",INDEX(INDIRECT("yss_raw!AF:AF"),MATCH($B$4,INDIRECT("yss_raw!AA:AA"),0)+$A7))</f>
        <v>34200</v>
      </c>
      <c r="I7" s="140">
        <f t="shared" ref="I7:I70" ca="1" si="8">IF($A7="","",INDEX(INDIRECT("yss_raw!AG:AG"),MATCH($B$4,INDIRECT("yss_raw!AA:AA"),0)+$A7))</f>
        <v>1</v>
      </c>
      <c r="J7" s="140">
        <f t="shared" ref="J7:J70" ca="1" si="9">IF($A7="","",INDEX(INDIRECT("yss_raw!AJ:AJ"),MATCH($B$4,INDIRECT("yss_raw!AA:AA"),0)+$A7))</f>
        <v>0.98924999999999996</v>
      </c>
      <c r="K7" s="139">
        <f t="shared" ref="K7:K70" ca="1" si="10">IF($A7="","",INDEX(INDIRECT("yss_raw!AI:AI"),MATCH($B$4,INDIRECT("yss_raw!AA:AA"),0)+$A7))</f>
        <v>10</v>
      </c>
      <c r="L7" s="140">
        <f t="shared" ref="L7:L70" ca="1" si="11">IF($A7="","",IFERROR(K7/E7,""))</f>
        <v>4.6511627906976744E-2</v>
      </c>
      <c r="M7" s="118">
        <f t="shared" ref="M7:M70" ca="1" si="12">IF($A7="","",IFERROR(H7/K7,""))</f>
        <v>3420</v>
      </c>
      <c r="N7" s="138" t="str">
        <f t="shared" ref="N7:N70" ca="1" si="13">IF($A7="","",IF(K7&gt;0,IF(M7&gt;$M$5,"B","A"),IF(K7=0,IF(H7&gt;$M$5,"C","D"))))</f>
        <v>A</v>
      </c>
    </row>
    <row r="8" spans="1:14" x14ac:dyDescent="0.15">
      <c r="A8" s="138" t="str">
        <f t="shared" ca="1" si="0"/>
        <v/>
      </c>
      <c r="B8" s="102" t="str">
        <f t="shared" ca="1" si="1"/>
        <v/>
      </c>
      <c r="C8" s="102" t="str">
        <f t="shared" ca="1" si="2"/>
        <v/>
      </c>
      <c r="D8" s="139" t="str">
        <f t="shared" ca="1" si="3"/>
        <v/>
      </c>
      <c r="E8" s="139" t="str">
        <f t="shared" ca="1" si="4"/>
        <v/>
      </c>
      <c r="F8" s="140" t="str">
        <f t="shared" ca="1" si="5"/>
        <v/>
      </c>
      <c r="G8" s="118" t="str">
        <f t="shared" ca="1" si="6"/>
        <v/>
      </c>
      <c r="H8" s="118" t="str">
        <f t="shared" ca="1" si="7"/>
        <v/>
      </c>
      <c r="I8" s="140" t="str">
        <f t="shared" ca="1" si="8"/>
        <v/>
      </c>
      <c r="J8" s="140" t="str">
        <f t="shared" ca="1" si="9"/>
        <v/>
      </c>
      <c r="K8" s="139" t="str">
        <f t="shared" ca="1" si="10"/>
        <v/>
      </c>
      <c r="L8" s="140" t="str">
        <f t="shared" ca="1" si="11"/>
        <v/>
      </c>
      <c r="M8" s="118" t="str">
        <f t="shared" ca="1" si="12"/>
        <v/>
      </c>
      <c r="N8" s="138" t="str">
        <f t="shared" ca="1" si="13"/>
        <v/>
      </c>
    </row>
    <row r="9" spans="1:14" x14ac:dyDescent="0.15">
      <c r="A9" s="138" t="str">
        <f t="shared" ca="1" si="0"/>
        <v/>
      </c>
      <c r="B9" s="102" t="str">
        <f t="shared" ca="1" si="1"/>
        <v/>
      </c>
      <c r="C9" s="102" t="str">
        <f t="shared" ca="1" si="2"/>
        <v/>
      </c>
      <c r="D9" s="139" t="str">
        <f t="shared" ca="1" si="3"/>
        <v/>
      </c>
      <c r="E9" s="139" t="str">
        <f t="shared" ca="1" si="4"/>
        <v/>
      </c>
      <c r="F9" s="140" t="str">
        <f t="shared" ca="1" si="5"/>
        <v/>
      </c>
      <c r="G9" s="118" t="str">
        <f t="shared" ca="1" si="6"/>
        <v/>
      </c>
      <c r="H9" s="118" t="str">
        <f t="shared" ca="1" si="7"/>
        <v/>
      </c>
      <c r="I9" s="140" t="str">
        <f t="shared" ca="1" si="8"/>
        <v/>
      </c>
      <c r="J9" s="140" t="str">
        <f t="shared" ca="1" si="9"/>
        <v/>
      </c>
      <c r="K9" s="139" t="str">
        <f t="shared" ca="1" si="10"/>
        <v/>
      </c>
      <c r="L9" s="140" t="str">
        <f t="shared" ca="1" si="11"/>
        <v/>
      </c>
      <c r="M9" s="118" t="str">
        <f t="shared" ca="1" si="12"/>
        <v/>
      </c>
      <c r="N9" s="138" t="str">
        <f t="shared" ca="1" si="13"/>
        <v/>
      </c>
    </row>
    <row r="10" spans="1:14" x14ac:dyDescent="0.15">
      <c r="A10" s="138" t="str">
        <f t="shared" ca="1" si="0"/>
        <v/>
      </c>
      <c r="B10" s="102" t="str">
        <f t="shared" ca="1" si="1"/>
        <v/>
      </c>
      <c r="C10" s="102" t="str">
        <f t="shared" ca="1" si="2"/>
        <v/>
      </c>
      <c r="D10" s="139" t="str">
        <f t="shared" ca="1" si="3"/>
        <v/>
      </c>
      <c r="E10" s="139" t="str">
        <f t="shared" ca="1" si="4"/>
        <v/>
      </c>
      <c r="F10" s="140" t="str">
        <f t="shared" ca="1" si="5"/>
        <v/>
      </c>
      <c r="G10" s="118" t="str">
        <f t="shared" ca="1" si="6"/>
        <v/>
      </c>
      <c r="H10" s="118" t="str">
        <f t="shared" ca="1" si="7"/>
        <v/>
      </c>
      <c r="I10" s="140" t="str">
        <f t="shared" ca="1" si="8"/>
        <v/>
      </c>
      <c r="J10" s="140" t="str">
        <f t="shared" ca="1" si="9"/>
        <v/>
      </c>
      <c r="K10" s="139" t="str">
        <f t="shared" ca="1" si="10"/>
        <v/>
      </c>
      <c r="L10" s="140" t="str">
        <f t="shared" ca="1" si="11"/>
        <v/>
      </c>
      <c r="M10" s="118" t="str">
        <f t="shared" ca="1" si="12"/>
        <v/>
      </c>
      <c r="N10" s="138" t="str">
        <f t="shared" ca="1" si="13"/>
        <v/>
      </c>
    </row>
    <row r="11" spans="1:14" x14ac:dyDescent="0.15">
      <c r="A11" s="138" t="str">
        <f t="shared" ca="1" si="0"/>
        <v/>
      </c>
      <c r="B11" s="102" t="str">
        <f t="shared" ca="1" si="1"/>
        <v/>
      </c>
      <c r="C11" s="102" t="str">
        <f t="shared" ca="1" si="2"/>
        <v/>
      </c>
      <c r="D11" s="139" t="str">
        <f t="shared" ca="1" si="3"/>
        <v/>
      </c>
      <c r="E11" s="139" t="str">
        <f t="shared" ca="1" si="4"/>
        <v/>
      </c>
      <c r="F11" s="140" t="str">
        <f t="shared" ca="1" si="5"/>
        <v/>
      </c>
      <c r="G11" s="118" t="str">
        <f t="shared" ca="1" si="6"/>
        <v/>
      </c>
      <c r="H11" s="118" t="str">
        <f t="shared" ca="1" si="7"/>
        <v/>
      </c>
      <c r="I11" s="140" t="str">
        <f t="shared" ca="1" si="8"/>
        <v/>
      </c>
      <c r="J11" s="140" t="str">
        <f t="shared" ca="1" si="9"/>
        <v/>
      </c>
      <c r="K11" s="139" t="str">
        <f t="shared" ca="1" si="10"/>
        <v/>
      </c>
      <c r="L11" s="140" t="str">
        <f t="shared" ca="1" si="11"/>
        <v/>
      </c>
      <c r="M11" s="118" t="str">
        <f t="shared" ca="1" si="12"/>
        <v/>
      </c>
      <c r="N11" s="138" t="str">
        <f t="shared" ca="1" si="13"/>
        <v/>
      </c>
    </row>
    <row r="12" spans="1:14" x14ac:dyDescent="0.15">
      <c r="A12" s="138" t="str">
        <f t="shared" ca="1" si="0"/>
        <v/>
      </c>
      <c r="B12" s="102" t="str">
        <f t="shared" ca="1" si="1"/>
        <v/>
      </c>
      <c r="C12" s="102" t="str">
        <f t="shared" ca="1" si="2"/>
        <v/>
      </c>
      <c r="D12" s="139" t="str">
        <f t="shared" ca="1" si="3"/>
        <v/>
      </c>
      <c r="E12" s="139" t="str">
        <f t="shared" ca="1" si="4"/>
        <v/>
      </c>
      <c r="F12" s="140" t="str">
        <f t="shared" ca="1" si="5"/>
        <v/>
      </c>
      <c r="G12" s="118" t="str">
        <f t="shared" ca="1" si="6"/>
        <v/>
      </c>
      <c r="H12" s="118" t="str">
        <f t="shared" ca="1" si="7"/>
        <v/>
      </c>
      <c r="I12" s="140" t="str">
        <f t="shared" ca="1" si="8"/>
        <v/>
      </c>
      <c r="J12" s="140" t="str">
        <f t="shared" ca="1" si="9"/>
        <v/>
      </c>
      <c r="K12" s="139" t="str">
        <f t="shared" ca="1" si="10"/>
        <v/>
      </c>
      <c r="L12" s="140" t="str">
        <f t="shared" ca="1" si="11"/>
        <v/>
      </c>
      <c r="M12" s="118" t="str">
        <f t="shared" ca="1" si="12"/>
        <v/>
      </c>
      <c r="N12" s="138" t="str">
        <f t="shared" ca="1" si="13"/>
        <v/>
      </c>
    </row>
    <row r="13" spans="1:14" x14ac:dyDescent="0.15">
      <c r="A13" s="138" t="str">
        <f t="shared" ca="1" si="0"/>
        <v/>
      </c>
      <c r="B13" s="102" t="str">
        <f t="shared" ca="1" si="1"/>
        <v/>
      </c>
      <c r="C13" s="102" t="str">
        <f t="shared" ca="1" si="2"/>
        <v/>
      </c>
      <c r="D13" s="139" t="str">
        <f t="shared" ca="1" si="3"/>
        <v/>
      </c>
      <c r="E13" s="139" t="str">
        <f t="shared" ca="1" si="4"/>
        <v/>
      </c>
      <c r="F13" s="140" t="str">
        <f t="shared" ca="1" si="5"/>
        <v/>
      </c>
      <c r="G13" s="118" t="str">
        <f t="shared" ca="1" si="6"/>
        <v/>
      </c>
      <c r="H13" s="118" t="str">
        <f t="shared" ca="1" si="7"/>
        <v/>
      </c>
      <c r="I13" s="140" t="str">
        <f t="shared" ca="1" si="8"/>
        <v/>
      </c>
      <c r="J13" s="140" t="str">
        <f t="shared" ca="1" si="9"/>
        <v/>
      </c>
      <c r="K13" s="139" t="str">
        <f t="shared" ca="1" si="10"/>
        <v/>
      </c>
      <c r="L13" s="140" t="str">
        <f t="shared" ca="1" si="11"/>
        <v/>
      </c>
      <c r="M13" s="118" t="str">
        <f t="shared" ca="1" si="12"/>
        <v/>
      </c>
      <c r="N13" s="138" t="str">
        <f t="shared" ca="1" si="13"/>
        <v/>
      </c>
    </row>
    <row r="14" spans="1:14" x14ac:dyDescent="0.15">
      <c r="A14" s="138" t="str">
        <f t="shared" ca="1" si="0"/>
        <v/>
      </c>
      <c r="B14" s="102" t="str">
        <f t="shared" ca="1" si="1"/>
        <v/>
      </c>
      <c r="C14" s="102" t="str">
        <f t="shared" ca="1" si="2"/>
        <v/>
      </c>
      <c r="D14" s="139" t="str">
        <f t="shared" ca="1" si="3"/>
        <v/>
      </c>
      <c r="E14" s="139" t="str">
        <f t="shared" ca="1" si="4"/>
        <v/>
      </c>
      <c r="F14" s="140" t="str">
        <f t="shared" ca="1" si="5"/>
        <v/>
      </c>
      <c r="G14" s="118" t="str">
        <f t="shared" ca="1" si="6"/>
        <v/>
      </c>
      <c r="H14" s="118" t="str">
        <f t="shared" ca="1" si="7"/>
        <v/>
      </c>
      <c r="I14" s="140" t="str">
        <f t="shared" ca="1" si="8"/>
        <v/>
      </c>
      <c r="J14" s="140" t="str">
        <f t="shared" ca="1" si="9"/>
        <v/>
      </c>
      <c r="K14" s="139" t="str">
        <f t="shared" ca="1" si="10"/>
        <v/>
      </c>
      <c r="L14" s="140" t="str">
        <f t="shared" ca="1" si="11"/>
        <v/>
      </c>
      <c r="M14" s="118" t="str">
        <f t="shared" ca="1" si="12"/>
        <v/>
      </c>
      <c r="N14" s="138" t="str">
        <f t="shared" ca="1" si="13"/>
        <v/>
      </c>
    </row>
    <row r="15" spans="1:14" x14ac:dyDescent="0.15">
      <c r="A15" s="138" t="str">
        <f t="shared" ca="1" si="0"/>
        <v/>
      </c>
      <c r="B15" s="102" t="str">
        <f t="shared" ca="1" si="1"/>
        <v/>
      </c>
      <c r="C15" s="102" t="str">
        <f t="shared" ca="1" si="2"/>
        <v/>
      </c>
      <c r="D15" s="139" t="str">
        <f t="shared" ca="1" si="3"/>
        <v/>
      </c>
      <c r="E15" s="139" t="str">
        <f t="shared" ca="1" si="4"/>
        <v/>
      </c>
      <c r="F15" s="140" t="str">
        <f t="shared" ca="1" si="5"/>
        <v/>
      </c>
      <c r="G15" s="118" t="str">
        <f t="shared" ca="1" si="6"/>
        <v/>
      </c>
      <c r="H15" s="118" t="str">
        <f t="shared" ca="1" si="7"/>
        <v/>
      </c>
      <c r="I15" s="140" t="str">
        <f t="shared" ca="1" si="8"/>
        <v/>
      </c>
      <c r="J15" s="140" t="str">
        <f t="shared" ca="1" si="9"/>
        <v/>
      </c>
      <c r="K15" s="139" t="str">
        <f t="shared" ca="1" si="10"/>
        <v/>
      </c>
      <c r="L15" s="140" t="str">
        <f t="shared" ca="1" si="11"/>
        <v/>
      </c>
      <c r="M15" s="118" t="str">
        <f t="shared" ca="1" si="12"/>
        <v/>
      </c>
      <c r="N15" s="138" t="str">
        <f t="shared" ca="1" si="13"/>
        <v/>
      </c>
    </row>
    <row r="16" spans="1:14" x14ac:dyDescent="0.15">
      <c r="A16" s="138" t="str">
        <f t="shared" ca="1" si="0"/>
        <v/>
      </c>
      <c r="B16" s="102" t="str">
        <f t="shared" ca="1" si="1"/>
        <v/>
      </c>
      <c r="C16" s="102" t="str">
        <f t="shared" ca="1" si="2"/>
        <v/>
      </c>
      <c r="D16" s="139" t="str">
        <f t="shared" ca="1" si="3"/>
        <v/>
      </c>
      <c r="E16" s="139" t="str">
        <f t="shared" ca="1" si="4"/>
        <v/>
      </c>
      <c r="F16" s="140" t="str">
        <f t="shared" ca="1" si="5"/>
        <v/>
      </c>
      <c r="G16" s="118" t="str">
        <f t="shared" ca="1" si="6"/>
        <v/>
      </c>
      <c r="H16" s="118" t="str">
        <f t="shared" ca="1" si="7"/>
        <v/>
      </c>
      <c r="I16" s="140" t="str">
        <f t="shared" ca="1" si="8"/>
        <v/>
      </c>
      <c r="J16" s="140" t="str">
        <f t="shared" ca="1" si="9"/>
        <v/>
      </c>
      <c r="K16" s="139" t="str">
        <f t="shared" ca="1" si="10"/>
        <v/>
      </c>
      <c r="L16" s="140" t="str">
        <f t="shared" ca="1" si="11"/>
        <v/>
      </c>
      <c r="M16" s="118" t="str">
        <f t="shared" ca="1" si="12"/>
        <v/>
      </c>
      <c r="N16" s="138" t="str">
        <f t="shared" ca="1" si="13"/>
        <v/>
      </c>
    </row>
    <row r="17" spans="1:14" x14ac:dyDescent="0.15">
      <c r="A17" s="138" t="str">
        <f t="shared" ca="1" si="0"/>
        <v/>
      </c>
      <c r="B17" s="102" t="str">
        <f t="shared" ca="1" si="1"/>
        <v/>
      </c>
      <c r="C17" s="102" t="str">
        <f t="shared" ca="1" si="2"/>
        <v/>
      </c>
      <c r="D17" s="139" t="str">
        <f t="shared" ca="1" si="3"/>
        <v/>
      </c>
      <c r="E17" s="139" t="str">
        <f t="shared" ca="1" si="4"/>
        <v/>
      </c>
      <c r="F17" s="140" t="str">
        <f t="shared" ca="1" si="5"/>
        <v/>
      </c>
      <c r="G17" s="118" t="str">
        <f t="shared" ca="1" si="6"/>
        <v/>
      </c>
      <c r="H17" s="118" t="str">
        <f t="shared" ca="1" si="7"/>
        <v/>
      </c>
      <c r="I17" s="140" t="str">
        <f t="shared" ca="1" si="8"/>
        <v/>
      </c>
      <c r="J17" s="140" t="str">
        <f t="shared" ca="1" si="9"/>
        <v/>
      </c>
      <c r="K17" s="139" t="str">
        <f t="shared" ca="1" si="10"/>
        <v/>
      </c>
      <c r="L17" s="140" t="str">
        <f t="shared" ca="1" si="11"/>
        <v/>
      </c>
      <c r="M17" s="118" t="str">
        <f t="shared" ca="1" si="12"/>
        <v/>
      </c>
      <c r="N17" s="138" t="str">
        <f t="shared" ca="1" si="13"/>
        <v/>
      </c>
    </row>
    <row r="18" spans="1:14" x14ac:dyDescent="0.15">
      <c r="A18" s="138" t="str">
        <f t="shared" ca="1" si="0"/>
        <v/>
      </c>
      <c r="B18" s="102" t="str">
        <f t="shared" ca="1" si="1"/>
        <v/>
      </c>
      <c r="C18" s="102" t="str">
        <f t="shared" ca="1" si="2"/>
        <v/>
      </c>
      <c r="D18" s="139" t="str">
        <f t="shared" ca="1" si="3"/>
        <v/>
      </c>
      <c r="E18" s="139" t="str">
        <f t="shared" ca="1" si="4"/>
        <v/>
      </c>
      <c r="F18" s="140" t="str">
        <f t="shared" ca="1" si="5"/>
        <v/>
      </c>
      <c r="G18" s="118" t="str">
        <f t="shared" ca="1" si="6"/>
        <v/>
      </c>
      <c r="H18" s="118" t="str">
        <f t="shared" ca="1" si="7"/>
        <v/>
      </c>
      <c r="I18" s="140" t="str">
        <f t="shared" ca="1" si="8"/>
        <v/>
      </c>
      <c r="J18" s="140" t="str">
        <f t="shared" ca="1" si="9"/>
        <v/>
      </c>
      <c r="K18" s="139" t="str">
        <f t="shared" ca="1" si="10"/>
        <v/>
      </c>
      <c r="L18" s="140" t="str">
        <f t="shared" ca="1" si="11"/>
        <v/>
      </c>
      <c r="M18" s="118" t="str">
        <f t="shared" ca="1" si="12"/>
        <v/>
      </c>
      <c r="N18" s="138" t="str">
        <f t="shared" ca="1" si="13"/>
        <v/>
      </c>
    </row>
    <row r="19" spans="1:14" x14ac:dyDescent="0.15">
      <c r="A19" s="138" t="str">
        <f t="shared" ca="1" si="0"/>
        <v/>
      </c>
      <c r="B19" s="102" t="str">
        <f t="shared" ca="1" si="1"/>
        <v/>
      </c>
      <c r="C19" s="102" t="str">
        <f t="shared" ca="1" si="2"/>
        <v/>
      </c>
      <c r="D19" s="139" t="str">
        <f t="shared" ca="1" si="3"/>
        <v/>
      </c>
      <c r="E19" s="139" t="str">
        <f t="shared" ca="1" si="4"/>
        <v/>
      </c>
      <c r="F19" s="140" t="str">
        <f t="shared" ca="1" si="5"/>
        <v/>
      </c>
      <c r="G19" s="118" t="str">
        <f t="shared" ca="1" si="6"/>
        <v/>
      </c>
      <c r="H19" s="118" t="str">
        <f t="shared" ca="1" si="7"/>
        <v/>
      </c>
      <c r="I19" s="140" t="str">
        <f t="shared" ca="1" si="8"/>
        <v/>
      </c>
      <c r="J19" s="140" t="str">
        <f t="shared" ca="1" si="9"/>
        <v/>
      </c>
      <c r="K19" s="139" t="str">
        <f t="shared" ca="1" si="10"/>
        <v/>
      </c>
      <c r="L19" s="140" t="str">
        <f t="shared" ca="1" si="11"/>
        <v/>
      </c>
      <c r="M19" s="118" t="str">
        <f t="shared" ca="1" si="12"/>
        <v/>
      </c>
      <c r="N19" s="138" t="str">
        <f t="shared" ca="1" si="13"/>
        <v/>
      </c>
    </row>
    <row r="20" spans="1:14" x14ac:dyDescent="0.15">
      <c r="A20" s="138" t="str">
        <f t="shared" ca="1" si="0"/>
        <v/>
      </c>
      <c r="B20" s="102" t="str">
        <f t="shared" ca="1" si="1"/>
        <v/>
      </c>
      <c r="C20" s="102" t="str">
        <f t="shared" ca="1" si="2"/>
        <v/>
      </c>
      <c r="D20" s="139" t="str">
        <f t="shared" ca="1" si="3"/>
        <v/>
      </c>
      <c r="E20" s="139" t="str">
        <f t="shared" ca="1" si="4"/>
        <v/>
      </c>
      <c r="F20" s="140" t="str">
        <f t="shared" ca="1" si="5"/>
        <v/>
      </c>
      <c r="G20" s="118" t="str">
        <f t="shared" ca="1" si="6"/>
        <v/>
      </c>
      <c r="H20" s="118" t="str">
        <f t="shared" ca="1" si="7"/>
        <v/>
      </c>
      <c r="I20" s="140" t="str">
        <f t="shared" ca="1" si="8"/>
        <v/>
      </c>
      <c r="J20" s="140" t="str">
        <f t="shared" ca="1" si="9"/>
        <v/>
      </c>
      <c r="K20" s="139" t="str">
        <f t="shared" ca="1" si="10"/>
        <v/>
      </c>
      <c r="L20" s="140" t="str">
        <f t="shared" ca="1" si="11"/>
        <v/>
      </c>
      <c r="M20" s="118" t="str">
        <f t="shared" ca="1" si="12"/>
        <v/>
      </c>
      <c r="N20" s="138" t="str">
        <f t="shared" ca="1" si="13"/>
        <v/>
      </c>
    </row>
    <row r="21" spans="1:14" x14ac:dyDescent="0.15">
      <c r="A21" s="138" t="str">
        <f t="shared" ca="1" si="0"/>
        <v/>
      </c>
      <c r="B21" s="102" t="str">
        <f t="shared" ca="1" si="1"/>
        <v/>
      </c>
      <c r="C21" s="102" t="str">
        <f t="shared" ca="1" si="2"/>
        <v/>
      </c>
      <c r="D21" s="139" t="str">
        <f t="shared" ca="1" si="3"/>
        <v/>
      </c>
      <c r="E21" s="139" t="str">
        <f t="shared" ca="1" si="4"/>
        <v/>
      </c>
      <c r="F21" s="140" t="str">
        <f t="shared" ca="1" si="5"/>
        <v/>
      </c>
      <c r="G21" s="118" t="str">
        <f t="shared" ca="1" si="6"/>
        <v/>
      </c>
      <c r="H21" s="118" t="str">
        <f t="shared" ca="1" si="7"/>
        <v/>
      </c>
      <c r="I21" s="140" t="str">
        <f t="shared" ca="1" si="8"/>
        <v/>
      </c>
      <c r="J21" s="140" t="str">
        <f t="shared" ca="1" si="9"/>
        <v/>
      </c>
      <c r="K21" s="139" t="str">
        <f t="shared" ca="1" si="10"/>
        <v/>
      </c>
      <c r="L21" s="140" t="str">
        <f t="shared" ca="1" si="11"/>
        <v/>
      </c>
      <c r="M21" s="118" t="str">
        <f t="shared" ca="1" si="12"/>
        <v/>
      </c>
      <c r="N21" s="138" t="str">
        <f t="shared" ca="1" si="13"/>
        <v/>
      </c>
    </row>
    <row r="22" spans="1:14" x14ac:dyDescent="0.15">
      <c r="A22" s="138" t="str">
        <f t="shared" ca="1" si="0"/>
        <v/>
      </c>
      <c r="B22" s="102" t="str">
        <f t="shared" ca="1" si="1"/>
        <v/>
      </c>
      <c r="C22" s="102" t="str">
        <f t="shared" ca="1" si="2"/>
        <v/>
      </c>
      <c r="D22" s="139" t="str">
        <f t="shared" ca="1" si="3"/>
        <v/>
      </c>
      <c r="E22" s="139" t="str">
        <f t="shared" ca="1" si="4"/>
        <v/>
      </c>
      <c r="F22" s="140" t="str">
        <f t="shared" ca="1" si="5"/>
        <v/>
      </c>
      <c r="G22" s="118" t="str">
        <f t="shared" ca="1" si="6"/>
        <v/>
      </c>
      <c r="H22" s="118" t="str">
        <f t="shared" ca="1" si="7"/>
        <v/>
      </c>
      <c r="I22" s="140" t="str">
        <f t="shared" ca="1" si="8"/>
        <v/>
      </c>
      <c r="J22" s="140" t="str">
        <f t="shared" ca="1" si="9"/>
        <v/>
      </c>
      <c r="K22" s="139" t="str">
        <f t="shared" ca="1" si="10"/>
        <v/>
      </c>
      <c r="L22" s="140" t="str">
        <f t="shared" ca="1" si="11"/>
        <v/>
      </c>
      <c r="M22" s="118" t="str">
        <f t="shared" ca="1" si="12"/>
        <v/>
      </c>
      <c r="N22" s="138" t="str">
        <f t="shared" ca="1" si="13"/>
        <v/>
      </c>
    </row>
    <row r="23" spans="1:14" x14ac:dyDescent="0.15">
      <c r="A23" s="138" t="str">
        <f t="shared" ca="1" si="0"/>
        <v/>
      </c>
      <c r="B23" s="102" t="str">
        <f t="shared" ca="1" si="1"/>
        <v/>
      </c>
      <c r="C23" s="102" t="str">
        <f t="shared" ca="1" si="2"/>
        <v/>
      </c>
      <c r="D23" s="139" t="str">
        <f t="shared" ca="1" si="3"/>
        <v/>
      </c>
      <c r="E23" s="139" t="str">
        <f t="shared" ca="1" si="4"/>
        <v/>
      </c>
      <c r="F23" s="140" t="str">
        <f t="shared" ca="1" si="5"/>
        <v/>
      </c>
      <c r="G23" s="118" t="str">
        <f t="shared" ca="1" si="6"/>
        <v/>
      </c>
      <c r="H23" s="118" t="str">
        <f t="shared" ca="1" si="7"/>
        <v/>
      </c>
      <c r="I23" s="140" t="str">
        <f t="shared" ca="1" si="8"/>
        <v/>
      </c>
      <c r="J23" s="140" t="str">
        <f t="shared" ca="1" si="9"/>
        <v/>
      </c>
      <c r="K23" s="139" t="str">
        <f t="shared" ca="1" si="10"/>
        <v/>
      </c>
      <c r="L23" s="140" t="str">
        <f t="shared" ca="1" si="11"/>
        <v/>
      </c>
      <c r="M23" s="118" t="str">
        <f t="shared" ca="1" si="12"/>
        <v/>
      </c>
      <c r="N23" s="138" t="str">
        <f t="shared" ca="1" si="13"/>
        <v/>
      </c>
    </row>
    <row r="24" spans="1:14" x14ac:dyDescent="0.15">
      <c r="A24" s="138" t="str">
        <f t="shared" ca="1" si="0"/>
        <v/>
      </c>
      <c r="B24" s="102" t="str">
        <f t="shared" ca="1" si="1"/>
        <v/>
      </c>
      <c r="C24" s="102" t="str">
        <f t="shared" ca="1" si="2"/>
        <v/>
      </c>
      <c r="D24" s="139" t="str">
        <f t="shared" ca="1" si="3"/>
        <v/>
      </c>
      <c r="E24" s="139" t="str">
        <f t="shared" ca="1" si="4"/>
        <v/>
      </c>
      <c r="F24" s="140" t="str">
        <f t="shared" ca="1" si="5"/>
        <v/>
      </c>
      <c r="G24" s="118" t="str">
        <f t="shared" ca="1" si="6"/>
        <v/>
      </c>
      <c r="H24" s="118" t="str">
        <f t="shared" ca="1" si="7"/>
        <v/>
      </c>
      <c r="I24" s="140" t="str">
        <f t="shared" ca="1" si="8"/>
        <v/>
      </c>
      <c r="J24" s="140" t="str">
        <f t="shared" ca="1" si="9"/>
        <v/>
      </c>
      <c r="K24" s="139" t="str">
        <f t="shared" ca="1" si="10"/>
        <v/>
      </c>
      <c r="L24" s="140" t="str">
        <f t="shared" ca="1" si="11"/>
        <v/>
      </c>
      <c r="M24" s="118" t="str">
        <f t="shared" ca="1" si="12"/>
        <v/>
      </c>
      <c r="N24" s="138" t="str">
        <f t="shared" ca="1" si="13"/>
        <v/>
      </c>
    </row>
    <row r="25" spans="1:14" x14ac:dyDescent="0.15">
      <c r="A25" s="138" t="str">
        <f t="shared" ca="1" si="0"/>
        <v/>
      </c>
      <c r="B25" s="102" t="str">
        <f t="shared" ca="1" si="1"/>
        <v/>
      </c>
      <c r="C25" s="102" t="str">
        <f t="shared" ca="1" si="2"/>
        <v/>
      </c>
      <c r="D25" s="139" t="str">
        <f t="shared" ca="1" si="3"/>
        <v/>
      </c>
      <c r="E25" s="139" t="str">
        <f t="shared" ca="1" si="4"/>
        <v/>
      </c>
      <c r="F25" s="140" t="str">
        <f t="shared" ca="1" si="5"/>
        <v/>
      </c>
      <c r="G25" s="118" t="str">
        <f t="shared" ca="1" si="6"/>
        <v/>
      </c>
      <c r="H25" s="118" t="str">
        <f t="shared" ca="1" si="7"/>
        <v/>
      </c>
      <c r="I25" s="140" t="str">
        <f t="shared" ca="1" si="8"/>
        <v/>
      </c>
      <c r="J25" s="140" t="str">
        <f t="shared" ca="1" si="9"/>
        <v/>
      </c>
      <c r="K25" s="139" t="str">
        <f t="shared" ca="1" si="10"/>
        <v/>
      </c>
      <c r="L25" s="140" t="str">
        <f t="shared" ca="1" si="11"/>
        <v/>
      </c>
      <c r="M25" s="118" t="str">
        <f t="shared" ca="1" si="12"/>
        <v/>
      </c>
      <c r="N25" s="138" t="str">
        <f t="shared" ca="1" si="13"/>
        <v/>
      </c>
    </row>
    <row r="26" spans="1:14" x14ac:dyDescent="0.15">
      <c r="A26" s="138" t="str">
        <f t="shared" ca="1" si="0"/>
        <v/>
      </c>
      <c r="B26" s="102" t="str">
        <f t="shared" ca="1" si="1"/>
        <v/>
      </c>
      <c r="C26" s="102" t="str">
        <f t="shared" ca="1" si="2"/>
        <v/>
      </c>
      <c r="D26" s="139" t="str">
        <f t="shared" ca="1" si="3"/>
        <v/>
      </c>
      <c r="E26" s="139" t="str">
        <f t="shared" ca="1" si="4"/>
        <v/>
      </c>
      <c r="F26" s="140" t="str">
        <f t="shared" ca="1" si="5"/>
        <v/>
      </c>
      <c r="G26" s="118" t="str">
        <f t="shared" ca="1" si="6"/>
        <v/>
      </c>
      <c r="H26" s="118" t="str">
        <f t="shared" ca="1" si="7"/>
        <v/>
      </c>
      <c r="I26" s="140" t="str">
        <f t="shared" ca="1" si="8"/>
        <v/>
      </c>
      <c r="J26" s="140" t="str">
        <f t="shared" ca="1" si="9"/>
        <v/>
      </c>
      <c r="K26" s="139" t="str">
        <f t="shared" ca="1" si="10"/>
        <v/>
      </c>
      <c r="L26" s="140" t="str">
        <f t="shared" ca="1" si="11"/>
        <v/>
      </c>
      <c r="M26" s="118" t="str">
        <f t="shared" ca="1" si="12"/>
        <v/>
      </c>
      <c r="N26" s="138" t="str">
        <f t="shared" ca="1" si="13"/>
        <v/>
      </c>
    </row>
    <row r="27" spans="1:14" x14ac:dyDescent="0.15">
      <c r="A27" s="138" t="str">
        <f t="shared" ca="1" si="0"/>
        <v/>
      </c>
      <c r="B27" s="102" t="str">
        <f t="shared" ca="1" si="1"/>
        <v/>
      </c>
      <c r="C27" s="102" t="str">
        <f t="shared" ca="1" si="2"/>
        <v/>
      </c>
      <c r="D27" s="139" t="str">
        <f t="shared" ca="1" si="3"/>
        <v/>
      </c>
      <c r="E27" s="139" t="str">
        <f t="shared" ca="1" si="4"/>
        <v/>
      </c>
      <c r="F27" s="140" t="str">
        <f t="shared" ca="1" si="5"/>
        <v/>
      </c>
      <c r="G27" s="118" t="str">
        <f t="shared" ca="1" si="6"/>
        <v/>
      </c>
      <c r="H27" s="118" t="str">
        <f t="shared" ca="1" si="7"/>
        <v/>
      </c>
      <c r="I27" s="140" t="str">
        <f t="shared" ca="1" si="8"/>
        <v/>
      </c>
      <c r="J27" s="140" t="str">
        <f t="shared" ca="1" si="9"/>
        <v/>
      </c>
      <c r="K27" s="139" t="str">
        <f t="shared" ca="1" si="10"/>
        <v/>
      </c>
      <c r="L27" s="140" t="str">
        <f t="shared" ca="1" si="11"/>
        <v/>
      </c>
      <c r="M27" s="118" t="str">
        <f t="shared" ca="1" si="12"/>
        <v/>
      </c>
      <c r="N27" s="138" t="str">
        <f t="shared" ca="1" si="13"/>
        <v/>
      </c>
    </row>
    <row r="28" spans="1:14" x14ac:dyDescent="0.15">
      <c r="A28" s="138" t="str">
        <f t="shared" ca="1" si="0"/>
        <v/>
      </c>
      <c r="B28" s="102" t="str">
        <f t="shared" ca="1" si="1"/>
        <v/>
      </c>
      <c r="C28" s="102" t="str">
        <f t="shared" ca="1" si="2"/>
        <v/>
      </c>
      <c r="D28" s="139" t="str">
        <f t="shared" ca="1" si="3"/>
        <v/>
      </c>
      <c r="E28" s="139" t="str">
        <f t="shared" ca="1" si="4"/>
        <v/>
      </c>
      <c r="F28" s="140" t="str">
        <f t="shared" ca="1" si="5"/>
        <v/>
      </c>
      <c r="G28" s="118" t="str">
        <f t="shared" ca="1" si="6"/>
        <v/>
      </c>
      <c r="H28" s="118" t="str">
        <f t="shared" ca="1" si="7"/>
        <v/>
      </c>
      <c r="I28" s="140" t="str">
        <f t="shared" ca="1" si="8"/>
        <v/>
      </c>
      <c r="J28" s="140" t="str">
        <f t="shared" ca="1" si="9"/>
        <v/>
      </c>
      <c r="K28" s="139" t="str">
        <f t="shared" ca="1" si="10"/>
        <v/>
      </c>
      <c r="L28" s="140" t="str">
        <f t="shared" ca="1" si="11"/>
        <v/>
      </c>
      <c r="M28" s="118" t="str">
        <f t="shared" ca="1" si="12"/>
        <v/>
      </c>
      <c r="N28" s="138" t="str">
        <f t="shared" ca="1" si="13"/>
        <v/>
      </c>
    </row>
    <row r="29" spans="1:14" x14ac:dyDescent="0.15">
      <c r="A29" s="138" t="str">
        <f t="shared" ca="1" si="0"/>
        <v/>
      </c>
      <c r="B29" s="102" t="str">
        <f t="shared" ca="1" si="1"/>
        <v/>
      </c>
      <c r="C29" s="102" t="str">
        <f t="shared" ca="1" si="2"/>
        <v/>
      </c>
      <c r="D29" s="139" t="str">
        <f t="shared" ca="1" si="3"/>
        <v/>
      </c>
      <c r="E29" s="139" t="str">
        <f t="shared" ca="1" si="4"/>
        <v/>
      </c>
      <c r="F29" s="140" t="str">
        <f t="shared" ca="1" si="5"/>
        <v/>
      </c>
      <c r="G29" s="118" t="str">
        <f t="shared" ca="1" si="6"/>
        <v/>
      </c>
      <c r="H29" s="118" t="str">
        <f t="shared" ca="1" si="7"/>
        <v/>
      </c>
      <c r="I29" s="140" t="str">
        <f t="shared" ca="1" si="8"/>
        <v/>
      </c>
      <c r="J29" s="140" t="str">
        <f t="shared" ca="1" si="9"/>
        <v/>
      </c>
      <c r="K29" s="139" t="str">
        <f t="shared" ca="1" si="10"/>
        <v/>
      </c>
      <c r="L29" s="140" t="str">
        <f t="shared" ca="1" si="11"/>
        <v/>
      </c>
      <c r="M29" s="118" t="str">
        <f t="shared" ca="1" si="12"/>
        <v/>
      </c>
      <c r="N29" s="138" t="str">
        <f t="shared" ca="1" si="13"/>
        <v/>
      </c>
    </row>
    <row r="30" spans="1:14" x14ac:dyDescent="0.15">
      <c r="A30" s="138" t="str">
        <f t="shared" ca="1" si="0"/>
        <v/>
      </c>
      <c r="B30" s="102" t="str">
        <f t="shared" ca="1" si="1"/>
        <v/>
      </c>
      <c r="C30" s="102" t="str">
        <f t="shared" ca="1" si="2"/>
        <v/>
      </c>
      <c r="D30" s="139" t="str">
        <f t="shared" ca="1" si="3"/>
        <v/>
      </c>
      <c r="E30" s="139" t="str">
        <f t="shared" ca="1" si="4"/>
        <v/>
      </c>
      <c r="F30" s="140" t="str">
        <f t="shared" ca="1" si="5"/>
        <v/>
      </c>
      <c r="G30" s="118" t="str">
        <f t="shared" ca="1" si="6"/>
        <v/>
      </c>
      <c r="H30" s="118" t="str">
        <f t="shared" ca="1" si="7"/>
        <v/>
      </c>
      <c r="I30" s="140" t="str">
        <f t="shared" ca="1" si="8"/>
        <v/>
      </c>
      <c r="J30" s="140" t="str">
        <f t="shared" ca="1" si="9"/>
        <v/>
      </c>
      <c r="K30" s="139" t="str">
        <f t="shared" ca="1" si="10"/>
        <v/>
      </c>
      <c r="L30" s="140" t="str">
        <f t="shared" ca="1" si="11"/>
        <v/>
      </c>
      <c r="M30" s="118" t="str">
        <f t="shared" ca="1" si="12"/>
        <v/>
      </c>
      <c r="N30" s="138" t="str">
        <f t="shared" ca="1" si="13"/>
        <v/>
      </c>
    </row>
    <row r="31" spans="1:14" x14ac:dyDescent="0.15">
      <c r="A31" s="138" t="str">
        <f t="shared" ca="1" si="0"/>
        <v/>
      </c>
      <c r="B31" s="102" t="str">
        <f t="shared" ca="1" si="1"/>
        <v/>
      </c>
      <c r="C31" s="102" t="str">
        <f t="shared" ca="1" si="2"/>
        <v/>
      </c>
      <c r="D31" s="139" t="str">
        <f t="shared" ca="1" si="3"/>
        <v/>
      </c>
      <c r="E31" s="139" t="str">
        <f t="shared" ca="1" si="4"/>
        <v/>
      </c>
      <c r="F31" s="140" t="str">
        <f t="shared" ca="1" si="5"/>
        <v/>
      </c>
      <c r="G31" s="118" t="str">
        <f t="shared" ca="1" si="6"/>
        <v/>
      </c>
      <c r="H31" s="118" t="str">
        <f t="shared" ca="1" si="7"/>
        <v/>
      </c>
      <c r="I31" s="140" t="str">
        <f t="shared" ca="1" si="8"/>
        <v/>
      </c>
      <c r="J31" s="140" t="str">
        <f t="shared" ca="1" si="9"/>
        <v/>
      </c>
      <c r="K31" s="139" t="str">
        <f t="shared" ca="1" si="10"/>
        <v/>
      </c>
      <c r="L31" s="140" t="str">
        <f t="shared" ca="1" si="11"/>
        <v/>
      </c>
      <c r="M31" s="118" t="str">
        <f t="shared" ca="1" si="12"/>
        <v/>
      </c>
      <c r="N31" s="138" t="str">
        <f t="shared" ca="1" si="13"/>
        <v/>
      </c>
    </row>
    <row r="32" spans="1:14" x14ac:dyDescent="0.15">
      <c r="A32" s="138" t="str">
        <f t="shared" ca="1" si="0"/>
        <v/>
      </c>
      <c r="B32" s="102" t="str">
        <f t="shared" ca="1" si="1"/>
        <v/>
      </c>
      <c r="C32" s="102" t="str">
        <f t="shared" ca="1" si="2"/>
        <v/>
      </c>
      <c r="D32" s="139" t="str">
        <f t="shared" ca="1" si="3"/>
        <v/>
      </c>
      <c r="E32" s="139" t="str">
        <f t="shared" ca="1" si="4"/>
        <v/>
      </c>
      <c r="F32" s="140" t="str">
        <f t="shared" ca="1" si="5"/>
        <v/>
      </c>
      <c r="G32" s="118" t="str">
        <f t="shared" ca="1" si="6"/>
        <v/>
      </c>
      <c r="H32" s="118" t="str">
        <f t="shared" ca="1" si="7"/>
        <v/>
      </c>
      <c r="I32" s="140" t="str">
        <f t="shared" ca="1" si="8"/>
        <v/>
      </c>
      <c r="J32" s="140" t="str">
        <f t="shared" ca="1" si="9"/>
        <v/>
      </c>
      <c r="K32" s="139" t="str">
        <f t="shared" ca="1" si="10"/>
        <v/>
      </c>
      <c r="L32" s="140" t="str">
        <f t="shared" ca="1" si="11"/>
        <v/>
      </c>
      <c r="M32" s="118" t="str">
        <f t="shared" ca="1" si="12"/>
        <v/>
      </c>
      <c r="N32" s="138" t="str">
        <f t="shared" ca="1" si="13"/>
        <v/>
      </c>
    </row>
    <row r="33" spans="1:14" x14ac:dyDescent="0.15">
      <c r="A33" s="138" t="str">
        <f t="shared" ca="1" si="0"/>
        <v/>
      </c>
      <c r="B33" s="102" t="str">
        <f t="shared" ca="1" si="1"/>
        <v/>
      </c>
      <c r="C33" s="102" t="str">
        <f t="shared" ca="1" si="2"/>
        <v/>
      </c>
      <c r="D33" s="139" t="str">
        <f t="shared" ca="1" si="3"/>
        <v/>
      </c>
      <c r="E33" s="139" t="str">
        <f t="shared" ca="1" si="4"/>
        <v/>
      </c>
      <c r="F33" s="140" t="str">
        <f t="shared" ca="1" si="5"/>
        <v/>
      </c>
      <c r="G33" s="118" t="str">
        <f t="shared" ca="1" si="6"/>
        <v/>
      </c>
      <c r="H33" s="118" t="str">
        <f t="shared" ca="1" si="7"/>
        <v/>
      </c>
      <c r="I33" s="140" t="str">
        <f t="shared" ca="1" si="8"/>
        <v/>
      </c>
      <c r="J33" s="140" t="str">
        <f t="shared" ca="1" si="9"/>
        <v/>
      </c>
      <c r="K33" s="139" t="str">
        <f t="shared" ca="1" si="10"/>
        <v/>
      </c>
      <c r="L33" s="140" t="str">
        <f t="shared" ca="1" si="11"/>
        <v/>
      </c>
      <c r="M33" s="118" t="str">
        <f t="shared" ca="1" si="12"/>
        <v/>
      </c>
      <c r="N33" s="138" t="str">
        <f t="shared" ca="1" si="13"/>
        <v/>
      </c>
    </row>
    <row r="34" spans="1:14" x14ac:dyDescent="0.15">
      <c r="A34" s="138" t="str">
        <f t="shared" ca="1" si="0"/>
        <v/>
      </c>
      <c r="B34" s="102" t="str">
        <f t="shared" ca="1" si="1"/>
        <v/>
      </c>
      <c r="C34" s="102" t="str">
        <f t="shared" ca="1" si="2"/>
        <v/>
      </c>
      <c r="D34" s="139" t="str">
        <f t="shared" ca="1" si="3"/>
        <v/>
      </c>
      <c r="E34" s="139" t="str">
        <f t="shared" ca="1" si="4"/>
        <v/>
      </c>
      <c r="F34" s="140" t="str">
        <f t="shared" ca="1" si="5"/>
        <v/>
      </c>
      <c r="G34" s="118" t="str">
        <f t="shared" ca="1" si="6"/>
        <v/>
      </c>
      <c r="H34" s="118" t="str">
        <f t="shared" ca="1" si="7"/>
        <v/>
      </c>
      <c r="I34" s="140" t="str">
        <f t="shared" ca="1" si="8"/>
        <v/>
      </c>
      <c r="J34" s="140" t="str">
        <f t="shared" ca="1" si="9"/>
        <v/>
      </c>
      <c r="K34" s="139" t="str">
        <f t="shared" ca="1" si="10"/>
        <v/>
      </c>
      <c r="L34" s="140" t="str">
        <f t="shared" ca="1" si="11"/>
        <v/>
      </c>
      <c r="M34" s="118" t="str">
        <f t="shared" ca="1" si="12"/>
        <v/>
      </c>
      <c r="N34" s="138" t="str">
        <f t="shared" ca="1" si="13"/>
        <v/>
      </c>
    </row>
    <row r="35" spans="1:14" x14ac:dyDescent="0.15">
      <c r="A35" s="138" t="str">
        <f t="shared" ca="1" si="0"/>
        <v/>
      </c>
      <c r="B35" s="102" t="str">
        <f t="shared" ca="1" si="1"/>
        <v/>
      </c>
      <c r="C35" s="102" t="str">
        <f t="shared" ca="1" si="2"/>
        <v/>
      </c>
      <c r="D35" s="139" t="str">
        <f t="shared" ca="1" si="3"/>
        <v/>
      </c>
      <c r="E35" s="139" t="str">
        <f t="shared" ca="1" si="4"/>
        <v/>
      </c>
      <c r="F35" s="140" t="str">
        <f t="shared" ca="1" si="5"/>
        <v/>
      </c>
      <c r="G35" s="118" t="str">
        <f t="shared" ca="1" si="6"/>
        <v/>
      </c>
      <c r="H35" s="118" t="str">
        <f t="shared" ca="1" si="7"/>
        <v/>
      </c>
      <c r="I35" s="140" t="str">
        <f t="shared" ca="1" si="8"/>
        <v/>
      </c>
      <c r="J35" s="140" t="str">
        <f t="shared" ca="1" si="9"/>
        <v/>
      </c>
      <c r="K35" s="139" t="str">
        <f t="shared" ca="1" si="10"/>
        <v/>
      </c>
      <c r="L35" s="140" t="str">
        <f t="shared" ca="1" si="11"/>
        <v/>
      </c>
      <c r="M35" s="118" t="str">
        <f t="shared" ca="1" si="12"/>
        <v/>
      </c>
      <c r="N35" s="138" t="str">
        <f t="shared" ca="1" si="13"/>
        <v/>
      </c>
    </row>
    <row r="36" spans="1:14" x14ac:dyDescent="0.15">
      <c r="A36" s="138" t="str">
        <f t="shared" ca="1" si="0"/>
        <v/>
      </c>
      <c r="B36" s="102" t="str">
        <f t="shared" ca="1" si="1"/>
        <v/>
      </c>
      <c r="C36" s="102" t="str">
        <f t="shared" ca="1" si="2"/>
        <v/>
      </c>
      <c r="D36" s="139" t="str">
        <f t="shared" ca="1" si="3"/>
        <v/>
      </c>
      <c r="E36" s="139" t="str">
        <f t="shared" ca="1" si="4"/>
        <v/>
      </c>
      <c r="F36" s="140" t="str">
        <f t="shared" ca="1" si="5"/>
        <v/>
      </c>
      <c r="G36" s="118" t="str">
        <f t="shared" ca="1" si="6"/>
        <v/>
      </c>
      <c r="H36" s="118" t="str">
        <f t="shared" ca="1" si="7"/>
        <v/>
      </c>
      <c r="I36" s="140" t="str">
        <f t="shared" ca="1" si="8"/>
        <v/>
      </c>
      <c r="J36" s="140" t="str">
        <f t="shared" ca="1" si="9"/>
        <v/>
      </c>
      <c r="K36" s="139" t="str">
        <f t="shared" ca="1" si="10"/>
        <v/>
      </c>
      <c r="L36" s="140" t="str">
        <f t="shared" ca="1" si="11"/>
        <v/>
      </c>
      <c r="M36" s="118" t="str">
        <f t="shared" ca="1" si="12"/>
        <v/>
      </c>
      <c r="N36" s="138" t="str">
        <f t="shared" ca="1" si="13"/>
        <v/>
      </c>
    </row>
    <row r="37" spans="1:14" x14ac:dyDescent="0.15">
      <c r="A37" s="138" t="str">
        <f t="shared" ca="1" si="0"/>
        <v/>
      </c>
      <c r="B37" s="102" t="str">
        <f t="shared" ca="1" si="1"/>
        <v/>
      </c>
      <c r="C37" s="102" t="str">
        <f t="shared" ca="1" si="2"/>
        <v/>
      </c>
      <c r="D37" s="139" t="str">
        <f t="shared" ca="1" si="3"/>
        <v/>
      </c>
      <c r="E37" s="139" t="str">
        <f t="shared" ca="1" si="4"/>
        <v/>
      </c>
      <c r="F37" s="140" t="str">
        <f t="shared" ca="1" si="5"/>
        <v/>
      </c>
      <c r="G37" s="118" t="str">
        <f t="shared" ca="1" si="6"/>
        <v/>
      </c>
      <c r="H37" s="118" t="str">
        <f t="shared" ca="1" si="7"/>
        <v/>
      </c>
      <c r="I37" s="140" t="str">
        <f t="shared" ca="1" si="8"/>
        <v/>
      </c>
      <c r="J37" s="140" t="str">
        <f t="shared" ca="1" si="9"/>
        <v/>
      </c>
      <c r="K37" s="139" t="str">
        <f t="shared" ca="1" si="10"/>
        <v/>
      </c>
      <c r="L37" s="140" t="str">
        <f t="shared" ca="1" si="11"/>
        <v/>
      </c>
      <c r="M37" s="118" t="str">
        <f t="shared" ca="1" si="12"/>
        <v/>
      </c>
      <c r="N37" s="138" t="str">
        <f t="shared" ca="1" si="13"/>
        <v/>
      </c>
    </row>
    <row r="38" spans="1:14" x14ac:dyDescent="0.15">
      <c r="A38" s="138" t="str">
        <f t="shared" ca="1" si="0"/>
        <v/>
      </c>
      <c r="B38" s="102" t="str">
        <f t="shared" ca="1" si="1"/>
        <v/>
      </c>
      <c r="C38" s="102" t="str">
        <f t="shared" ca="1" si="2"/>
        <v/>
      </c>
      <c r="D38" s="139" t="str">
        <f t="shared" ca="1" si="3"/>
        <v/>
      </c>
      <c r="E38" s="139" t="str">
        <f t="shared" ca="1" si="4"/>
        <v/>
      </c>
      <c r="F38" s="140" t="str">
        <f t="shared" ca="1" si="5"/>
        <v/>
      </c>
      <c r="G38" s="118" t="str">
        <f t="shared" ca="1" si="6"/>
        <v/>
      </c>
      <c r="H38" s="118" t="str">
        <f t="shared" ca="1" si="7"/>
        <v/>
      </c>
      <c r="I38" s="140" t="str">
        <f t="shared" ca="1" si="8"/>
        <v/>
      </c>
      <c r="J38" s="140" t="str">
        <f t="shared" ca="1" si="9"/>
        <v/>
      </c>
      <c r="K38" s="139" t="str">
        <f t="shared" ca="1" si="10"/>
        <v/>
      </c>
      <c r="L38" s="140" t="str">
        <f t="shared" ca="1" si="11"/>
        <v/>
      </c>
      <c r="M38" s="118" t="str">
        <f t="shared" ca="1" si="12"/>
        <v/>
      </c>
      <c r="N38" s="138" t="str">
        <f t="shared" ca="1" si="13"/>
        <v/>
      </c>
    </row>
    <row r="39" spans="1:14" x14ac:dyDescent="0.15">
      <c r="A39" s="138" t="str">
        <f t="shared" ca="1" si="0"/>
        <v/>
      </c>
      <c r="B39" s="102" t="str">
        <f t="shared" ca="1" si="1"/>
        <v/>
      </c>
      <c r="C39" s="102" t="str">
        <f t="shared" ca="1" si="2"/>
        <v/>
      </c>
      <c r="D39" s="139" t="str">
        <f t="shared" ca="1" si="3"/>
        <v/>
      </c>
      <c r="E39" s="139" t="str">
        <f t="shared" ca="1" si="4"/>
        <v/>
      </c>
      <c r="F39" s="140" t="str">
        <f t="shared" ca="1" si="5"/>
        <v/>
      </c>
      <c r="G39" s="118" t="str">
        <f t="shared" ca="1" si="6"/>
        <v/>
      </c>
      <c r="H39" s="118" t="str">
        <f t="shared" ca="1" si="7"/>
        <v/>
      </c>
      <c r="I39" s="140" t="str">
        <f t="shared" ca="1" si="8"/>
        <v/>
      </c>
      <c r="J39" s="140" t="str">
        <f t="shared" ca="1" si="9"/>
        <v/>
      </c>
      <c r="K39" s="139" t="str">
        <f t="shared" ca="1" si="10"/>
        <v/>
      </c>
      <c r="L39" s="140" t="str">
        <f t="shared" ca="1" si="11"/>
        <v/>
      </c>
      <c r="M39" s="118" t="str">
        <f t="shared" ca="1" si="12"/>
        <v/>
      </c>
      <c r="N39" s="138" t="str">
        <f t="shared" ca="1" si="13"/>
        <v/>
      </c>
    </row>
    <row r="40" spans="1:14" x14ac:dyDescent="0.15">
      <c r="A40" s="138" t="str">
        <f t="shared" ca="1" si="0"/>
        <v/>
      </c>
      <c r="B40" s="102" t="str">
        <f t="shared" ca="1" si="1"/>
        <v/>
      </c>
      <c r="C40" s="102" t="str">
        <f t="shared" ca="1" si="2"/>
        <v/>
      </c>
      <c r="D40" s="139" t="str">
        <f t="shared" ca="1" si="3"/>
        <v/>
      </c>
      <c r="E40" s="139" t="str">
        <f t="shared" ca="1" si="4"/>
        <v/>
      </c>
      <c r="F40" s="140" t="str">
        <f t="shared" ca="1" si="5"/>
        <v/>
      </c>
      <c r="G40" s="118" t="str">
        <f t="shared" ca="1" si="6"/>
        <v/>
      </c>
      <c r="H40" s="118" t="str">
        <f t="shared" ca="1" si="7"/>
        <v/>
      </c>
      <c r="I40" s="140" t="str">
        <f t="shared" ca="1" si="8"/>
        <v/>
      </c>
      <c r="J40" s="140" t="str">
        <f t="shared" ca="1" si="9"/>
        <v/>
      </c>
      <c r="K40" s="139" t="str">
        <f t="shared" ca="1" si="10"/>
        <v/>
      </c>
      <c r="L40" s="140" t="str">
        <f t="shared" ca="1" si="11"/>
        <v/>
      </c>
      <c r="M40" s="118" t="str">
        <f t="shared" ca="1" si="12"/>
        <v/>
      </c>
      <c r="N40" s="138" t="str">
        <f t="shared" ca="1" si="13"/>
        <v/>
      </c>
    </row>
    <row r="41" spans="1:14" x14ac:dyDescent="0.15">
      <c r="A41" s="138" t="str">
        <f t="shared" ca="1" si="0"/>
        <v/>
      </c>
      <c r="B41" s="102" t="str">
        <f t="shared" ca="1" si="1"/>
        <v/>
      </c>
      <c r="C41" s="102" t="str">
        <f t="shared" ca="1" si="2"/>
        <v/>
      </c>
      <c r="D41" s="139" t="str">
        <f t="shared" ca="1" si="3"/>
        <v/>
      </c>
      <c r="E41" s="139" t="str">
        <f t="shared" ca="1" si="4"/>
        <v/>
      </c>
      <c r="F41" s="140" t="str">
        <f t="shared" ca="1" si="5"/>
        <v/>
      </c>
      <c r="G41" s="118" t="str">
        <f t="shared" ca="1" si="6"/>
        <v/>
      </c>
      <c r="H41" s="118" t="str">
        <f t="shared" ca="1" si="7"/>
        <v/>
      </c>
      <c r="I41" s="140" t="str">
        <f t="shared" ca="1" si="8"/>
        <v/>
      </c>
      <c r="J41" s="140" t="str">
        <f t="shared" ca="1" si="9"/>
        <v/>
      </c>
      <c r="K41" s="139" t="str">
        <f t="shared" ca="1" si="10"/>
        <v/>
      </c>
      <c r="L41" s="140" t="str">
        <f t="shared" ca="1" si="11"/>
        <v/>
      </c>
      <c r="M41" s="118" t="str">
        <f t="shared" ca="1" si="12"/>
        <v/>
      </c>
      <c r="N41" s="138" t="str">
        <f t="shared" ca="1" si="13"/>
        <v/>
      </c>
    </row>
    <row r="42" spans="1:14" x14ac:dyDescent="0.15">
      <c r="A42" s="138" t="str">
        <f t="shared" ca="1" si="0"/>
        <v/>
      </c>
      <c r="B42" s="102" t="str">
        <f t="shared" ca="1" si="1"/>
        <v/>
      </c>
      <c r="C42" s="102" t="str">
        <f t="shared" ca="1" si="2"/>
        <v/>
      </c>
      <c r="D42" s="139" t="str">
        <f t="shared" ca="1" si="3"/>
        <v/>
      </c>
      <c r="E42" s="139" t="str">
        <f t="shared" ca="1" si="4"/>
        <v/>
      </c>
      <c r="F42" s="140" t="str">
        <f t="shared" ca="1" si="5"/>
        <v/>
      </c>
      <c r="G42" s="118" t="str">
        <f t="shared" ca="1" si="6"/>
        <v/>
      </c>
      <c r="H42" s="118" t="str">
        <f t="shared" ca="1" si="7"/>
        <v/>
      </c>
      <c r="I42" s="140" t="str">
        <f t="shared" ca="1" si="8"/>
        <v/>
      </c>
      <c r="J42" s="140" t="str">
        <f t="shared" ca="1" si="9"/>
        <v/>
      </c>
      <c r="K42" s="139" t="str">
        <f t="shared" ca="1" si="10"/>
        <v/>
      </c>
      <c r="L42" s="140" t="str">
        <f t="shared" ca="1" si="11"/>
        <v/>
      </c>
      <c r="M42" s="118" t="str">
        <f t="shared" ca="1" si="12"/>
        <v/>
      </c>
      <c r="N42" s="138" t="str">
        <f t="shared" ca="1" si="13"/>
        <v/>
      </c>
    </row>
    <row r="43" spans="1:14" x14ac:dyDescent="0.15">
      <c r="A43" s="138" t="str">
        <f t="shared" ca="1" si="0"/>
        <v/>
      </c>
      <c r="B43" s="102" t="str">
        <f t="shared" ca="1" si="1"/>
        <v/>
      </c>
      <c r="C43" s="102" t="str">
        <f t="shared" ca="1" si="2"/>
        <v/>
      </c>
      <c r="D43" s="139" t="str">
        <f t="shared" ca="1" si="3"/>
        <v/>
      </c>
      <c r="E43" s="139" t="str">
        <f t="shared" ca="1" si="4"/>
        <v/>
      </c>
      <c r="F43" s="140" t="str">
        <f t="shared" ca="1" si="5"/>
        <v/>
      </c>
      <c r="G43" s="118" t="str">
        <f t="shared" ca="1" si="6"/>
        <v/>
      </c>
      <c r="H43" s="118" t="str">
        <f t="shared" ca="1" si="7"/>
        <v/>
      </c>
      <c r="I43" s="140" t="str">
        <f t="shared" ca="1" si="8"/>
        <v/>
      </c>
      <c r="J43" s="140" t="str">
        <f t="shared" ca="1" si="9"/>
        <v/>
      </c>
      <c r="K43" s="139" t="str">
        <f t="shared" ca="1" si="10"/>
        <v/>
      </c>
      <c r="L43" s="140" t="str">
        <f t="shared" ca="1" si="11"/>
        <v/>
      </c>
      <c r="M43" s="118" t="str">
        <f t="shared" ca="1" si="12"/>
        <v/>
      </c>
      <c r="N43" s="138" t="str">
        <f t="shared" ca="1" si="13"/>
        <v/>
      </c>
    </row>
    <row r="44" spans="1:14" x14ac:dyDescent="0.15">
      <c r="A44" s="138" t="str">
        <f t="shared" ca="1" si="0"/>
        <v/>
      </c>
      <c r="B44" s="102" t="str">
        <f t="shared" ca="1" si="1"/>
        <v/>
      </c>
      <c r="C44" s="102" t="str">
        <f t="shared" ca="1" si="2"/>
        <v/>
      </c>
      <c r="D44" s="139" t="str">
        <f t="shared" ca="1" si="3"/>
        <v/>
      </c>
      <c r="E44" s="139" t="str">
        <f t="shared" ca="1" si="4"/>
        <v/>
      </c>
      <c r="F44" s="140" t="str">
        <f t="shared" ca="1" si="5"/>
        <v/>
      </c>
      <c r="G44" s="118" t="str">
        <f t="shared" ca="1" si="6"/>
        <v/>
      </c>
      <c r="H44" s="118" t="str">
        <f t="shared" ca="1" si="7"/>
        <v/>
      </c>
      <c r="I44" s="140" t="str">
        <f t="shared" ca="1" si="8"/>
        <v/>
      </c>
      <c r="J44" s="140" t="str">
        <f t="shared" ca="1" si="9"/>
        <v/>
      </c>
      <c r="K44" s="139" t="str">
        <f t="shared" ca="1" si="10"/>
        <v/>
      </c>
      <c r="L44" s="140" t="str">
        <f t="shared" ca="1" si="11"/>
        <v/>
      </c>
      <c r="M44" s="118" t="str">
        <f t="shared" ca="1" si="12"/>
        <v/>
      </c>
      <c r="N44" s="138" t="str">
        <f t="shared" ca="1" si="13"/>
        <v/>
      </c>
    </row>
    <row r="45" spans="1:14" x14ac:dyDescent="0.15">
      <c r="A45" s="138" t="str">
        <f t="shared" ca="1" si="0"/>
        <v/>
      </c>
      <c r="B45" s="102" t="str">
        <f t="shared" ca="1" si="1"/>
        <v/>
      </c>
      <c r="C45" s="102" t="str">
        <f t="shared" ca="1" si="2"/>
        <v/>
      </c>
      <c r="D45" s="139" t="str">
        <f t="shared" ca="1" si="3"/>
        <v/>
      </c>
      <c r="E45" s="139" t="str">
        <f t="shared" ca="1" si="4"/>
        <v/>
      </c>
      <c r="F45" s="140" t="str">
        <f t="shared" ca="1" si="5"/>
        <v/>
      </c>
      <c r="G45" s="118" t="str">
        <f t="shared" ca="1" si="6"/>
        <v/>
      </c>
      <c r="H45" s="118" t="str">
        <f t="shared" ca="1" si="7"/>
        <v/>
      </c>
      <c r="I45" s="140" t="str">
        <f t="shared" ca="1" si="8"/>
        <v/>
      </c>
      <c r="J45" s="140" t="str">
        <f t="shared" ca="1" si="9"/>
        <v/>
      </c>
      <c r="K45" s="139" t="str">
        <f t="shared" ca="1" si="10"/>
        <v/>
      </c>
      <c r="L45" s="140" t="str">
        <f t="shared" ca="1" si="11"/>
        <v/>
      </c>
      <c r="M45" s="118" t="str">
        <f t="shared" ca="1" si="12"/>
        <v/>
      </c>
      <c r="N45" s="138" t="str">
        <f t="shared" ca="1" si="13"/>
        <v/>
      </c>
    </row>
    <row r="46" spans="1:14" x14ac:dyDescent="0.15">
      <c r="A46" s="138" t="str">
        <f t="shared" ca="1" si="0"/>
        <v/>
      </c>
      <c r="B46" s="102" t="str">
        <f t="shared" ca="1" si="1"/>
        <v/>
      </c>
      <c r="C46" s="102" t="str">
        <f t="shared" ca="1" si="2"/>
        <v/>
      </c>
      <c r="D46" s="139" t="str">
        <f t="shared" ca="1" si="3"/>
        <v/>
      </c>
      <c r="E46" s="139" t="str">
        <f t="shared" ca="1" si="4"/>
        <v/>
      </c>
      <c r="F46" s="140" t="str">
        <f t="shared" ca="1" si="5"/>
        <v/>
      </c>
      <c r="G46" s="118" t="str">
        <f t="shared" ca="1" si="6"/>
        <v/>
      </c>
      <c r="H46" s="118" t="str">
        <f t="shared" ca="1" si="7"/>
        <v/>
      </c>
      <c r="I46" s="140" t="str">
        <f t="shared" ca="1" si="8"/>
        <v/>
      </c>
      <c r="J46" s="140" t="str">
        <f t="shared" ca="1" si="9"/>
        <v/>
      </c>
      <c r="K46" s="139" t="str">
        <f t="shared" ca="1" si="10"/>
        <v/>
      </c>
      <c r="L46" s="140" t="str">
        <f t="shared" ca="1" si="11"/>
        <v/>
      </c>
      <c r="M46" s="118" t="str">
        <f t="shared" ca="1" si="12"/>
        <v/>
      </c>
      <c r="N46" s="138" t="str">
        <f t="shared" ca="1" si="13"/>
        <v/>
      </c>
    </row>
    <row r="47" spans="1:14" x14ac:dyDescent="0.15">
      <c r="A47" s="138" t="str">
        <f t="shared" ca="1" si="0"/>
        <v/>
      </c>
      <c r="B47" s="102" t="str">
        <f t="shared" ca="1" si="1"/>
        <v/>
      </c>
      <c r="C47" s="102" t="str">
        <f t="shared" ca="1" si="2"/>
        <v/>
      </c>
      <c r="D47" s="139" t="str">
        <f t="shared" ca="1" si="3"/>
        <v/>
      </c>
      <c r="E47" s="139" t="str">
        <f t="shared" ca="1" si="4"/>
        <v/>
      </c>
      <c r="F47" s="140" t="str">
        <f t="shared" ca="1" si="5"/>
        <v/>
      </c>
      <c r="G47" s="118" t="str">
        <f t="shared" ca="1" si="6"/>
        <v/>
      </c>
      <c r="H47" s="118" t="str">
        <f t="shared" ca="1" si="7"/>
        <v/>
      </c>
      <c r="I47" s="140" t="str">
        <f t="shared" ca="1" si="8"/>
        <v/>
      </c>
      <c r="J47" s="140" t="str">
        <f t="shared" ca="1" si="9"/>
        <v/>
      </c>
      <c r="K47" s="139" t="str">
        <f t="shared" ca="1" si="10"/>
        <v/>
      </c>
      <c r="L47" s="140" t="str">
        <f t="shared" ca="1" si="11"/>
        <v/>
      </c>
      <c r="M47" s="118" t="str">
        <f t="shared" ca="1" si="12"/>
        <v/>
      </c>
      <c r="N47" s="138" t="str">
        <f t="shared" ca="1" si="13"/>
        <v/>
      </c>
    </row>
    <row r="48" spans="1:14" x14ac:dyDescent="0.15">
      <c r="A48" s="138" t="str">
        <f t="shared" ca="1" si="0"/>
        <v/>
      </c>
      <c r="B48" s="102" t="str">
        <f t="shared" ca="1" si="1"/>
        <v/>
      </c>
      <c r="C48" s="102" t="str">
        <f t="shared" ca="1" si="2"/>
        <v/>
      </c>
      <c r="D48" s="139" t="str">
        <f t="shared" ca="1" si="3"/>
        <v/>
      </c>
      <c r="E48" s="139" t="str">
        <f t="shared" ca="1" si="4"/>
        <v/>
      </c>
      <c r="F48" s="140" t="str">
        <f t="shared" ca="1" si="5"/>
        <v/>
      </c>
      <c r="G48" s="118" t="str">
        <f t="shared" ca="1" si="6"/>
        <v/>
      </c>
      <c r="H48" s="118" t="str">
        <f t="shared" ca="1" si="7"/>
        <v/>
      </c>
      <c r="I48" s="140" t="str">
        <f t="shared" ca="1" si="8"/>
        <v/>
      </c>
      <c r="J48" s="140" t="str">
        <f t="shared" ca="1" si="9"/>
        <v/>
      </c>
      <c r="K48" s="139" t="str">
        <f t="shared" ca="1" si="10"/>
        <v/>
      </c>
      <c r="L48" s="140" t="str">
        <f t="shared" ca="1" si="11"/>
        <v/>
      </c>
      <c r="M48" s="118" t="str">
        <f t="shared" ca="1" si="12"/>
        <v/>
      </c>
      <c r="N48" s="138" t="str">
        <f t="shared" ca="1" si="13"/>
        <v/>
      </c>
    </row>
    <row r="49" spans="1:14" x14ac:dyDescent="0.15">
      <c r="A49" s="138" t="str">
        <f t="shared" ca="1" si="0"/>
        <v/>
      </c>
      <c r="B49" s="102" t="str">
        <f t="shared" ca="1" si="1"/>
        <v/>
      </c>
      <c r="C49" s="102" t="str">
        <f t="shared" ca="1" si="2"/>
        <v/>
      </c>
      <c r="D49" s="139" t="str">
        <f t="shared" ca="1" si="3"/>
        <v/>
      </c>
      <c r="E49" s="139" t="str">
        <f t="shared" ca="1" si="4"/>
        <v/>
      </c>
      <c r="F49" s="140" t="str">
        <f t="shared" ca="1" si="5"/>
        <v/>
      </c>
      <c r="G49" s="118" t="str">
        <f t="shared" ca="1" si="6"/>
        <v/>
      </c>
      <c r="H49" s="118" t="str">
        <f t="shared" ca="1" si="7"/>
        <v/>
      </c>
      <c r="I49" s="140" t="str">
        <f t="shared" ca="1" si="8"/>
        <v/>
      </c>
      <c r="J49" s="140" t="str">
        <f t="shared" ca="1" si="9"/>
        <v/>
      </c>
      <c r="K49" s="139" t="str">
        <f t="shared" ca="1" si="10"/>
        <v/>
      </c>
      <c r="L49" s="140" t="str">
        <f t="shared" ca="1" si="11"/>
        <v/>
      </c>
      <c r="M49" s="118" t="str">
        <f t="shared" ca="1" si="12"/>
        <v/>
      </c>
      <c r="N49" s="138" t="str">
        <f t="shared" ca="1" si="13"/>
        <v/>
      </c>
    </row>
    <row r="50" spans="1:14" x14ac:dyDescent="0.15">
      <c r="A50" s="138" t="str">
        <f t="shared" ca="1" si="0"/>
        <v/>
      </c>
      <c r="B50" s="102" t="str">
        <f t="shared" ca="1" si="1"/>
        <v/>
      </c>
      <c r="C50" s="102" t="str">
        <f t="shared" ca="1" si="2"/>
        <v/>
      </c>
      <c r="D50" s="139" t="str">
        <f t="shared" ca="1" si="3"/>
        <v/>
      </c>
      <c r="E50" s="139" t="str">
        <f t="shared" ca="1" si="4"/>
        <v/>
      </c>
      <c r="F50" s="140" t="str">
        <f t="shared" ca="1" si="5"/>
        <v/>
      </c>
      <c r="G50" s="118" t="str">
        <f t="shared" ca="1" si="6"/>
        <v/>
      </c>
      <c r="H50" s="118" t="str">
        <f t="shared" ca="1" si="7"/>
        <v/>
      </c>
      <c r="I50" s="140" t="str">
        <f t="shared" ca="1" si="8"/>
        <v/>
      </c>
      <c r="J50" s="140" t="str">
        <f t="shared" ca="1" si="9"/>
        <v/>
      </c>
      <c r="K50" s="139" t="str">
        <f t="shared" ca="1" si="10"/>
        <v/>
      </c>
      <c r="L50" s="140" t="str">
        <f t="shared" ca="1" si="11"/>
        <v/>
      </c>
      <c r="M50" s="118" t="str">
        <f t="shared" ca="1" si="12"/>
        <v/>
      </c>
      <c r="N50" s="138" t="str">
        <f t="shared" ca="1" si="13"/>
        <v/>
      </c>
    </row>
    <row r="51" spans="1:14" x14ac:dyDescent="0.15">
      <c r="A51" s="138" t="str">
        <f t="shared" ca="1" si="0"/>
        <v/>
      </c>
      <c r="B51" s="102" t="str">
        <f t="shared" ca="1" si="1"/>
        <v/>
      </c>
      <c r="C51" s="102" t="str">
        <f t="shared" ca="1" si="2"/>
        <v/>
      </c>
      <c r="D51" s="139" t="str">
        <f t="shared" ca="1" si="3"/>
        <v/>
      </c>
      <c r="E51" s="139" t="str">
        <f t="shared" ca="1" si="4"/>
        <v/>
      </c>
      <c r="F51" s="140" t="str">
        <f t="shared" ca="1" si="5"/>
        <v/>
      </c>
      <c r="G51" s="118" t="str">
        <f t="shared" ca="1" si="6"/>
        <v/>
      </c>
      <c r="H51" s="118" t="str">
        <f t="shared" ca="1" si="7"/>
        <v/>
      </c>
      <c r="I51" s="140" t="str">
        <f t="shared" ca="1" si="8"/>
        <v/>
      </c>
      <c r="J51" s="140" t="str">
        <f t="shared" ca="1" si="9"/>
        <v/>
      </c>
      <c r="K51" s="139" t="str">
        <f t="shared" ca="1" si="10"/>
        <v/>
      </c>
      <c r="L51" s="140" t="str">
        <f t="shared" ca="1" si="11"/>
        <v/>
      </c>
      <c r="M51" s="118" t="str">
        <f t="shared" ca="1" si="12"/>
        <v/>
      </c>
      <c r="N51" s="138" t="str">
        <f t="shared" ca="1" si="13"/>
        <v/>
      </c>
    </row>
    <row r="52" spans="1:14" x14ac:dyDescent="0.15">
      <c r="A52" s="138" t="str">
        <f t="shared" ca="1" si="0"/>
        <v/>
      </c>
      <c r="B52" s="102" t="str">
        <f t="shared" ca="1" si="1"/>
        <v/>
      </c>
      <c r="C52" s="102" t="str">
        <f t="shared" ca="1" si="2"/>
        <v/>
      </c>
      <c r="D52" s="139" t="str">
        <f t="shared" ca="1" si="3"/>
        <v/>
      </c>
      <c r="E52" s="139" t="str">
        <f t="shared" ca="1" si="4"/>
        <v/>
      </c>
      <c r="F52" s="140" t="str">
        <f t="shared" ca="1" si="5"/>
        <v/>
      </c>
      <c r="G52" s="118" t="str">
        <f t="shared" ca="1" si="6"/>
        <v/>
      </c>
      <c r="H52" s="118" t="str">
        <f t="shared" ca="1" si="7"/>
        <v/>
      </c>
      <c r="I52" s="140" t="str">
        <f t="shared" ca="1" si="8"/>
        <v/>
      </c>
      <c r="J52" s="140" t="str">
        <f t="shared" ca="1" si="9"/>
        <v/>
      </c>
      <c r="K52" s="139" t="str">
        <f t="shared" ca="1" si="10"/>
        <v/>
      </c>
      <c r="L52" s="140" t="str">
        <f t="shared" ca="1" si="11"/>
        <v/>
      </c>
      <c r="M52" s="118" t="str">
        <f t="shared" ca="1" si="12"/>
        <v/>
      </c>
      <c r="N52" s="138" t="str">
        <f t="shared" ca="1" si="13"/>
        <v/>
      </c>
    </row>
    <row r="53" spans="1:14" x14ac:dyDescent="0.15">
      <c r="A53" s="138" t="str">
        <f t="shared" ca="1" si="0"/>
        <v/>
      </c>
      <c r="B53" s="102" t="str">
        <f t="shared" ca="1" si="1"/>
        <v/>
      </c>
      <c r="C53" s="102" t="str">
        <f t="shared" ca="1" si="2"/>
        <v/>
      </c>
      <c r="D53" s="139" t="str">
        <f t="shared" ca="1" si="3"/>
        <v/>
      </c>
      <c r="E53" s="139" t="str">
        <f t="shared" ca="1" si="4"/>
        <v/>
      </c>
      <c r="F53" s="140" t="str">
        <f t="shared" ca="1" si="5"/>
        <v/>
      </c>
      <c r="G53" s="118" t="str">
        <f t="shared" ca="1" si="6"/>
        <v/>
      </c>
      <c r="H53" s="118" t="str">
        <f t="shared" ca="1" si="7"/>
        <v/>
      </c>
      <c r="I53" s="140" t="str">
        <f t="shared" ca="1" si="8"/>
        <v/>
      </c>
      <c r="J53" s="140" t="str">
        <f t="shared" ca="1" si="9"/>
        <v/>
      </c>
      <c r="K53" s="139" t="str">
        <f t="shared" ca="1" si="10"/>
        <v/>
      </c>
      <c r="L53" s="140" t="str">
        <f t="shared" ca="1" si="11"/>
        <v/>
      </c>
      <c r="M53" s="118" t="str">
        <f t="shared" ca="1" si="12"/>
        <v/>
      </c>
      <c r="N53" s="138" t="str">
        <f t="shared" ca="1" si="13"/>
        <v/>
      </c>
    </row>
    <row r="54" spans="1:14" x14ac:dyDescent="0.15">
      <c r="A54" s="138" t="str">
        <f t="shared" ca="1" si="0"/>
        <v/>
      </c>
      <c r="B54" s="102" t="str">
        <f t="shared" ca="1" si="1"/>
        <v/>
      </c>
      <c r="C54" s="102" t="str">
        <f t="shared" ca="1" si="2"/>
        <v/>
      </c>
      <c r="D54" s="139" t="str">
        <f t="shared" ca="1" si="3"/>
        <v/>
      </c>
      <c r="E54" s="139" t="str">
        <f t="shared" ca="1" si="4"/>
        <v/>
      </c>
      <c r="F54" s="140" t="str">
        <f t="shared" ca="1" si="5"/>
        <v/>
      </c>
      <c r="G54" s="118" t="str">
        <f t="shared" ca="1" si="6"/>
        <v/>
      </c>
      <c r="H54" s="118" t="str">
        <f t="shared" ca="1" si="7"/>
        <v/>
      </c>
      <c r="I54" s="140" t="str">
        <f t="shared" ca="1" si="8"/>
        <v/>
      </c>
      <c r="J54" s="140" t="str">
        <f t="shared" ca="1" si="9"/>
        <v/>
      </c>
      <c r="K54" s="139" t="str">
        <f t="shared" ca="1" si="10"/>
        <v/>
      </c>
      <c r="L54" s="140" t="str">
        <f t="shared" ca="1" si="11"/>
        <v/>
      </c>
      <c r="M54" s="118" t="str">
        <f t="shared" ca="1" si="12"/>
        <v/>
      </c>
      <c r="N54" s="138" t="str">
        <f t="shared" ca="1" si="13"/>
        <v/>
      </c>
    </row>
    <row r="55" spans="1:14" x14ac:dyDescent="0.15">
      <c r="A55" s="138" t="str">
        <f t="shared" ca="1" si="0"/>
        <v/>
      </c>
      <c r="B55" s="102" t="str">
        <f t="shared" ca="1" si="1"/>
        <v/>
      </c>
      <c r="C55" s="102" t="str">
        <f t="shared" ca="1" si="2"/>
        <v/>
      </c>
      <c r="D55" s="139" t="str">
        <f t="shared" ca="1" si="3"/>
        <v/>
      </c>
      <c r="E55" s="139" t="str">
        <f t="shared" ca="1" si="4"/>
        <v/>
      </c>
      <c r="F55" s="140" t="str">
        <f t="shared" ca="1" si="5"/>
        <v/>
      </c>
      <c r="G55" s="118" t="str">
        <f t="shared" ca="1" si="6"/>
        <v/>
      </c>
      <c r="H55" s="118" t="str">
        <f t="shared" ca="1" si="7"/>
        <v/>
      </c>
      <c r="I55" s="140" t="str">
        <f t="shared" ca="1" si="8"/>
        <v/>
      </c>
      <c r="J55" s="140" t="str">
        <f t="shared" ca="1" si="9"/>
        <v/>
      </c>
      <c r="K55" s="139" t="str">
        <f t="shared" ca="1" si="10"/>
        <v/>
      </c>
      <c r="L55" s="140" t="str">
        <f t="shared" ca="1" si="11"/>
        <v/>
      </c>
      <c r="M55" s="118" t="str">
        <f t="shared" ca="1" si="12"/>
        <v/>
      </c>
      <c r="N55" s="138" t="str">
        <f t="shared" ca="1" si="13"/>
        <v/>
      </c>
    </row>
    <row r="56" spans="1:14" x14ac:dyDescent="0.15">
      <c r="A56" s="138" t="str">
        <f t="shared" ca="1" si="0"/>
        <v/>
      </c>
      <c r="B56" s="102" t="str">
        <f t="shared" ca="1" si="1"/>
        <v/>
      </c>
      <c r="C56" s="102" t="str">
        <f t="shared" ca="1" si="2"/>
        <v/>
      </c>
      <c r="D56" s="139" t="str">
        <f t="shared" ca="1" si="3"/>
        <v/>
      </c>
      <c r="E56" s="139" t="str">
        <f t="shared" ca="1" si="4"/>
        <v/>
      </c>
      <c r="F56" s="140" t="str">
        <f t="shared" ca="1" si="5"/>
        <v/>
      </c>
      <c r="G56" s="118" t="str">
        <f t="shared" ca="1" si="6"/>
        <v/>
      </c>
      <c r="H56" s="118" t="str">
        <f t="shared" ca="1" si="7"/>
        <v/>
      </c>
      <c r="I56" s="140" t="str">
        <f t="shared" ca="1" si="8"/>
        <v/>
      </c>
      <c r="J56" s="140" t="str">
        <f t="shared" ca="1" si="9"/>
        <v/>
      </c>
      <c r="K56" s="139" t="str">
        <f t="shared" ca="1" si="10"/>
        <v/>
      </c>
      <c r="L56" s="140" t="str">
        <f t="shared" ca="1" si="11"/>
        <v/>
      </c>
      <c r="M56" s="118" t="str">
        <f t="shared" ca="1" si="12"/>
        <v/>
      </c>
      <c r="N56" s="138" t="str">
        <f t="shared" ca="1" si="13"/>
        <v/>
      </c>
    </row>
    <row r="57" spans="1:14" x14ac:dyDescent="0.15">
      <c r="A57" s="138" t="str">
        <f t="shared" ca="1" si="0"/>
        <v/>
      </c>
      <c r="B57" s="102" t="str">
        <f t="shared" ca="1" si="1"/>
        <v/>
      </c>
      <c r="C57" s="102" t="str">
        <f t="shared" ca="1" si="2"/>
        <v/>
      </c>
      <c r="D57" s="139" t="str">
        <f t="shared" ca="1" si="3"/>
        <v/>
      </c>
      <c r="E57" s="139" t="str">
        <f t="shared" ca="1" si="4"/>
        <v/>
      </c>
      <c r="F57" s="140" t="str">
        <f t="shared" ca="1" si="5"/>
        <v/>
      </c>
      <c r="G57" s="118" t="str">
        <f t="shared" ca="1" si="6"/>
        <v/>
      </c>
      <c r="H57" s="118" t="str">
        <f t="shared" ca="1" si="7"/>
        <v/>
      </c>
      <c r="I57" s="140" t="str">
        <f t="shared" ca="1" si="8"/>
        <v/>
      </c>
      <c r="J57" s="140" t="str">
        <f t="shared" ca="1" si="9"/>
        <v/>
      </c>
      <c r="K57" s="139" t="str">
        <f t="shared" ca="1" si="10"/>
        <v/>
      </c>
      <c r="L57" s="140" t="str">
        <f t="shared" ca="1" si="11"/>
        <v/>
      </c>
      <c r="M57" s="118" t="str">
        <f t="shared" ca="1" si="12"/>
        <v/>
      </c>
      <c r="N57" s="138" t="str">
        <f t="shared" ca="1" si="13"/>
        <v/>
      </c>
    </row>
    <row r="58" spans="1:14" x14ac:dyDescent="0.15">
      <c r="A58" s="138" t="str">
        <f t="shared" ca="1" si="0"/>
        <v/>
      </c>
      <c r="B58" s="102" t="str">
        <f t="shared" ca="1" si="1"/>
        <v/>
      </c>
      <c r="C58" s="102" t="str">
        <f t="shared" ca="1" si="2"/>
        <v/>
      </c>
      <c r="D58" s="139" t="str">
        <f t="shared" ca="1" si="3"/>
        <v/>
      </c>
      <c r="E58" s="139" t="str">
        <f t="shared" ca="1" si="4"/>
        <v/>
      </c>
      <c r="F58" s="140" t="str">
        <f t="shared" ca="1" si="5"/>
        <v/>
      </c>
      <c r="G58" s="118" t="str">
        <f t="shared" ca="1" si="6"/>
        <v/>
      </c>
      <c r="H58" s="118" t="str">
        <f t="shared" ca="1" si="7"/>
        <v/>
      </c>
      <c r="I58" s="140" t="str">
        <f t="shared" ca="1" si="8"/>
        <v/>
      </c>
      <c r="J58" s="140" t="str">
        <f t="shared" ca="1" si="9"/>
        <v/>
      </c>
      <c r="K58" s="139" t="str">
        <f t="shared" ca="1" si="10"/>
        <v/>
      </c>
      <c r="L58" s="140" t="str">
        <f t="shared" ca="1" si="11"/>
        <v/>
      </c>
      <c r="M58" s="118" t="str">
        <f t="shared" ca="1" si="12"/>
        <v/>
      </c>
      <c r="N58" s="138" t="str">
        <f t="shared" ca="1" si="13"/>
        <v/>
      </c>
    </row>
    <row r="59" spans="1:14" x14ac:dyDescent="0.15">
      <c r="A59" s="138" t="str">
        <f t="shared" ca="1" si="0"/>
        <v/>
      </c>
      <c r="B59" s="102" t="str">
        <f t="shared" ca="1" si="1"/>
        <v/>
      </c>
      <c r="C59" s="102" t="str">
        <f t="shared" ca="1" si="2"/>
        <v/>
      </c>
      <c r="D59" s="139" t="str">
        <f t="shared" ca="1" si="3"/>
        <v/>
      </c>
      <c r="E59" s="139" t="str">
        <f t="shared" ca="1" si="4"/>
        <v/>
      </c>
      <c r="F59" s="140" t="str">
        <f t="shared" ca="1" si="5"/>
        <v/>
      </c>
      <c r="G59" s="118" t="str">
        <f t="shared" ca="1" si="6"/>
        <v/>
      </c>
      <c r="H59" s="118" t="str">
        <f t="shared" ca="1" si="7"/>
        <v/>
      </c>
      <c r="I59" s="140" t="str">
        <f t="shared" ca="1" si="8"/>
        <v/>
      </c>
      <c r="J59" s="140" t="str">
        <f t="shared" ca="1" si="9"/>
        <v/>
      </c>
      <c r="K59" s="139" t="str">
        <f t="shared" ca="1" si="10"/>
        <v/>
      </c>
      <c r="L59" s="140" t="str">
        <f t="shared" ca="1" si="11"/>
        <v/>
      </c>
      <c r="M59" s="118" t="str">
        <f t="shared" ca="1" si="12"/>
        <v/>
      </c>
      <c r="N59" s="138" t="str">
        <f t="shared" ca="1" si="13"/>
        <v/>
      </c>
    </row>
    <row r="60" spans="1:14" x14ac:dyDescent="0.15">
      <c r="A60" s="138" t="str">
        <f t="shared" ca="1" si="0"/>
        <v/>
      </c>
      <c r="B60" s="102" t="str">
        <f t="shared" ca="1" si="1"/>
        <v/>
      </c>
      <c r="C60" s="102" t="str">
        <f t="shared" ca="1" si="2"/>
        <v/>
      </c>
      <c r="D60" s="139" t="str">
        <f t="shared" ca="1" si="3"/>
        <v/>
      </c>
      <c r="E60" s="139" t="str">
        <f t="shared" ca="1" si="4"/>
        <v/>
      </c>
      <c r="F60" s="140" t="str">
        <f t="shared" ca="1" si="5"/>
        <v/>
      </c>
      <c r="G60" s="118" t="str">
        <f t="shared" ca="1" si="6"/>
        <v/>
      </c>
      <c r="H60" s="118" t="str">
        <f t="shared" ca="1" si="7"/>
        <v/>
      </c>
      <c r="I60" s="140" t="str">
        <f t="shared" ca="1" si="8"/>
        <v/>
      </c>
      <c r="J60" s="140" t="str">
        <f t="shared" ca="1" si="9"/>
        <v/>
      </c>
      <c r="K60" s="139" t="str">
        <f t="shared" ca="1" si="10"/>
        <v/>
      </c>
      <c r="L60" s="140" t="str">
        <f t="shared" ca="1" si="11"/>
        <v/>
      </c>
      <c r="M60" s="118" t="str">
        <f t="shared" ca="1" si="12"/>
        <v/>
      </c>
      <c r="N60" s="138" t="str">
        <f t="shared" ca="1" si="13"/>
        <v/>
      </c>
    </row>
    <row r="61" spans="1:14" x14ac:dyDescent="0.15">
      <c r="A61" s="138" t="str">
        <f t="shared" ca="1" si="0"/>
        <v/>
      </c>
      <c r="B61" s="102" t="str">
        <f t="shared" ca="1" si="1"/>
        <v/>
      </c>
      <c r="C61" s="102" t="str">
        <f t="shared" ca="1" si="2"/>
        <v/>
      </c>
      <c r="D61" s="139" t="str">
        <f t="shared" ca="1" si="3"/>
        <v/>
      </c>
      <c r="E61" s="139" t="str">
        <f t="shared" ca="1" si="4"/>
        <v/>
      </c>
      <c r="F61" s="140" t="str">
        <f t="shared" ca="1" si="5"/>
        <v/>
      </c>
      <c r="G61" s="118" t="str">
        <f t="shared" ca="1" si="6"/>
        <v/>
      </c>
      <c r="H61" s="118" t="str">
        <f t="shared" ca="1" si="7"/>
        <v/>
      </c>
      <c r="I61" s="140" t="str">
        <f t="shared" ca="1" si="8"/>
        <v/>
      </c>
      <c r="J61" s="140" t="str">
        <f t="shared" ca="1" si="9"/>
        <v/>
      </c>
      <c r="K61" s="139" t="str">
        <f t="shared" ca="1" si="10"/>
        <v/>
      </c>
      <c r="L61" s="140" t="str">
        <f t="shared" ca="1" si="11"/>
        <v/>
      </c>
      <c r="M61" s="118" t="str">
        <f t="shared" ca="1" si="12"/>
        <v/>
      </c>
      <c r="N61" s="138" t="str">
        <f t="shared" ca="1" si="13"/>
        <v/>
      </c>
    </row>
    <row r="62" spans="1:14" x14ac:dyDescent="0.15">
      <c r="A62" s="138" t="str">
        <f t="shared" ca="1" si="0"/>
        <v/>
      </c>
      <c r="B62" s="102" t="str">
        <f t="shared" ca="1" si="1"/>
        <v/>
      </c>
      <c r="C62" s="102" t="str">
        <f t="shared" ca="1" si="2"/>
        <v/>
      </c>
      <c r="D62" s="139" t="str">
        <f t="shared" ca="1" si="3"/>
        <v/>
      </c>
      <c r="E62" s="139" t="str">
        <f t="shared" ca="1" si="4"/>
        <v/>
      </c>
      <c r="F62" s="140" t="str">
        <f t="shared" ca="1" si="5"/>
        <v/>
      </c>
      <c r="G62" s="118" t="str">
        <f t="shared" ca="1" si="6"/>
        <v/>
      </c>
      <c r="H62" s="118" t="str">
        <f t="shared" ca="1" si="7"/>
        <v/>
      </c>
      <c r="I62" s="140" t="str">
        <f t="shared" ca="1" si="8"/>
        <v/>
      </c>
      <c r="J62" s="140" t="str">
        <f t="shared" ca="1" si="9"/>
        <v/>
      </c>
      <c r="K62" s="139" t="str">
        <f t="shared" ca="1" si="10"/>
        <v/>
      </c>
      <c r="L62" s="140" t="str">
        <f t="shared" ca="1" si="11"/>
        <v/>
      </c>
      <c r="M62" s="118" t="str">
        <f t="shared" ca="1" si="12"/>
        <v/>
      </c>
      <c r="N62" s="138" t="str">
        <f t="shared" ca="1" si="13"/>
        <v/>
      </c>
    </row>
    <row r="63" spans="1:14" x14ac:dyDescent="0.15">
      <c r="A63" s="138" t="str">
        <f t="shared" ca="1" si="0"/>
        <v/>
      </c>
      <c r="B63" s="102" t="str">
        <f t="shared" ca="1" si="1"/>
        <v/>
      </c>
      <c r="C63" s="102" t="str">
        <f t="shared" ca="1" si="2"/>
        <v/>
      </c>
      <c r="D63" s="139" t="str">
        <f t="shared" ca="1" si="3"/>
        <v/>
      </c>
      <c r="E63" s="139" t="str">
        <f t="shared" ca="1" si="4"/>
        <v/>
      </c>
      <c r="F63" s="140" t="str">
        <f t="shared" ca="1" si="5"/>
        <v/>
      </c>
      <c r="G63" s="118" t="str">
        <f t="shared" ca="1" si="6"/>
        <v/>
      </c>
      <c r="H63" s="118" t="str">
        <f t="shared" ca="1" si="7"/>
        <v/>
      </c>
      <c r="I63" s="140" t="str">
        <f t="shared" ca="1" si="8"/>
        <v/>
      </c>
      <c r="J63" s="140" t="str">
        <f t="shared" ca="1" si="9"/>
        <v/>
      </c>
      <c r="K63" s="139" t="str">
        <f t="shared" ca="1" si="10"/>
        <v/>
      </c>
      <c r="L63" s="140" t="str">
        <f t="shared" ca="1" si="11"/>
        <v/>
      </c>
      <c r="M63" s="118" t="str">
        <f t="shared" ca="1" si="12"/>
        <v/>
      </c>
      <c r="N63" s="138" t="str">
        <f t="shared" ca="1" si="13"/>
        <v/>
      </c>
    </row>
    <row r="64" spans="1:14" x14ac:dyDescent="0.15">
      <c r="A64" s="138" t="str">
        <f t="shared" ca="1" si="0"/>
        <v/>
      </c>
      <c r="B64" s="102" t="str">
        <f t="shared" ca="1" si="1"/>
        <v/>
      </c>
      <c r="C64" s="102" t="str">
        <f t="shared" ca="1" si="2"/>
        <v/>
      </c>
      <c r="D64" s="139" t="str">
        <f t="shared" ca="1" si="3"/>
        <v/>
      </c>
      <c r="E64" s="139" t="str">
        <f t="shared" ca="1" si="4"/>
        <v/>
      </c>
      <c r="F64" s="140" t="str">
        <f t="shared" ca="1" si="5"/>
        <v/>
      </c>
      <c r="G64" s="118" t="str">
        <f t="shared" ca="1" si="6"/>
        <v/>
      </c>
      <c r="H64" s="118" t="str">
        <f t="shared" ca="1" si="7"/>
        <v/>
      </c>
      <c r="I64" s="140" t="str">
        <f t="shared" ca="1" si="8"/>
        <v/>
      </c>
      <c r="J64" s="140" t="str">
        <f t="shared" ca="1" si="9"/>
        <v/>
      </c>
      <c r="K64" s="139" t="str">
        <f t="shared" ca="1" si="10"/>
        <v/>
      </c>
      <c r="L64" s="140" t="str">
        <f t="shared" ca="1" si="11"/>
        <v/>
      </c>
      <c r="M64" s="118" t="str">
        <f t="shared" ca="1" si="12"/>
        <v/>
      </c>
      <c r="N64" s="138" t="str">
        <f t="shared" ca="1" si="13"/>
        <v/>
      </c>
    </row>
    <row r="65" spans="1:14" x14ac:dyDescent="0.15">
      <c r="A65" s="138" t="str">
        <f t="shared" ca="1" si="0"/>
        <v/>
      </c>
      <c r="B65" s="102" t="str">
        <f t="shared" ca="1" si="1"/>
        <v/>
      </c>
      <c r="C65" s="102" t="str">
        <f t="shared" ca="1" si="2"/>
        <v/>
      </c>
      <c r="D65" s="139" t="str">
        <f t="shared" ca="1" si="3"/>
        <v/>
      </c>
      <c r="E65" s="139" t="str">
        <f t="shared" ca="1" si="4"/>
        <v/>
      </c>
      <c r="F65" s="140" t="str">
        <f t="shared" ca="1" si="5"/>
        <v/>
      </c>
      <c r="G65" s="118" t="str">
        <f t="shared" ca="1" si="6"/>
        <v/>
      </c>
      <c r="H65" s="118" t="str">
        <f t="shared" ca="1" si="7"/>
        <v/>
      </c>
      <c r="I65" s="140" t="str">
        <f t="shared" ca="1" si="8"/>
        <v/>
      </c>
      <c r="J65" s="140" t="str">
        <f t="shared" ca="1" si="9"/>
        <v/>
      </c>
      <c r="K65" s="139" t="str">
        <f t="shared" ca="1" si="10"/>
        <v/>
      </c>
      <c r="L65" s="140" t="str">
        <f t="shared" ca="1" si="11"/>
        <v/>
      </c>
      <c r="M65" s="118" t="str">
        <f t="shared" ca="1" si="12"/>
        <v/>
      </c>
      <c r="N65" s="138" t="str">
        <f t="shared" ca="1" si="13"/>
        <v/>
      </c>
    </row>
    <row r="66" spans="1:14" x14ac:dyDescent="0.15">
      <c r="A66" s="138" t="str">
        <f t="shared" ca="1" si="0"/>
        <v/>
      </c>
      <c r="B66" s="102" t="str">
        <f t="shared" ca="1" si="1"/>
        <v/>
      </c>
      <c r="C66" s="102" t="str">
        <f t="shared" ca="1" si="2"/>
        <v/>
      </c>
      <c r="D66" s="139" t="str">
        <f t="shared" ca="1" si="3"/>
        <v/>
      </c>
      <c r="E66" s="139" t="str">
        <f t="shared" ca="1" si="4"/>
        <v/>
      </c>
      <c r="F66" s="140" t="str">
        <f t="shared" ca="1" si="5"/>
        <v/>
      </c>
      <c r="G66" s="118" t="str">
        <f t="shared" ca="1" si="6"/>
        <v/>
      </c>
      <c r="H66" s="118" t="str">
        <f t="shared" ca="1" si="7"/>
        <v/>
      </c>
      <c r="I66" s="140" t="str">
        <f t="shared" ca="1" si="8"/>
        <v/>
      </c>
      <c r="J66" s="140" t="str">
        <f t="shared" ca="1" si="9"/>
        <v/>
      </c>
      <c r="K66" s="139" t="str">
        <f t="shared" ca="1" si="10"/>
        <v/>
      </c>
      <c r="L66" s="140" t="str">
        <f t="shared" ca="1" si="11"/>
        <v/>
      </c>
      <c r="M66" s="118" t="str">
        <f t="shared" ca="1" si="12"/>
        <v/>
      </c>
      <c r="N66" s="138" t="str">
        <f t="shared" ca="1" si="13"/>
        <v/>
      </c>
    </row>
    <row r="67" spans="1:14" x14ac:dyDescent="0.15">
      <c r="A67" s="138" t="str">
        <f t="shared" ca="1" si="0"/>
        <v/>
      </c>
      <c r="B67" s="102" t="str">
        <f t="shared" ca="1" si="1"/>
        <v/>
      </c>
      <c r="C67" s="102" t="str">
        <f t="shared" ca="1" si="2"/>
        <v/>
      </c>
      <c r="D67" s="139" t="str">
        <f t="shared" ca="1" si="3"/>
        <v/>
      </c>
      <c r="E67" s="139" t="str">
        <f t="shared" ca="1" si="4"/>
        <v/>
      </c>
      <c r="F67" s="140" t="str">
        <f t="shared" ca="1" si="5"/>
        <v/>
      </c>
      <c r="G67" s="118" t="str">
        <f t="shared" ca="1" si="6"/>
        <v/>
      </c>
      <c r="H67" s="118" t="str">
        <f t="shared" ca="1" si="7"/>
        <v/>
      </c>
      <c r="I67" s="140" t="str">
        <f t="shared" ca="1" si="8"/>
        <v/>
      </c>
      <c r="J67" s="140" t="str">
        <f t="shared" ca="1" si="9"/>
        <v/>
      </c>
      <c r="K67" s="139" t="str">
        <f t="shared" ca="1" si="10"/>
        <v/>
      </c>
      <c r="L67" s="140" t="str">
        <f t="shared" ca="1" si="11"/>
        <v/>
      </c>
      <c r="M67" s="118" t="str">
        <f t="shared" ca="1" si="12"/>
        <v/>
      </c>
      <c r="N67" s="138" t="str">
        <f t="shared" ca="1" si="13"/>
        <v/>
      </c>
    </row>
    <row r="68" spans="1:14" x14ac:dyDescent="0.15">
      <c r="A68" s="138" t="str">
        <f t="shared" ca="1" si="0"/>
        <v/>
      </c>
      <c r="B68" s="102" t="str">
        <f t="shared" ca="1" si="1"/>
        <v/>
      </c>
      <c r="C68" s="102" t="str">
        <f t="shared" ca="1" si="2"/>
        <v/>
      </c>
      <c r="D68" s="139" t="str">
        <f t="shared" ca="1" si="3"/>
        <v/>
      </c>
      <c r="E68" s="139" t="str">
        <f t="shared" ca="1" si="4"/>
        <v/>
      </c>
      <c r="F68" s="140" t="str">
        <f t="shared" ca="1" si="5"/>
        <v/>
      </c>
      <c r="G68" s="118" t="str">
        <f t="shared" ca="1" si="6"/>
        <v/>
      </c>
      <c r="H68" s="118" t="str">
        <f t="shared" ca="1" si="7"/>
        <v/>
      </c>
      <c r="I68" s="140" t="str">
        <f t="shared" ca="1" si="8"/>
        <v/>
      </c>
      <c r="J68" s="140" t="str">
        <f t="shared" ca="1" si="9"/>
        <v/>
      </c>
      <c r="K68" s="139" t="str">
        <f t="shared" ca="1" si="10"/>
        <v/>
      </c>
      <c r="L68" s="140" t="str">
        <f t="shared" ca="1" si="11"/>
        <v/>
      </c>
      <c r="M68" s="118" t="str">
        <f t="shared" ca="1" si="12"/>
        <v/>
      </c>
      <c r="N68" s="138" t="str">
        <f t="shared" ca="1" si="13"/>
        <v/>
      </c>
    </row>
    <row r="69" spans="1:14" x14ac:dyDescent="0.15">
      <c r="A69" s="138" t="str">
        <f t="shared" ca="1" si="0"/>
        <v/>
      </c>
      <c r="B69" s="102" t="str">
        <f t="shared" ca="1" si="1"/>
        <v/>
      </c>
      <c r="C69" s="102" t="str">
        <f t="shared" ca="1" si="2"/>
        <v/>
      </c>
      <c r="D69" s="139" t="str">
        <f t="shared" ca="1" si="3"/>
        <v/>
      </c>
      <c r="E69" s="139" t="str">
        <f t="shared" ca="1" si="4"/>
        <v/>
      </c>
      <c r="F69" s="140" t="str">
        <f t="shared" ca="1" si="5"/>
        <v/>
      </c>
      <c r="G69" s="118" t="str">
        <f t="shared" ca="1" si="6"/>
        <v/>
      </c>
      <c r="H69" s="118" t="str">
        <f t="shared" ca="1" si="7"/>
        <v/>
      </c>
      <c r="I69" s="140" t="str">
        <f t="shared" ca="1" si="8"/>
        <v/>
      </c>
      <c r="J69" s="140" t="str">
        <f t="shared" ca="1" si="9"/>
        <v/>
      </c>
      <c r="K69" s="139" t="str">
        <f t="shared" ca="1" si="10"/>
        <v/>
      </c>
      <c r="L69" s="140" t="str">
        <f t="shared" ca="1" si="11"/>
        <v/>
      </c>
      <c r="M69" s="118" t="str">
        <f t="shared" ca="1" si="12"/>
        <v/>
      </c>
      <c r="N69" s="138" t="str">
        <f t="shared" ca="1" si="13"/>
        <v/>
      </c>
    </row>
    <row r="70" spans="1:14" x14ac:dyDescent="0.15">
      <c r="A70" s="138" t="str">
        <f t="shared" ca="1" si="0"/>
        <v/>
      </c>
      <c r="B70" s="102" t="str">
        <f t="shared" ca="1" si="1"/>
        <v/>
      </c>
      <c r="C70" s="102" t="str">
        <f t="shared" ca="1" si="2"/>
        <v/>
      </c>
      <c r="D70" s="139" t="str">
        <f t="shared" ca="1" si="3"/>
        <v/>
      </c>
      <c r="E70" s="139" t="str">
        <f t="shared" ca="1" si="4"/>
        <v/>
      </c>
      <c r="F70" s="140" t="str">
        <f t="shared" ca="1" si="5"/>
        <v/>
      </c>
      <c r="G70" s="118" t="str">
        <f t="shared" ca="1" si="6"/>
        <v/>
      </c>
      <c r="H70" s="118" t="str">
        <f t="shared" ca="1" si="7"/>
        <v/>
      </c>
      <c r="I70" s="140" t="str">
        <f t="shared" ca="1" si="8"/>
        <v/>
      </c>
      <c r="J70" s="140" t="str">
        <f t="shared" ca="1" si="9"/>
        <v/>
      </c>
      <c r="K70" s="139" t="str">
        <f t="shared" ca="1" si="10"/>
        <v/>
      </c>
      <c r="L70" s="140" t="str">
        <f t="shared" ca="1" si="11"/>
        <v/>
      </c>
      <c r="M70" s="118" t="str">
        <f t="shared" ca="1" si="12"/>
        <v/>
      </c>
      <c r="N70" s="138" t="str">
        <f t="shared" ca="1" si="13"/>
        <v/>
      </c>
    </row>
    <row r="71" spans="1:14" x14ac:dyDescent="0.15">
      <c r="A71" s="138" t="str">
        <f t="shared" ref="A71:A134" ca="1" si="14">IF(ROW()-5&gt;$A$5,"",ROW()-5)</f>
        <v/>
      </c>
      <c r="B71" s="102" t="str">
        <f t="shared" ref="B71:B134" ca="1" si="15">IF($A71="","",INDEX(INDIRECT("yss_raw!AA:AA"),MATCH($B$4,INDIRECT("yss_raw!AA:AA"),0)+$A71))</f>
        <v/>
      </c>
      <c r="C71" s="102" t="str">
        <f t="shared" ref="C71:C134" ca="1" si="16">IF($A71="","",INDEX(INDIRECT("yss_raw!AB:AB"),MATCH($B$4,INDIRECT("yss_raw!AA:AA"),0)+$A71))</f>
        <v/>
      </c>
      <c r="D71" s="139" t="str">
        <f t="shared" ref="D71:D134" ca="1" si="17">IF($A71="","",INDEX(INDIRECT("yss_raw!AC:AC"),MATCH($B$4,INDIRECT("yss_raw!AA:AA"),0)+$A71))</f>
        <v/>
      </c>
      <c r="E71" s="139" t="str">
        <f t="shared" ref="E71:E134" ca="1" si="18">IF($A71="","",INDEX(INDIRECT("yss_raw!AD:AD"),MATCH($B$4,INDIRECT("yss_raw!AA:AA"),0)+$A71))</f>
        <v/>
      </c>
      <c r="F71" s="140" t="str">
        <f t="shared" ref="F71:F105" ca="1" si="19">IF($A71="","",IFERROR(E71/D71,""))</f>
        <v/>
      </c>
      <c r="G71" s="118" t="str">
        <f t="shared" ref="G71:G105" ca="1" si="20">IF($A71="","",IFERROR(H71/E71,""))</f>
        <v/>
      </c>
      <c r="H71" s="118" t="str">
        <f t="shared" ref="H71:H134" ca="1" si="21">IF($A71="","",INDEX(INDIRECT("yss_raw!AF:AF"),MATCH($B$4,INDIRECT("yss_raw!AA:AA"),0)+$A71))</f>
        <v/>
      </c>
      <c r="I71" s="140" t="str">
        <f t="shared" ref="I71:I134" ca="1" si="22">IF($A71="","",INDEX(INDIRECT("yss_raw!AG:AG"),MATCH($B$4,INDIRECT("yss_raw!AA:AA"),0)+$A71))</f>
        <v/>
      </c>
      <c r="J71" s="140" t="str">
        <f t="shared" ref="J71:J134" ca="1" si="23">IF($A71="","",INDEX(INDIRECT("yss_raw!AJ:AJ"),MATCH($B$4,INDIRECT("yss_raw!AA:AA"),0)+$A71))</f>
        <v/>
      </c>
      <c r="K71" s="139" t="str">
        <f t="shared" ref="K71:K134" ca="1" si="24">IF($A71="","",INDEX(INDIRECT("yss_raw!AI:AI"),MATCH($B$4,INDIRECT("yss_raw!AA:AA"),0)+$A71))</f>
        <v/>
      </c>
      <c r="L71" s="140" t="str">
        <f t="shared" ref="L71:L105" ca="1" si="25">IF($A71="","",IFERROR(K71/E71,""))</f>
        <v/>
      </c>
      <c r="M71" s="118" t="str">
        <f t="shared" ref="M71:M105" ca="1" si="26">IF($A71="","",IFERROR(H71/K71,""))</f>
        <v/>
      </c>
      <c r="N71" s="138" t="str">
        <f t="shared" ref="N71:N105" ca="1" si="27">IF($A71="","",IF(K71&gt;0,IF(M71&gt;$M$5,"B","A"),IF(K71=0,IF(H71&gt;$M$5,"C","D"))))</f>
        <v/>
      </c>
    </row>
    <row r="72" spans="1:14" x14ac:dyDescent="0.15">
      <c r="A72" s="138" t="str">
        <f t="shared" ca="1" si="14"/>
        <v/>
      </c>
      <c r="B72" s="102" t="str">
        <f t="shared" ca="1" si="15"/>
        <v/>
      </c>
      <c r="C72" s="102" t="str">
        <f t="shared" ca="1" si="16"/>
        <v/>
      </c>
      <c r="D72" s="139" t="str">
        <f t="shared" ca="1" si="17"/>
        <v/>
      </c>
      <c r="E72" s="139" t="str">
        <f t="shared" ca="1" si="18"/>
        <v/>
      </c>
      <c r="F72" s="140" t="str">
        <f t="shared" ca="1" si="19"/>
        <v/>
      </c>
      <c r="G72" s="118" t="str">
        <f t="shared" ca="1" si="20"/>
        <v/>
      </c>
      <c r="H72" s="118" t="str">
        <f t="shared" ca="1" si="21"/>
        <v/>
      </c>
      <c r="I72" s="140" t="str">
        <f t="shared" ca="1" si="22"/>
        <v/>
      </c>
      <c r="J72" s="140" t="str">
        <f t="shared" ca="1" si="23"/>
        <v/>
      </c>
      <c r="K72" s="139" t="str">
        <f t="shared" ca="1" si="24"/>
        <v/>
      </c>
      <c r="L72" s="140" t="str">
        <f t="shared" ca="1" si="25"/>
        <v/>
      </c>
      <c r="M72" s="118" t="str">
        <f t="shared" ca="1" si="26"/>
        <v/>
      </c>
      <c r="N72" s="138" t="str">
        <f t="shared" ca="1" si="27"/>
        <v/>
      </c>
    </row>
    <row r="73" spans="1:14" x14ac:dyDescent="0.15">
      <c r="A73" s="138" t="str">
        <f t="shared" ca="1" si="14"/>
        <v/>
      </c>
      <c r="B73" s="102" t="str">
        <f t="shared" ca="1" si="15"/>
        <v/>
      </c>
      <c r="C73" s="102" t="str">
        <f t="shared" ca="1" si="16"/>
        <v/>
      </c>
      <c r="D73" s="139" t="str">
        <f t="shared" ca="1" si="17"/>
        <v/>
      </c>
      <c r="E73" s="139" t="str">
        <f t="shared" ca="1" si="18"/>
        <v/>
      </c>
      <c r="F73" s="140" t="str">
        <f t="shared" ca="1" si="19"/>
        <v/>
      </c>
      <c r="G73" s="118" t="str">
        <f t="shared" ca="1" si="20"/>
        <v/>
      </c>
      <c r="H73" s="118" t="str">
        <f t="shared" ca="1" si="21"/>
        <v/>
      </c>
      <c r="I73" s="140" t="str">
        <f t="shared" ca="1" si="22"/>
        <v/>
      </c>
      <c r="J73" s="140" t="str">
        <f t="shared" ca="1" si="23"/>
        <v/>
      </c>
      <c r="K73" s="139" t="str">
        <f t="shared" ca="1" si="24"/>
        <v/>
      </c>
      <c r="L73" s="140" t="str">
        <f t="shared" ca="1" si="25"/>
        <v/>
      </c>
      <c r="M73" s="118" t="str">
        <f t="shared" ca="1" si="26"/>
        <v/>
      </c>
      <c r="N73" s="138" t="str">
        <f t="shared" ca="1" si="27"/>
        <v/>
      </c>
    </row>
    <row r="74" spans="1:14" x14ac:dyDescent="0.15">
      <c r="A74" s="138" t="str">
        <f t="shared" ca="1" si="14"/>
        <v/>
      </c>
      <c r="B74" s="102" t="str">
        <f t="shared" ca="1" si="15"/>
        <v/>
      </c>
      <c r="C74" s="102" t="str">
        <f t="shared" ca="1" si="16"/>
        <v/>
      </c>
      <c r="D74" s="139" t="str">
        <f t="shared" ca="1" si="17"/>
        <v/>
      </c>
      <c r="E74" s="139" t="str">
        <f t="shared" ca="1" si="18"/>
        <v/>
      </c>
      <c r="F74" s="140" t="str">
        <f t="shared" ca="1" si="19"/>
        <v/>
      </c>
      <c r="G74" s="118" t="str">
        <f t="shared" ca="1" si="20"/>
        <v/>
      </c>
      <c r="H74" s="118" t="str">
        <f t="shared" ca="1" si="21"/>
        <v/>
      </c>
      <c r="I74" s="140" t="str">
        <f t="shared" ca="1" si="22"/>
        <v/>
      </c>
      <c r="J74" s="140" t="str">
        <f t="shared" ca="1" si="23"/>
        <v/>
      </c>
      <c r="K74" s="139" t="str">
        <f t="shared" ca="1" si="24"/>
        <v/>
      </c>
      <c r="L74" s="140" t="str">
        <f t="shared" ca="1" si="25"/>
        <v/>
      </c>
      <c r="M74" s="118" t="str">
        <f t="shared" ca="1" si="26"/>
        <v/>
      </c>
      <c r="N74" s="138" t="str">
        <f t="shared" ca="1" si="27"/>
        <v/>
      </c>
    </row>
    <row r="75" spans="1:14" x14ac:dyDescent="0.15">
      <c r="A75" s="138" t="str">
        <f t="shared" ca="1" si="14"/>
        <v/>
      </c>
      <c r="B75" s="102" t="str">
        <f t="shared" ca="1" si="15"/>
        <v/>
      </c>
      <c r="C75" s="102" t="str">
        <f t="shared" ca="1" si="16"/>
        <v/>
      </c>
      <c r="D75" s="139" t="str">
        <f t="shared" ca="1" si="17"/>
        <v/>
      </c>
      <c r="E75" s="139" t="str">
        <f t="shared" ca="1" si="18"/>
        <v/>
      </c>
      <c r="F75" s="140" t="str">
        <f t="shared" ca="1" si="19"/>
        <v/>
      </c>
      <c r="G75" s="118" t="str">
        <f t="shared" ca="1" si="20"/>
        <v/>
      </c>
      <c r="H75" s="118" t="str">
        <f t="shared" ca="1" si="21"/>
        <v/>
      </c>
      <c r="I75" s="140" t="str">
        <f t="shared" ca="1" si="22"/>
        <v/>
      </c>
      <c r="J75" s="140" t="str">
        <f t="shared" ca="1" si="23"/>
        <v/>
      </c>
      <c r="K75" s="139" t="str">
        <f t="shared" ca="1" si="24"/>
        <v/>
      </c>
      <c r="L75" s="140" t="str">
        <f t="shared" ca="1" si="25"/>
        <v/>
      </c>
      <c r="M75" s="118" t="str">
        <f t="shared" ca="1" si="26"/>
        <v/>
      </c>
      <c r="N75" s="138" t="str">
        <f t="shared" ca="1" si="27"/>
        <v/>
      </c>
    </row>
    <row r="76" spans="1:14" x14ac:dyDescent="0.15">
      <c r="A76" s="138" t="str">
        <f t="shared" ca="1" si="14"/>
        <v/>
      </c>
      <c r="B76" s="102" t="str">
        <f t="shared" ca="1" si="15"/>
        <v/>
      </c>
      <c r="C76" s="102" t="str">
        <f t="shared" ca="1" si="16"/>
        <v/>
      </c>
      <c r="D76" s="139" t="str">
        <f t="shared" ca="1" si="17"/>
        <v/>
      </c>
      <c r="E76" s="139" t="str">
        <f t="shared" ca="1" si="18"/>
        <v/>
      </c>
      <c r="F76" s="140" t="str">
        <f t="shared" ca="1" si="19"/>
        <v/>
      </c>
      <c r="G76" s="118" t="str">
        <f t="shared" ca="1" si="20"/>
        <v/>
      </c>
      <c r="H76" s="118" t="str">
        <f t="shared" ca="1" si="21"/>
        <v/>
      </c>
      <c r="I76" s="140" t="str">
        <f t="shared" ca="1" si="22"/>
        <v/>
      </c>
      <c r="J76" s="140" t="str">
        <f t="shared" ca="1" si="23"/>
        <v/>
      </c>
      <c r="K76" s="139" t="str">
        <f t="shared" ca="1" si="24"/>
        <v/>
      </c>
      <c r="L76" s="140" t="str">
        <f t="shared" ca="1" si="25"/>
        <v/>
      </c>
      <c r="M76" s="118" t="str">
        <f t="shared" ca="1" si="26"/>
        <v/>
      </c>
      <c r="N76" s="138" t="str">
        <f t="shared" ca="1" si="27"/>
        <v/>
      </c>
    </row>
    <row r="77" spans="1:14" x14ac:dyDescent="0.15">
      <c r="A77" s="138" t="str">
        <f t="shared" ca="1" si="14"/>
        <v/>
      </c>
      <c r="B77" s="102" t="str">
        <f t="shared" ca="1" si="15"/>
        <v/>
      </c>
      <c r="C77" s="102" t="str">
        <f t="shared" ca="1" si="16"/>
        <v/>
      </c>
      <c r="D77" s="139" t="str">
        <f t="shared" ca="1" si="17"/>
        <v/>
      </c>
      <c r="E77" s="139" t="str">
        <f t="shared" ca="1" si="18"/>
        <v/>
      </c>
      <c r="F77" s="140" t="str">
        <f t="shared" ca="1" si="19"/>
        <v/>
      </c>
      <c r="G77" s="118" t="str">
        <f t="shared" ca="1" si="20"/>
        <v/>
      </c>
      <c r="H77" s="118" t="str">
        <f t="shared" ca="1" si="21"/>
        <v/>
      </c>
      <c r="I77" s="140" t="str">
        <f t="shared" ca="1" si="22"/>
        <v/>
      </c>
      <c r="J77" s="140" t="str">
        <f t="shared" ca="1" si="23"/>
        <v/>
      </c>
      <c r="K77" s="139" t="str">
        <f t="shared" ca="1" si="24"/>
        <v/>
      </c>
      <c r="L77" s="140" t="str">
        <f t="shared" ca="1" si="25"/>
        <v/>
      </c>
      <c r="M77" s="118" t="str">
        <f t="shared" ca="1" si="26"/>
        <v/>
      </c>
      <c r="N77" s="138" t="str">
        <f t="shared" ca="1" si="27"/>
        <v/>
      </c>
    </row>
    <row r="78" spans="1:14" x14ac:dyDescent="0.15">
      <c r="A78" s="138" t="str">
        <f t="shared" ca="1" si="14"/>
        <v/>
      </c>
      <c r="B78" s="102" t="str">
        <f t="shared" ca="1" si="15"/>
        <v/>
      </c>
      <c r="C78" s="102" t="str">
        <f t="shared" ca="1" si="16"/>
        <v/>
      </c>
      <c r="D78" s="139" t="str">
        <f t="shared" ca="1" si="17"/>
        <v/>
      </c>
      <c r="E78" s="139" t="str">
        <f t="shared" ca="1" si="18"/>
        <v/>
      </c>
      <c r="F78" s="140" t="str">
        <f t="shared" ca="1" si="19"/>
        <v/>
      </c>
      <c r="G78" s="118" t="str">
        <f t="shared" ca="1" si="20"/>
        <v/>
      </c>
      <c r="H78" s="118" t="str">
        <f t="shared" ca="1" si="21"/>
        <v/>
      </c>
      <c r="I78" s="140" t="str">
        <f t="shared" ca="1" si="22"/>
        <v/>
      </c>
      <c r="J78" s="140" t="str">
        <f t="shared" ca="1" si="23"/>
        <v/>
      </c>
      <c r="K78" s="139" t="str">
        <f t="shared" ca="1" si="24"/>
        <v/>
      </c>
      <c r="L78" s="140" t="str">
        <f t="shared" ca="1" si="25"/>
        <v/>
      </c>
      <c r="M78" s="118" t="str">
        <f t="shared" ca="1" si="26"/>
        <v/>
      </c>
      <c r="N78" s="138" t="str">
        <f t="shared" ca="1" si="27"/>
        <v/>
      </c>
    </row>
    <row r="79" spans="1:14" x14ac:dyDescent="0.15">
      <c r="A79" s="138" t="str">
        <f t="shared" ca="1" si="14"/>
        <v/>
      </c>
      <c r="B79" s="102" t="str">
        <f t="shared" ca="1" si="15"/>
        <v/>
      </c>
      <c r="C79" s="102" t="str">
        <f t="shared" ca="1" si="16"/>
        <v/>
      </c>
      <c r="D79" s="139" t="str">
        <f t="shared" ca="1" si="17"/>
        <v/>
      </c>
      <c r="E79" s="139" t="str">
        <f t="shared" ca="1" si="18"/>
        <v/>
      </c>
      <c r="F79" s="140" t="str">
        <f t="shared" ca="1" si="19"/>
        <v/>
      </c>
      <c r="G79" s="118" t="str">
        <f t="shared" ca="1" si="20"/>
        <v/>
      </c>
      <c r="H79" s="118" t="str">
        <f t="shared" ca="1" si="21"/>
        <v/>
      </c>
      <c r="I79" s="140" t="str">
        <f t="shared" ca="1" si="22"/>
        <v/>
      </c>
      <c r="J79" s="140" t="str">
        <f t="shared" ca="1" si="23"/>
        <v/>
      </c>
      <c r="K79" s="139" t="str">
        <f t="shared" ca="1" si="24"/>
        <v/>
      </c>
      <c r="L79" s="140" t="str">
        <f t="shared" ca="1" si="25"/>
        <v/>
      </c>
      <c r="M79" s="118" t="str">
        <f t="shared" ca="1" si="26"/>
        <v/>
      </c>
      <c r="N79" s="138" t="str">
        <f t="shared" ca="1" si="27"/>
        <v/>
      </c>
    </row>
    <row r="80" spans="1:14" x14ac:dyDescent="0.15">
      <c r="A80" s="138" t="str">
        <f t="shared" ca="1" si="14"/>
        <v/>
      </c>
      <c r="B80" s="102" t="str">
        <f t="shared" ca="1" si="15"/>
        <v/>
      </c>
      <c r="C80" s="102" t="str">
        <f t="shared" ca="1" si="16"/>
        <v/>
      </c>
      <c r="D80" s="139" t="str">
        <f t="shared" ca="1" si="17"/>
        <v/>
      </c>
      <c r="E80" s="139" t="str">
        <f t="shared" ca="1" si="18"/>
        <v/>
      </c>
      <c r="F80" s="140" t="str">
        <f t="shared" ca="1" si="19"/>
        <v/>
      </c>
      <c r="G80" s="118" t="str">
        <f t="shared" ca="1" si="20"/>
        <v/>
      </c>
      <c r="H80" s="118" t="str">
        <f t="shared" ca="1" si="21"/>
        <v/>
      </c>
      <c r="I80" s="140" t="str">
        <f t="shared" ca="1" si="22"/>
        <v/>
      </c>
      <c r="J80" s="140" t="str">
        <f t="shared" ca="1" si="23"/>
        <v/>
      </c>
      <c r="K80" s="139" t="str">
        <f t="shared" ca="1" si="24"/>
        <v/>
      </c>
      <c r="L80" s="140" t="str">
        <f t="shared" ca="1" si="25"/>
        <v/>
      </c>
      <c r="M80" s="118" t="str">
        <f t="shared" ca="1" si="26"/>
        <v/>
      </c>
      <c r="N80" s="138" t="str">
        <f t="shared" ca="1" si="27"/>
        <v/>
      </c>
    </row>
    <row r="81" spans="1:14" x14ac:dyDescent="0.15">
      <c r="A81" s="138" t="str">
        <f t="shared" ca="1" si="14"/>
        <v/>
      </c>
      <c r="B81" s="102" t="str">
        <f t="shared" ca="1" si="15"/>
        <v/>
      </c>
      <c r="C81" s="102" t="str">
        <f t="shared" ca="1" si="16"/>
        <v/>
      </c>
      <c r="D81" s="139" t="str">
        <f t="shared" ca="1" si="17"/>
        <v/>
      </c>
      <c r="E81" s="139" t="str">
        <f t="shared" ca="1" si="18"/>
        <v/>
      </c>
      <c r="F81" s="140" t="str">
        <f t="shared" ca="1" si="19"/>
        <v/>
      </c>
      <c r="G81" s="118" t="str">
        <f t="shared" ca="1" si="20"/>
        <v/>
      </c>
      <c r="H81" s="118" t="str">
        <f t="shared" ca="1" si="21"/>
        <v/>
      </c>
      <c r="I81" s="140" t="str">
        <f t="shared" ca="1" si="22"/>
        <v/>
      </c>
      <c r="J81" s="140" t="str">
        <f t="shared" ca="1" si="23"/>
        <v/>
      </c>
      <c r="K81" s="139" t="str">
        <f t="shared" ca="1" si="24"/>
        <v/>
      </c>
      <c r="L81" s="140" t="str">
        <f t="shared" ca="1" si="25"/>
        <v/>
      </c>
      <c r="M81" s="118" t="str">
        <f t="shared" ca="1" si="26"/>
        <v/>
      </c>
      <c r="N81" s="138" t="str">
        <f t="shared" ca="1" si="27"/>
        <v/>
      </c>
    </row>
    <row r="82" spans="1:14" x14ac:dyDescent="0.15">
      <c r="A82" s="138" t="str">
        <f t="shared" ca="1" si="14"/>
        <v/>
      </c>
      <c r="B82" s="102" t="str">
        <f t="shared" ca="1" si="15"/>
        <v/>
      </c>
      <c r="C82" s="102" t="str">
        <f t="shared" ca="1" si="16"/>
        <v/>
      </c>
      <c r="D82" s="139" t="str">
        <f t="shared" ca="1" si="17"/>
        <v/>
      </c>
      <c r="E82" s="139" t="str">
        <f t="shared" ca="1" si="18"/>
        <v/>
      </c>
      <c r="F82" s="140" t="str">
        <f t="shared" ca="1" si="19"/>
        <v/>
      </c>
      <c r="G82" s="118" t="str">
        <f t="shared" ca="1" si="20"/>
        <v/>
      </c>
      <c r="H82" s="118" t="str">
        <f t="shared" ca="1" si="21"/>
        <v/>
      </c>
      <c r="I82" s="140" t="str">
        <f t="shared" ca="1" si="22"/>
        <v/>
      </c>
      <c r="J82" s="140" t="str">
        <f t="shared" ca="1" si="23"/>
        <v/>
      </c>
      <c r="K82" s="139" t="str">
        <f t="shared" ca="1" si="24"/>
        <v/>
      </c>
      <c r="L82" s="140" t="str">
        <f t="shared" ca="1" si="25"/>
        <v/>
      </c>
      <c r="M82" s="118" t="str">
        <f t="shared" ca="1" si="26"/>
        <v/>
      </c>
      <c r="N82" s="138" t="str">
        <f t="shared" ca="1" si="27"/>
        <v/>
      </c>
    </row>
    <row r="83" spans="1:14" x14ac:dyDescent="0.15">
      <c r="A83" s="138" t="str">
        <f t="shared" ca="1" si="14"/>
        <v/>
      </c>
      <c r="B83" s="102" t="str">
        <f t="shared" ca="1" si="15"/>
        <v/>
      </c>
      <c r="C83" s="102" t="str">
        <f t="shared" ca="1" si="16"/>
        <v/>
      </c>
      <c r="D83" s="139" t="str">
        <f t="shared" ca="1" si="17"/>
        <v/>
      </c>
      <c r="E83" s="139" t="str">
        <f t="shared" ca="1" si="18"/>
        <v/>
      </c>
      <c r="F83" s="140" t="str">
        <f t="shared" ca="1" si="19"/>
        <v/>
      </c>
      <c r="G83" s="118" t="str">
        <f t="shared" ca="1" si="20"/>
        <v/>
      </c>
      <c r="H83" s="118" t="str">
        <f t="shared" ca="1" si="21"/>
        <v/>
      </c>
      <c r="I83" s="140" t="str">
        <f t="shared" ca="1" si="22"/>
        <v/>
      </c>
      <c r="J83" s="140" t="str">
        <f t="shared" ca="1" si="23"/>
        <v/>
      </c>
      <c r="K83" s="139" t="str">
        <f t="shared" ca="1" si="24"/>
        <v/>
      </c>
      <c r="L83" s="140" t="str">
        <f t="shared" ca="1" si="25"/>
        <v/>
      </c>
      <c r="M83" s="118" t="str">
        <f t="shared" ca="1" si="26"/>
        <v/>
      </c>
      <c r="N83" s="138" t="str">
        <f t="shared" ca="1" si="27"/>
        <v/>
      </c>
    </row>
    <row r="84" spans="1:14" x14ac:dyDescent="0.15">
      <c r="A84" s="138" t="str">
        <f t="shared" ca="1" si="14"/>
        <v/>
      </c>
      <c r="B84" s="102" t="str">
        <f t="shared" ca="1" si="15"/>
        <v/>
      </c>
      <c r="C84" s="102" t="str">
        <f t="shared" ca="1" si="16"/>
        <v/>
      </c>
      <c r="D84" s="139" t="str">
        <f t="shared" ca="1" si="17"/>
        <v/>
      </c>
      <c r="E84" s="139" t="str">
        <f t="shared" ca="1" si="18"/>
        <v/>
      </c>
      <c r="F84" s="140" t="str">
        <f t="shared" ca="1" si="19"/>
        <v/>
      </c>
      <c r="G84" s="118" t="str">
        <f t="shared" ca="1" si="20"/>
        <v/>
      </c>
      <c r="H84" s="118" t="str">
        <f t="shared" ca="1" si="21"/>
        <v/>
      </c>
      <c r="I84" s="140" t="str">
        <f t="shared" ca="1" si="22"/>
        <v/>
      </c>
      <c r="J84" s="140" t="str">
        <f t="shared" ca="1" si="23"/>
        <v/>
      </c>
      <c r="K84" s="139" t="str">
        <f t="shared" ca="1" si="24"/>
        <v/>
      </c>
      <c r="L84" s="140" t="str">
        <f t="shared" ca="1" si="25"/>
        <v/>
      </c>
      <c r="M84" s="118" t="str">
        <f t="shared" ca="1" si="26"/>
        <v/>
      </c>
      <c r="N84" s="138" t="str">
        <f t="shared" ca="1" si="27"/>
        <v/>
      </c>
    </row>
    <row r="85" spans="1:14" x14ac:dyDescent="0.15">
      <c r="A85" s="138" t="str">
        <f t="shared" ca="1" si="14"/>
        <v/>
      </c>
      <c r="B85" s="102" t="str">
        <f t="shared" ca="1" si="15"/>
        <v/>
      </c>
      <c r="C85" s="102" t="str">
        <f t="shared" ca="1" si="16"/>
        <v/>
      </c>
      <c r="D85" s="139" t="str">
        <f t="shared" ca="1" si="17"/>
        <v/>
      </c>
      <c r="E85" s="139" t="str">
        <f t="shared" ca="1" si="18"/>
        <v/>
      </c>
      <c r="F85" s="140" t="str">
        <f t="shared" ca="1" si="19"/>
        <v/>
      </c>
      <c r="G85" s="118" t="str">
        <f t="shared" ca="1" si="20"/>
        <v/>
      </c>
      <c r="H85" s="118" t="str">
        <f t="shared" ca="1" si="21"/>
        <v/>
      </c>
      <c r="I85" s="140" t="str">
        <f t="shared" ca="1" si="22"/>
        <v/>
      </c>
      <c r="J85" s="140" t="str">
        <f t="shared" ca="1" si="23"/>
        <v/>
      </c>
      <c r="K85" s="139" t="str">
        <f t="shared" ca="1" si="24"/>
        <v/>
      </c>
      <c r="L85" s="140" t="str">
        <f t="shared" ca="1" si="25"/>
        <v/>
      </c>
      <c r="M85" s="118" t="str">
        <f t="shared" ca="1" si="26"/>
        <v/>
      </c>
      <c r="N85" s="138" t="str">
        <f t="shared" ca="1" si="27"/>
        <v/>
      </c>
    </row>
    <row r="86" spans="1:14" x14ac:dyDescent="0.15">
      <c r="A86" s="138" t="str">
        <f t="shared" ca="1" si="14"/>
        <v/>
      </c>
      <c r="B86" s="102" t="str">
        <f t="shared" ca="1" si="15"/>
        <v/>
      </c>
      <c r="C86" s="102" t="str">
        <f t="shared" ca="1" si="16"/>
        <v/>
      </c>
      <c r="D86" s="139" t="str">
        <f t="shared" ca="1" si="17"/>
        <v/>
      </c>
      <c r="E86" s="139" t="str">
        <f t="shared" ca="1" si="18"/>
        <v/>
      </c>
      <c r="F86" s="140" t="str">
        <f t="shared" ca="1" si="19"/>
        <v/>
      </c>
      <c r="G86" s="118" t="str">
        <f t="shared" ca="1" si="20"/>
        <v/>
      </c>
      <c r="H86" s="118" t="str">
        <f t="shared" ca="1" si="21"/>
        <v/>
      </c>
      <c r="I86" s="140" t="str">
        <f t="shared" ca="1" si="22"/>
        <v/>
      </c>
      <c r="J86" s="140" t="str">
        <f t="shared" ca="1" si="23"/>
        <v/>
      </c>
      <c r="K86" s="139" t="str">
        <f t="shared" ca="1" si="24"/>
        <v/>
      </c>
      <c r="L86" s="140" t="str">
        <f t="shared" ca="1" si="25"/>
        <v/>
      </c>
      <c r="M86" s="118" t="str">
        <f t="shared" ca="1" si="26"/>
        <v/>
      </c>
      <c r="N86" s="138" t="str">
        <f t="shared" ca="1" si="27"/>
        <v/>
      </c>
    </row>
    <row r="87" spans="1:14" x14ac:dyDescent="0.15">
      <c r="A87" s="138" t="str">
        <f t="shared" ca="1" si="14"/>
        <v/>
      </c>
      <c r="B87" s="102" t="str">
        <f t="shared" ca="1" si="15"/>
        <v/>
      </c>
      <c r="C87" s="102" t="str">
        <f t="shared" ca="1" si="16"/>
        <v/>
      </c>
      <c r="D87" s="139" t="str">
        <f t="shared" ca="1" si="17"/>
        <v/>
      </c>
      <c r="E87" s="139" t="str">
        <f t="shared" ca="1" si="18"/>
        <v/>
      </c>
      <c r="F87" s="140" t="str">
        <f t="shared" ca="1" si="19"/>
        <v/>
      </c>
      <c r="G87" s="118" t="str">
        <f t="shared" ca="1" si="20"/>
        <v/>
      </c>
      <c r="H87" s="118" t="str">
        <f t="shared" ca="1" si="21"/>
        <v/>
      </c>
      <c r="I87" s="140" t="str">
        <f t="shared" ca="1" si="22"/>
        <v/>
      </c>
      <c r="J87" s="140" t="str">
        <f t="shared" ca="1" si="23"/>
        <v/>
      </c>
      <c r="K87" s="139" t="str">
        <f t="shared" ca="1" si="24"/>
        <v/>
      </c>
      <c r="L87" s="140" t="str">
        <f t="shared" ca="1" si="25"/>
        <v/>
      </c>
      <c r="M87" s="118" t="str">
        <f t="shared" ca="1" si="26"/>
        <v/>
      </c>
      <c r="N87" s="138" t="str">
        <f t="shared" ca="1" si="27"/>
        <v/>
      </c>
    </row>
    <row r="88" spans="1:14" x14ac:dyDescent="0.15">
      <c r="A88" s="138" t="str">
        <f t="shared" ca="1" si="14"/>
        <v/>
      </c>
      <c r="B88" s="102" t="str">
        <f t="shared" ca="1" si="15"/>
        <v/>
      </c>
      <c r="C88" s="102" t="str">
        <f t="shared" ca="1" si="16"/>
        <v/>
      </c>
      <c r="D88" s="139" t="str">
        <f t="shared" ca="1" si="17"/>
        <v/>
      </c>
      <c r="E88" s="139" t="str">
        <f t="shared" ca="1" si="18"/>
        <v/>
      </c>
      <c r="F88" s="140" t="str">
        <f t="shared" ca="1" si="19"/>
        <v/>
      </c>
      <c r="G88" s="118" t="str">
        <f t="shared" ca="1" si="20"/>
        <v/>
      </c>
      <c r="H88" s="118" t="str">
        <f t="shared" ca="1" si="21"/>
        <v/>
      </c>
      <c r="I88" s="140" t="str">
        <f t="shared" ca="1" si="22"/>
        <v/>
      </c>
      <c r="J88" s="140" t="str">
        <f t="shared" ca="1" si="23"/>
        <v/>
      </c>
      <c r="K88" s="139" t="str">
        <f t="shared" ca="1" si="24"/>
        <v/>
      </c>
      <c r="L88" s="140" t="str">
        <f t="shared" ca="1" si="25"/>
        <v/>
      </c>
      <c r="M88" s="118" t="str">
        <f t="shared" ca="1" si="26"/>
        <v/>
      </c>
      <c r="N88" s="138" t="str">
        <f t="shared" ca="1" si="27"/>
        <v/>
      </c>
    </row>
    <row r="89" spans="1:14" x14ac:dyDescent="0.15">
      <c r="A89" s="138" t="str">
        <f t="shared" ca="1" si="14"/>
        <v/>
      </c>
      <c r="B89" s="102" t="str">
        <f t="shared" ca="1" si="15"/>
        <v/>
      </c>
      <c r="C89" s="102" t="str">
        <f t="shared" ca="1" si="16"/>
        <v/>
      </c>
      <c r="D89" s="139" t="str">
        <f t="shared" ca="1" si="17"/>
        <v/>
      </c>
      <c r="E89" s="139" t="str">
        <f t="shared" ca="1" si="18"/>
        <v/>
      </c>
      <c r="F89" s="140" t="str">
        <f t="shared" ca="1" si="19"/>
        <v/>
      </c>
      <c r="G89" s="118" t="str">
        <f t="shared" ca="1" si="20"/>
        <v/>
      </c>
      <c r="H89" s="118" t="str">
        <f t="shared" ca="1" si="21"/>
        <v/>
      </c>
      <c r="I89" s="140" t="str">
        <f t="shared" ca="1" si="22"/>
        <v/>
      </c>
      <c r="J89" s="140" t="str">
        <f t="shared" ca="1" si="23"/>
        <v/>
      </c>
      <c r="K89" s="139" t="str">
        <f t="shared" ca="1" si="24"/>
        <v/>
      </c>
      <c r="L89" s="140" t="str">
        <f t="shared" ca="1" si="25"/>
        <v/>
      </c>
      <c r="M89" s="118" t="str">
        <f t="shared" ca="1" si="26"/>
        <v/>
      </c>
      <c r="N89" s="138" t="str">
        <f t="shared" ca="1" si="27"/>
        <v/>
      </c>
    </row>
    <row r="90" spans="1:14" x14ac:dyDescent="0.15">
      <c r="A90" s="138" t="str">
        <f t="shared" ca="1" si="14"/>
        <v/>
      </c>
      <c r="B90" s="102" t="str">
        <f t="shared" ca="1" si="15"/>
        <v/>
      </c>
      <c r="C90" s="102" t="str">
        <f t="shared" ca="1" si="16"/>
        <v/>
      </c>
      <c r="D90" s="139" t="str">
        <f t="shared" ca="1" si="17"/>
        <v/>
      </c>
      <c r="E90" s="139" t="str">
        <f t="shared" ca="1" si="18"/>
        <v/>
      </c>
      <c r="F90" s="140" t="str">
        <f t="shared" ca="1" si="19"/>
        <v/>
      </c>
      <c r="G90" s="118" t="str">
        <f t="shared" ca="1" si="20"/>
        <v/>
      </c>
      <c r="H90" s="118" t="str">
        <f t="shared" ca="1" si="21"/>
        <v/>
      </c>
      <c r="I90" s="140" t="str">
        <f t="shared" ca="1" si="22"/>
        <v/>
      </c>
      <c r="J90" s="140" t="str">
        <f t="shared" ca="1" si="23"/>
        <v/>
      </c>
      <c r="K90" s="139" t="str">
        <f t="shared" ca="1" si="24"/>
        <v/>
      </c>
      <c r="L90" s="140" t="str">
        <f t="shared" ca="1" si="25"/>
        <v/>
      </c>
      <c r="M90" s="118" t="str">
        <f t="shared" ca="1" si="26"/>
        <v/>
      </c>
      <c r="N90" s="138" t="str">
        <f t="shared" ca="1" si="27"/>
        <v/>
      </c>
    </row>
    <row r="91" spans="1:14" x14ac:dyDescent="0.15">
      <c r="A91" s="138" t="str">
        <f t="shared" ca="1" si="14"/>
        <v/>
      </c>
      <c r="B91" s="102" t="str">
        <f t="shared" ca="1" si="15"/>
        <v/>
      </c>
      <c r="C91" s="102" t="str">
        <f t="shared" ca="1" si="16"/>
        <v/>
      </c>
      <c r="D91" s="139" t="str">
        <f t="shared" ca="1" si="17"/>
        <v/>
      </c>
      <c r="E91" s="139" t="str">
        <f t="shared" ca="1" si="18"/>
        <v/>
      </c>
      <c r="F91" s="140" t="str">
        <f t="shared" ca="1" si="19"/>
        <v/>
      </c>
      <c r="G91" s="118" t="str">
        <f t="shared" ca="1" si="20"/>
        <v/>
      </c>
      <c r="H91" s="118" t="str">
        <f t="shared" ca="1" si="21"/>
        <v/>
      </c>
      <c r="I91" s="140" t="str">
        <f t="shared" ca="1" si="22"/>
        <v/>
      </c>
      <c r="J91" s="140" t="str">
        <f t="shared" ca="1" si="23"/>
        <v/>
      </c>
      <c r="K91" s="139" t="str">
        <f t="shared" ca="1" si="24"/>
        <v/>
      </c>
      <c r="L91" s="140" t="str">
        <f t="shared" ca="1" si="25"/>
        <v/>
      </c>
      <c r="M91" s="118" t="str">
        <f t="shared" ca="1" si="26"/>
        <v/>
      </c>
      <c r="N91" s="138" t="str">
        <f t="shared" ca="1" si="27"/>
        <v/>
      </c>
    </row>
    <row r="92" spans="1:14" x14ac:dyDescent="0.15">
      <c r="A92" s="138" t="str">
        <f t="shared" ca="1" si="14"/>
        <v/>
      </c>
      <c r="B92" s="102" t="str">
        <f t="shared" ca="1" si="15"/>
        <v/>
      </c>
      <c r="C92" s="102" t="str">
        <f t="shared" ca="1" si="16"/>
        <v/>
      </c>
      <c r="D92" s="139" t="str">
        <f t="shared" ca="1" si="17"/>
        <v/>
      </c>
      <c r="E92" s="139" t="str">
        <f t="shared" ca="1" si="18"/>
        <v/>
      </c>
      <c r="F92" s="140" t="str">
        <f t="shared" ca="1" si="19"/>
        <v/>
      </c>
      <c r="G92" s="118" t="str">
        <f t="shared" ca="1" si="20"/>
        <v/>
      </c>
      <c r="H92" s="118" t="str">
        <f t="shared" ca="1" si="21"/>
        <v/>
      </c>
      <c r="I92" s="140" t="str">
        <f t="shared" ca="1" si="22"/>
        <v/>
      </c>
      <c r="J92" s="140" t="str">
        <f t="shared" ca="1" si="23"/>
        <v/>
      </c>
      <c r="K92" s="139" t="str">
        <f t="shared" ca="1" si="24"/>
        <v/>
      </c>
      <c r="L92" s="140" t="str">
        <f t="shared" ca="1" si="25"/>
        <v/>
      </c>
      <c r="M92" s="118" t="str">
        <f t="shared" ca="1" si="26"/>
        <v/>
      </c>
      <c r="N92" s="138" t="str">
        <f t="shared" ca="1" si="27"/>
        <v/>
      </c>
    </row>
    <row r="93" spans="1:14" x14ac:dyDescent="0.15">
      <c r="A93" s="138" t="str">
        <f t="shared" ca="1" si="14"/>
        <v/>
      </c>
      <c r="B93" s="102" t="str">
        <f t="shared" ca="1" si="15"/>
        <v/>
      </c>
      <c r="C93" s="102" t="str">
        <f t="shared" ca="1" si="16"/>
        <v/>
      </c>
      <c r="D93" s="139" t="str">
        <f t="shared" ca="1" si="17"/>
        <v/>
      </c>
      <c r="E93" s="139" t="str">
        <f t="shared" ca="1" si="18"/>
        <v/>
      </c>
      <c r="F93" s="140" t="str">
        <f t="shared" ca="1" si="19"/>
        <v/>
      </c>
      <c r="G93" s="118" t="str">
        <f t="shared" ca="1" si="20"/>
        <v/>
      </c>
      <c r="H93" s="118" t="str">
        <f t="shared" ca="1" si="21"/>
        <v/>
      </c>
      <c r="I93" s="140" t="str">
        <f t="shared" ca="1" si="22"/>
        <v/>
      </c>
      <c r="J93" s="140" t="str">
        <f t="shared" ca="1" si="23"/>
        <v/>
      </c>
      <c r="K93" s="139" t="str">
        <f t="shared" ca="1" si="24"/>
        <v/>
      </c>
      <c r="L93" s="140" t="str">
        <f t="shared" ca="1" si="25"/>
        <v/>
      </c>
      <c r="M93" s="118" t="str">
        <f t="shared" ca="1" si="26"/>
        <v/>
      </c>
      <c r="N93" s="138" t="str">
        <f t="shared" ca="1" si="27"/>
        <v/>
      </c>
    </row>
    <row r="94" spans="1:14" x14ac:dyDescent="0.15">
      <c r="A94" s="138" t="str">
        <f t="shared" ca="1" si="14"/>
        <v/>
      </c>
      <c r="B94" s="102" t="str">
        <f t="shared" ca="1" si="15"/>
        <v/>
      </c>
      <c r="C94" s="102" t="str">
        <f t="shared" ca="1" si="16"/>
        <v/>
      </c>
      <c r="D94" s="139" t="str">
        <f t="shared" ca="1" si="17"/>
        <v/>
      </c>
      <c r="E94" s="139" t="str">
        <f t="shared" ca="1" si="18"/>
        <v/>
      </c>
      <c r="F94" s="140" t="str">
        <f t="shared" ca="1" si="19"/>
        <v/>
      </c>
      <c r="G94" s="118" t="str">
        <f t="shared" ca="1" si="20"/>
        <v/>
      </c>
      <c r="H94" s="118" t="str">
        <f t="shared" ca="1" si="21"/>
        <v/>
      </c>
      <c r="I94" s="140" t="str">
        <f t="shared" ca="1" si="22"/>
        <v/>
      </c>
      <c r="J94" s="140" t="str">
        <f t="shared" ca="1" si="23"/>
        <v/>
      </c>
      <c r="K94" s="139" t="str">
        <f t="shared" ca="1" si="24"/>
        <v/>
      </c>
      <c r="L94" s="140" t="str">
        <f t="shared" ca="1" si="25"/>
        <v/>
      </c>
      <c r="M94" s="118" t="str">
        <f t="shared" ca="1" si="26"/>
        <v/>
      </c>
      <c r="N94" s="138" t="str">
        <f t="shared" ca="1" si="27"/>
        <v/>
      </c>
    </row>
    <row r="95" spans="1:14" x14ac:dyDescent="0.15">
      <c r="A95" s="138" t="str">
        <f t="shared" ca="1" si="14"/>
        <v/>
      </c>
      <c r="B95" s="102" t="str">
        <f t="shared" ca="1" si="15"/>
        <v/>
      </c>
      <c r="C95" s="102" t="str">
        <f t="shared" ca="1" si="16"/>
        <v/>
      </c>
      <c r="D95" s="139" t="str">
        <f t="shared" ca="1" si="17"/>
        <v/>
      </c>
      <c r="E95" s="139" t="str">
        <f t="shared" ca="1" si="18"/>
        <v/>
      </c>
      <c r="F95" s="140" t="str">
        <f t="shared" ca="1" si="19"/>
        <v/>
      </c>
      <c r="G95" s="118" t="str">
        <f t="shared" ca="1" si="20"/>
        <v/>
      </c>
      <c r="H95" s="118" t="str">
        <f t="shared" ca="1" si="21"/>
        <v/>
      </c>
      <c r="I95" s="140" t="str">
        <f t="shared" ca="1" si="22"/>
        <v/>
      </c>
      <c r="J95" s="140" t="str">
        <f t="shared" ca="1" si="23"/>
        <v/>
      </c>
      <c r="K95" s="139" t="str">
        <f t="shared" ca="1" si="24"/>
        <v/>
      </c>
      <c r="L95" s="140" t="str">
        <f t="shared" ca="1" si="25"/>
        <v/>
      </c>
      <c r="M95" s="118" t="str">
        <f t="shared" ca="1" si="26"/>
        <v/>
      </c>
      <c r="N95" s="138" t="str">
        <f t="shared" ca="1" si="27"/>
        <v/>
      </c>
    </row>
    <row r="96" spans="1:14" x14ac:dyDescent="0.15">
      <c r="A96" s="138" t="str">
        <f t="shared" ca="1" si="14"/>
        <v/>
      </c>
      <c r="B96" s="102" t="str">
        <f t="shared" ca="1" si="15"/>
        <v/>
      </c>
      <c r="C96" s="102" t="str">
        <f t="shared" ca="1" si="16"/>
        <v/>
      </c>
      <c r="D96" s="139" t="str">
        <f t="shared" ca="1" si="17"/>
        <v/>
      </c>
      <c r="E96" s="139" t="str">
        <f t="shared" ca="1" si="18"/>
        <v/>
      </c>
      <c r="F96" s="140" t="str">
        <f t="shared" ca="1" si="19"/>
        <v/>
      </c>
      <c r="G96" s="118" t="str">
        <f t="shared" ca="1" si="20"/>
        <v/>
      </c>
      <c r="H96" s="118" t="str">
        <f t="shared" ca="1" si="21"/>
        <v/>
      </c>
      <c r="I96" s="140" t="str">
        <f t="shared" ca="1" si="22"/>
        <v/>
      </c>
      <c r="J96" s="140" t="str">
        <f t="shared" ca="1" si="23"/>
        <v/>
      </c>
      <c r="K96" s="139" t="str">
        <f t="shared" ca="1" si="24"/>
        <v/>
      </c>
      <c r="L96" s="140" t="str">
        <f t="shared" ca="1" si="25"/>
        <v/>
      </c>
      <c r="M96" s="118" t="str">
        <f t="shared" ca="1" si="26"/>
        <v/>
      </c>
      <c r="N96" s="138" t="str">
        <f t="shared" ca="1" si="27"/>
        <v/>
      </c>
    </row>
    <row r="97" spans="1:14" x14ac:dyDescent="0.15">
      <c r="A97" s="138" t="str">
        <f t="shared" ca="1" si="14"/>
        <v/>
      </c>
      <c r="B97" s="102" t="str">
        <f t="shared" ca="1" si="15"/>
        <v/>
      </c>
      <c r="C97" s="102" t="str">
        <f t="shared" ca="1" si="16"/>
        <v/>
      </c>
      <c r="D97" s="139" t="str">
        <f t="shared" ca="1" si="17"/>
        <v/>
      </c>
      <c r="E97" s="139" t="str">
        <f t="shared" ca="1" si="18"/>
        <v/>
      </c>
      <c r="F97" s="140" t="str">
        <f t="shared" ca="1" si="19"/>
        <v/>
      </c>
      <c r="G97" s="118" t="str">
        <f t="shared" ca="1" si="20"/>
        <v/>
      </c>
      <c r="H97" s="118" t="str">
        <f t="shared" ca="1" si="21"/>
        <v/>
      </c>
      <c r="I97" s="140" t="str">
        <f t="shared" ca="1" si="22"/>
        <v/>
      </c>
      <c r="J97" s="140" t="str">
        <f t="shared" ca="1" si="23"/>
        <v/>
      </c>
      <c r="K97" s="139" t="str">
        <f t="shared" ca="1" si="24"/>
        <v/>
      </c>
      <c r="L97" s="140" t="str">
        <f t="shared" ca="1" si="25"/>
        <v/>
      </c>
      <c r="M97" s="118" t="str">
        <f t="shared" ca="1" si="26"/>
        <v/>
      </c>
      <c r="N97" s="138" t="str">
        <f t="shared" ca="1" si="27"/>
        <v/>
      </c>
    </row>
    <row r="98" spans="1:14" x14ac:dyDescent="0.15">
      <c r="A98" s="138" t="str">
        <f t="shared" ca="1" si="14"/>
        <v/>
      </c>
      <c r="B98" s="102" t="str">
        <f t="shared" ca="1" si="15"/>
        <v/>
      </c>
      <c r="C98" s="102" t="str">
        <f t="shared" ca="1" si="16"/>
        <v/>
      </c>
      <c r="D98" s="139" t="str">
        <f t="shared" ca="1" si="17"/>
        <v/>
      </c>
      <c r="E98" s="139" t="str">
        <f t="shared" ca="1" si="18"/>
        <v/>
      </c>
      <c r="F98" s="140" t="str">
        <f t="shared" ca="1" si="19"/>
        <v/>
      </c>
      <c r="G98" s="118" t="str">
        <f t="shared" ca="1" si="20"/>
        <v/>
      </c>
      <c r="H98" s="118" t="str">
        <f t="shared" ca="1" si="21"/>
        <v/>
      </c>
      <c r="I98" s="140" t="str">
        <f t="shared" ca="1" si="22"/>
        <v/>
      </c>
      <c r="J98" s="140" t="str">
        <f t="shared" ca="1" si="23"/>
        <v/>
      </c>
      <c r="K98" s="139" t="str">
        <f t="shared" ca="1" si="24"/>
        <v/>
      </c>
      <c r="L98" s="140" t="str">
        <f t="shared" ca="1" si="25"/>
        <v/>
      </c>
      <c r="M98" s="118" t="str">
        <f t="shared" ca="1" si="26"/>
        <v/>
      </c>
      <c r="N98" s="138" t="str">
        <f t="shared" ca="1" si="27"/>
        <v/>
      </c>
    </row>
    <row r="99" spans="1:14" x14ac:dyDescent="0.15">
      <c r="A99" s="138" t="str">
        <f t="shared" ca="1" si="14"/>
        <v/>
      </c>
      <c r="B99" s="102" t="str">
        <f t="shared" ca="1" si="15"/>
        <v/>
      </c>
      <c r="C99" s="102" t="str">
        <f t="shared" ca="1" si="16"/>
        <v/>
      </c>
      <c r="D99" s="139" t="str">
        <f t="shared" ca="1" si="17"/>
        <v/>
      </c>
      <c r="E99" s="139" t="str">
        <f t="shared" ca="1" si="18"/>
        <v/>
      </c>
      <c r="F99" s="140" t="str">
        <f t="shared" ca="1" si="19"/>
        <v/>
      </c>
      <c r="G99" s="118" t="str">
        <f t="shared" ca="1" si="20"/>
        <v/>
      </c>
      <c r="H99" s="118" t="str">
        <f t="shared" ca="1" si="21"/>
        <v/>
      </c>
      <c r="I99" s="140" t="str">
        <f t="shared" ca="1" si="22"/>
        <v/>
      </c>
      <c r="J99" s="140" t="str">
        <f t="shared" ca="1" si="23"/>
        <v/>
      </c>
      <c r="K99" s="139" t="str">
        <f t="shared" ca="1" si="24"/>
        <v/>
      </c>
      <c r="L99" s="140" t="str">
        <f t="shared" ca="1" si="25"/>
        <v/>
      </c>
      <c r="M99" s="118" t="str">
        <f t="shared" ca="1" si="26"/>
        <v/>
      </c>
      <c r="N99" s="138" t="str">
        <f t="shared" ca="1" si="27"/>
        <v/>
      </c>
    </row>
    <row r="100" spans="1:14" x14ac:dyDescent="0.15">
      <c r="A100" s="138" t="str">
        <f t="shared" ca="1" si="14"/>
        <v/>
      </c>
      <c r="B100" s="102" t="str">
        <f t="shared" ca="1" si="15"/>
        <v/>
      </c>
      <c r="C100" s="102" t="str">
        <f t="shared" ca="1" si="16"/>
        <v/>
      </c>
      <c r="D100" s="139" t="str">
        <f t="shared" ca="1" si="17"/>
        <v/>
      </c>
      <c r="E100" s="139" t="str">
        <f t="shared" ca="1" si="18"/>
        <v/>
      </c>
      <c r="F100" s="140" t="str">
        <f t="shared" ca="1" si="19"/>
        <v/>
      </c>
      <c r="G100" s="118" t="str">
        <f t="shared" ca="1" si="20"/>
        <v/>
      </c>
      <c r="H100" s="118" t="str">
        <f t="shared" ca="1" si="21"/>
        <v/>
      </c>
      <c r="I100" s="140" t="str">
        <f t="shared" ca="1" si="22"/>
        <v/>
      </c>
      <c r="J100" s="140" t="str">
        <f t="shared" ca="1" si="23"/>
        <v/>
      </c>
      <c r="K100" s="139" t="str">
        <f t="shared" ca="1" si="24"/>
        <v/>
      </c>
      <c r="L100" s="140" t="str">
        <f t="shared" ca="1" si="25"/>
        <v/>
      </c>
      <c r="M100" s="118" t="str">
        <f t="shared" ca="1" si="26"/>
        <v/>
      </c>
      <c r="N100" s="138" t="str">
        <f t="shared" ca="1" si="27"/>
        <v/>
      </c>
    </row>
    <row r="101" spans="1:14" x14ac:dyDescent="0.15">
      <c r="A101" s="138" t="str">
        <f t="shared" ca="1" si="14"/>
        <v/>
      </c>
      <c r="B101" s="102" t="str">
        <f t="shared" ca="1" si="15"/>
        <v/>
      </c>
      <c r="C101" s="102" t="str">
        <f t="shared" ca="1" si="16"/>
        <v/>
      </c>
      <c r="D101" s="139" t="str">
        <f t="shared" ca="1" si="17"/>
        <v/>
      </c>
      <c r="E101" s="139" t="str">
        <f t="shared" ca="1" si="18"/>
        <v/>
      </c>
      <c r="F101" s="140" t="str">
        <f t="shared" ca="1" si="19"/>
        <v/>
      </c>
      <c r="G101" s="118" t="str">
        <f t="shared" ca="1" si="20"/>
        <v/>
      </c>
      <c r="H101" s="118" t="str">
        <f t="shared" ca="1" si="21"/>
        <v/>
      </c>
      <c r="I101" s="140" t="str">
        <f t="shared" ca="1" si="22"/>
        <v/>
      </c>
      <c r="J101" s="140" t="str">
        <f t="shared" ca="1" si="23"/>
        <v/>
      </c>
      <c r="K101" s="139" t="str">
        <f t="shared" ca="1" si="24"/>
        <v/>
      </c>
      <c r="L101" s="140" t="str">
        <f t="shared" ca="1" si="25"/>
        <v/>
      </c>
      <c r="M101" s="118" t="str">
        <f t="shared" ca="1" si="26"/>
        <v/>
      </c>
      <c r="N101" s="138" t="str">
        <f t="shared" ca="1" si="27"/>
        <v/>
      </c>
    </row>
    <row r="102" spans="1:14" x14ac:dyDescent="0.15">
      <c r="A102" s="138" t="str">
        <f t="shared" ca="1" si="14"/>
        <v/>
      </c>
      <c r="B102" s="102" t="str">
        <f t="shared" ca="1" si="15"/>
        <v/>
      </c>
      <c r="C102" s="102" t="str">
        <f t="shared" ca="1" si="16"/>
        <v/>
      </c>
      <c r="D102" s="139" t="str">
        <f t="shared" ca="1" si="17"/>
        <v/>
      </c>
      <c r="E102" s="139" t="str">
        <f t="shared" ca="1" si="18"/>
        <v/>
      </c>
      <c r="F102" s="140" t="str">
        <f t="shared" ca="1" si="19"/>
        <v/>
      </c>
      <c r="G102" s="118" t="str">
        <f t="shared" ca="1" si="20"/>
        <v/>
      </c>
      <c r="H102" s="118" t="str">
        <f t="shared" ca="1" si="21"/>
        <v/>
      </c>
      <c r="I102" s="140" t="str">
        <f t="shared" ca="1" si="22"/>
        <v/>
      </c>
      <c r="J102" s="140" t="str">
        <f t="shared" ca="1" si="23"/>
        <v/>
      </c>
      <c r="K102" s="139" t="str">
        <f t="shared" ca="1" si="24"/>
        <v/>
      </c>
      <c r="L102" s="140" t="str">
        <f t="shared" ca="1" si="25"/>
        <v/>
      </c>
      <c r="M102" s="118" t="str">
        <f t="shared" ca="1" si="26"/>
        <v/>
      </c>
      <c r="N102" s="138" t="str">
        <f t="shared" ca="1" si="27"/>
        <v/>
      </c>
    </row>
    <row r="103" spans="1:14" x14ac:dyDescent="0.15">
      <c r="A103" s="138" t="str">
        <f t="shared" ca="1" si="14"/>
        <v/>
      </c>
      <c r="B103" s="102" t="str">
        <f t="shared" ca="1" si="15"/>
        <v/>
      </c>
      <c r="C103" s="102" t="str">
        <f t="shared" ca="1" si="16"/>
        <v/>
      </c>
      <c r="D103" s="139" t="str">
        <f t="shared" ca="1" si="17"/>
        <v/>
      </c>
      <c r="E103" s="139" t="str">
        <f t="shared" ca="1" si="18"/>
        <v/>
      </c>
      <c r="F103" s="140" t="str">
        <f t="shared" ca="1" si="19"/>
        <v/>
      </c>
      <c r="G103" s="118" t="str">
        <f t="shared" ca="1" si="20"/>
        <v/>
      </c>
      <c r="H103" s="118" t="str">
        <f t="shared" ca="1" si="21"/>
        <v/>
      </c>
      <c r="I103" s="140" t="str">
        <f t="shared" ca="1" si="22"/>
        <v/>
      </c>
      <c r="J103" s="140" t="str">
        <f t="shared" ca="1" si="23"/>
        <v/>
      </c>
      <c r="K103" s="139" t="str">
        <f t="shared" ca="1" si="24"/>
        <v/>
      </c>
      <c r="L103" s="140" t="str">
        <f t="shared" ca="1" si="25"/>
        <v/>
      </c>
      <c r="M103" s="118" t="str">
        <f t="shared" ca="1" si="26"/>
        <v/>
      </c>
      <c r="N103" s="138" t="str">
        <f t="shared" ca="1" si="27"/>
        <v/>
      </c>
    </row>
    <row r="104" spans="1:14" x14ac:dyDescent="0.15">
      <c r="A104" s="138" t="str">
        <f t="shared" ca="1" si="14"/>
        <v/>
      </c>
      <c r="B104" s="102" t="str">
        <f t="shared" ca="1" si="15"/>
        <v/>
      </c>
      <c r="C104" s="102" t="str">
        <f t="shared" ca="1" si="16"/>
        <v/>
      </c>
      <c r="D104" s="139" t="str">
        <f t="shared" ca="1" si="17"/>
        <v/>
      </c>
      <c r="E104" s="139" t="str">
        <f t="shared" ca="1" si="18"/>
        <v/>
      </c>
      <c r="F104" s="140" t="str">
        <f t="shared" ca="1" si="19"/>
        <v/>
      </c>
      <c r="G104" s="118" t="str">
        <f t="shared" ca="1" si="20"/>
        <v/>
      </c>
      <c r="H104" s="118" t="str">
        <f t="shared" ca="1" si="21"/>
        <v/>
      </c>
      <c r="I104" s="140" t="str">
        <f t="shared" ca="1" si="22"/>
        <v/>
      </c>
      <c r="J104" s="140" t="str">
        <f t="shared" ca="1" si="23"/>
        <v/>
      </c>
      <c r="K104" s="139" t="str">
        <f t="shared" ca="1" si="24"/>
        <v/>
      </c>
      <c r="L104" s="140" t="str">
        <f t="shared" ca="1" si="25"/>
        <v/>
      </c>
      <c r="M104" s="118" t="str">
        <f t="shared" ca="1" si="26"/>
        <v/>
      </c>
      <c r="N104" s="138" t="str">
        <f t="shared" ca="1" si="27"/>
        <v/>
      </c>
    </row>
    <row r="105" spans="1:14" x14ac:dyDescent="0.15">
      <c r="A105" s="138" t="str">
        <f t="shared" ca="1" si="14"/>
        <v/>
      </c>
      <c r="B105" s="102" t="str">
        <f t="shared" ca="1" si="15"/>
        <v/>
      </c>
      <c r="C105" s="102" t="str">
        <f t="shared" ca="1" si="16"/>
        <v/>
      </c>
      <c r="D105" s="139" t="str">
        <f t="shared" ca="1" si="17"/>
        <v/>
      </c>
      <c r="E105" s="139" t="str">
        <f t="shared" ca="1" si="18"/>
        <v/>
      </c>
      <c r="F105" s="140" t="str">
        <f t="shared" ca="1" si="19"/>
        <v/>
      </c>
      <c r="G105" s="118" t="str">
        <f t="shared" ca="1" si="20"/>
        <v/>
      </c>
      <c r="H105" s="118" t="str">
        <f t="shared" ca="1" si="21"/>
        <v/>
      </c>
      <c r="I105" s="140" t="str">
        <f t="shared" ca="1" si="22"/>
        <v/>
      </c>
      <c r="J105" s="140" t="str">
        <f t="shared" ca="1" si="23"/>
        <v/>
      </c>
      <c r="K105" s="139" t="str">
        <f t="shared" ca="1" si="24"/>
        <v/>
      </c>
      <c r="L105" s="140" t="str">
        <f t="shared" ca="1" si="25"/>
        <v/>
      </c>
      <c r="M105" s="118" t="str">
        <f t="shared" ca="1" si="26"/>
        <v/>
      </c>
      <c r="N105" s="138" t="str">
        <f t="shared" ca="1" si="27"/>
        <v/>
      </c>
    </row>
    <row r="106" spans="1:14" x14ac:dyDescent="0.15">
      <c r="A106" s="138" t="str">
        <f t="shared" ca="1" si="14"/>
        <v/>
      </c>
      <c r="B106" s="102" t="str">
        <f t="shared" ca="1" si="15"/>
        <v/>
      </c>
      <c r="C106" s="102" t="str">
        <f t="shared" ca="1" si="16"/>
        <v/>
      </c>
      <c r="D106" s="139" t="str">
        <f t="shared" ca="1" si="17"/>
        <v/>
      </c>
      <c r="E106" s="139" t="str">
        <f t="shared" ca="1" si="18"/>
        <v/>
      </c>
      <c r="F106" s="140" t="str">
        <f t="shared" ref="F106:F169" ca="1" si="28">IF($A106="","",IFERROR(E106/D106,""))</f>
        <v/>
      </c>
      <c r="G106" s="118" t="str">
        <f t="shared" ref="G106:G169" ca="1" si="29">IF($A106="","",IFERROR(H106/E106,""))</f>
        <v/>
      </c>
      <c r="H106" s="118" t="str">
        <f t="shared" ca="1" si="21"/>
        <v/>
      </c>
      <c r="I106" s="140" t="str">
        <f t="shared" ca="1" si="22"/>
        <v/>
      </c>
      <c r="J106" s="140" t="str">
        <f t="shared" ca="1" si="23"/>
        <v/>
      </c>
      <c r="K106" s="139" t="str">
        <f t="shared" ca="1" si="24"/>
        <v/>
      </c>
      <c r="L106" s="140" t="str">
        <f t="shared" ref="L106:L169" ca="1" si="30">IF($A106="","",IFERROR(K106/E106,""))</f>
        <v/>
      </c>
      <c r="M106" s="118" t="str">
        <f t="shared" ref="M106:M169" ca="1" si="31">IF($A106="","",IFERROR(H106/K106,""))</f>
        <v/>
      </c>
      <c r="N106" s="138" t="str">
        <f t="shared" ref="N106:N169" ca="1" si="32">IF($A106="","",IF(K106&gt;0,IF(M106&gt;$M$5,"B","A"),IF(K106=0,IF(H106&gt;$M$5,"C","D"))))</f>
        <v/>
      </c>
    </row>
    <row r="107" spans="1:14" x14ac:dyDescent="0.15">
      <c r="A107" s="138" t="str">
        <f t="shared" ca="1" si="14"/>
        <v/>
      </c>
      <c r="B107" s="102" t="str">
        <f t="shared" ca="1" si="15"/>
        <v/>
      </c>
      <c r="C107" s="102" t="str">
        <f t="shared" ca="1" si="16"/>
        <v/>
      </c>
      <c r="D107" s="139" t="str">
        <f t="shared" ca="1" si="17"/>
        <v/>
      </c>
      <c r="E107" s="139" t="str">
        <f t="shared" ca="1" si="18"/>
        <v/>
      </c>
      <c r="F107" s="140" t="str">
        <f t="shared" ca="1" si="28"/>
        <v/>
      </c>
      <c r="G107" s="118" t="str">
        <f t="shared" ca="1" si="29"/>
        <v/>
      </c>
      <c r="H107" s="118" t="str">
        <f t="shared" ca="1" si="21"/>
        <v/>
      </c>
      <c r="I107" s="140" t="str">
        <f t="shared" ca="1" si="22"/>
        <v/>
      </c>
      <c r="J107" s="140" t="str">
        <f t="shared" ca="1" si="23"/>
        <v/>
      </c>
      <c r="K107" s="139" t="str">
        <f t="shared" ca="1" si="24"/>
        <v/>
      </c>
      <c r="L107" s="140" t="str">
        <f t="shared" ca="1" si="30"/>
        <v/>
      </c>
      <c r="M107" s="118" t="str">
        <f t="shared" ca="1" si="31"/>
        <v/>
      </c>
      <c r="N107" s="138" t="str">
        <f t="shared" ca="1" si="32"/>
        <v/>
      </c>
    </row>
    <row r="108" spans="1:14" x14ac:dyDescent="0.15">
      <c r="A108" s="138" t="str">
        <f t="shared" ca="1" si="14"/>
        <v/>
      </c>
      <c r="B108" s="102" t="str">
        <f t="shared" ca="1" si="15"/>
        <v/>
      </c>
      <c r="C108" s="102" t="str">
        <f t="shared" ca="1" si="16"/>
        <v/>
      </c>
      <c r="D108" s="139" t="str">
        <f t="shared" ca="1" si="17"/>
        <v/>
      </c>
      <c r="E108" s="139" t="str">
        <f t="shared" ca="1" si="18"/>
        <v/>
      </c>
      <c r="F108" s="140" t="str">
        <f t="shared" ca="1" si="28"/>
        <v/>
      </c>
      <c r="G108" s="118" t="str">
        <f t="shared" ca="1" si="29"/>
        <v/>
      </c>
      <c r="H108" s="118" t="str">
        <f t="shared" ca="1" si="21"/>
        <v/>
      </c>
      <c r="I108" s="140" t="str">
        <f t="shared" ca="1" si="22"/>
        <v/>
      </c>
      <c r="J108" s="140" t="str">
        <f t="shared" ca="1" si="23"/>
        <v/>
      </c>
      <c r="K108" s="139" t="str">
        <f t="shared" ca="1" si="24"/>
        <v/>
      </c>
      <c r="L108" s="140" t="str">
        <f t="shared" ca="1" si="30"/>
        <v/>
      </c>
      <c r="M108" s="118" t="str">
        <f t="shared" ca="1" si="31"/>
        <v/>
      </c>
      <c r="N108" s="138" t="str">
        <f t="shared" ca="1" si="32"/>
        <v/>
      </c>
    </row>
    <row r="109" spans="1:14" x14ac:dyDescent="0.15">
      <c r="A109" s="138" t="str">
        <f t="shared" ca="1" si="14"/>
        <v/>
      </c>
      <c r="B109" s="102" t="str">
        <f t="shared" ca="1" si="15"/>
        <v/>
      </c>
      <c r="C109" s="102" t="str">
        <f t="shared" ca="1" si="16"/>
        <v/>
      </c>
      <c r="D109" s="139" t="str">
        <f t="shared" ca="1" si="17"/>
        <v/>
      </c>
      <c r="E109" s="139" t="str">
        <f t="shared" ca="1" si="18"/>
        <v/>
      </c>
      <c r="F109" s="140" t="str">
        <f t="shared" ca="1" si="28"/>
        <v/>
      </c>
      <c r="G109" s="118" t="str">
        <f t="shared" ca="1" si="29"/>
        <v/>
      </c>
      <c r="H109" s="118" t="str">
        <f t="shared" ca="1" si="21"/>
        <v/>
      </c>
      <c r="I109" s="140" t="str">
        <f t="shared" ca="1" si="22"/>
        <v/>
      </c>
      <c r="J109" s="140" t="str">
        <f t="shared" ca="1" si="23"/>
        <v/>
      </c>
      <c r="K109" s="139" t="str">
        <f t="shared" ca="1" si="24"/>
        <v/>
      </c>
      <c r="L109" s="140" t="str">
        <f t="shared" ca="1" si="30"/>
        <v/>
      </c>
      <c r="M109" s="118" t="str">
        <f t="shared" ca="1" si="31"/>
        <v/>
      </c>
      <c r="N109" s="138" t="str">
        <f t="shared" ca="1" si="32"/>
        <v/>
      </c>
    </row>
    <row r="110" spans="1:14" x14ac:dyDescent="0.15">
      <c r="A110" s="138" t="str">
        <f t="shared" ca="1" si="14"/>
        <v/>
      </c>
      <c r="B110" s="102" t="str">
        <f t="shared" ca="1" si="15"/>
        <v/>
      </c>
      <c r="C110" s="102" t="str">
        <f t="shared" ca="1" si="16"/>
        <v/>
      </c>
      <c r="D110" s="139" t="str">
        <f t="shared" ca="1" si="17"/>
        <v/>
      </c>
      <c r="E110" s="139" t="str">
        <f t="shared" ca="1" si="18"/>
        <v/>
      </c>
      <c r="F110" s="140" t="str">
        <f t="shared" ca="1" si="28"/>
        <v/>
      </c>
      <c r="G110" s="118" t="str">
        <f t="shared" ca="1" si="29"/>
        <v/>
      </c>
      <c r="H110" s="118" t="str">
        <f t="shared" ca="1" si="21"/>
        <v/>
      </c>
      <c r="I110" s="140" t="str">
        <f t="shared" ca="1" si="22"/>
        <v/>
      </c>
      <c r="J110" s="140" t="str">
        <f t="shared" ca="1" si="23"/>
        <v/>
      </c>
      <c r="K110" s="139" t="str">
        <f t="shared" ca="1" si="24"/>
        <v/>
      </c>
      <c r="L110" s="140" t="str">
        <f t="shared" ca="1" si="30"/>
        <v/>
      </c>
      <c r="M110" s="118" t="str">
        <f t="shared" ca="1" si="31"/>
        <v/>
      </c>
      <c r="N110" s="138" t="str">
        <f t="shared" ca="1" si="32"/>
        <v/>
      </c>
    </row>
    <row r="111" spans="1:14" x14ac:dyDescent="0.15">
      <c r="A111" s="138" t="str">
        <f t="shared" ca="1" si="14"/>
        <v/>
      </c>
      <c r="B111" s="102" t="str">
        <f t="shared" ca="1" si="15"/>
        <v/>
      </c>
      <c r="C111" s="102" t="str">
        <f t="shared" ca="1" si="16"/>
        <v/>
      </c>
      <c r="D111" s="139" t="str">
        <f t="shared" ca="1" si="17"/>
        <v/>
      </c>
      <c r="E111" s="139" t="str">
        <f t="shared" ca="1" si="18"/>
        <v/>
      </c>
      <c r="F111" s="140" t="str">
        <f t="shared" ca="1" si="28"/>
        <v/>
      </c>
      <c r="G111" s="118" t="str">
        <f t="shared" ca="1" si="29"/>
        <v/>
      </c>
      <c r="H111" s="118" t="str">
        <f t="shared" ca="1" si="21"/>
        <v/>
      </c>
      <c r="I111" s="140" t="str">
        <f t="shared" ca="1" si="22"/>
        <v/>
      </c>
      <c r="J111" s="140" t="str">
        <f t="shared" ca="1" si="23"/>
        <v/>
      </c>
      <c r="K111" s="139" t="str">
        <f t="shared" ca="1" si="24"/>
        <v/>
      </c>
      <c r="L111" s="140" t="str">
        <f t="shared" ca="1" si="30"/>
        <v/>
      </c>
      <c r="M111" s="118" t="str">
        <f t="shared" ca="1" si="31"/>
        <v/>
      </c>
      <c r="N111" s="138" t="str">
        <f t="shared" ca="1" si="32"/>
        <v/>
      </c>
    </row>
    <row r="112" spans="1:14" x14ac:dyDescent="0.15">
      <c r="A112" s="138" t="str">
        <f t="shared" ca="1" si="14"/>
        <v/>
      </c>
      <c r="B112" s="102" t="str">
        <f t="shared" ca="1" si="15"/>
        <v/>
      </c>
      <c r="C112" s="102" t="str">
        <f t="shared" ca="1" si="16"/>
        <v/>
      </c>
      <c r="D112" s="139" t="str">
        <f t="shared" ca="1" si="17"/>
        <v/>
      </c>
      <c r="E112" s="139" t="str">
        <f t="shared" ca="1" si="18"/>
        <v/>
      </c>
      <c r="F112" s="140" t="str">
        <f t="shared" ca="1" si="28"/>
        <v/>
      </c>
      <c r="G112" s="118" t="str">
        <f t="shared" ca="1" si="29"/>
        <v/>
      </c>
      <c r="H112" s="118" t="str">
        <f t="shared" ca="1" si="21"/>
        <v/>
      </c>
      <c r="I112" s="140" t="str">
        <f t="shared" ca="1" si="22"/>
        <v/>
      </c>
      <c r="J112" s="140" t="str">
        <f t="shared" ca="1" si="23"/>
        <v/>
      </c>
      <c r="K112" s="139" t="str">
        <f t="shared" ca="1" si="24"/>
        <v/>
      </c>
      <c r="L112" s="140" t="str">
        <f t="shared" ca="1" si="30"/>
        <v/>
      </c>
      <c r="M112" s="118" t="str">
        <f t="shared" ca="1" si="31"/>
        <v/>
      </c>
      <c r="N112" s="138" t="str">
        <f t="shared" ca="1" si="32"/>
        <v/>
      </c>
    </row>
    <row r="113" spans="1:14" x14ac:dyDescent="0.15">
      <c r="A113" s="138" t="str">
        <f t="shared" ca="1" si="14"/>
        <v/>
      </c>
      <c r="B113" s="102" t="str">
        <f t="shared" ca="1" si="15"/>
        <v/>
      </c>
      <c r="C113" s="102" t="str">
        <f t="shared" ca="1" si="16"/>
        <v/>
      </c>
      <c r="D113" s="139" t="str">
        <f t="shared" ca="1" si="17"/>
        <v/>
      </c>
      <c r="E113" s="139" t="str">
        <f t="shared" ca="1" si="18"/>
        <v/>
      </c>
      <c r="F113" s="140" t="str">
        <f t="shared" ca="1" si="28"/>
        <v/>
      </c>
      <c r="G113" s="118" t="str">
        <f t="shared" ca="1" si="29"/>
        <v/>
      </c>
      <c r="H113" s="118" t="str">
        <f t="shared" ca="1" si="21"/>
        <v/>
      </c>
      <c r="I113" s="140" t="str">
        <f t="shared" ca="1" si="22"/>
        <v/>
      </c>
      <c r="J113" s="140" t="str">
        <f t="shared" ca="1" si="23"/>
        <v/>
      </c>
      <c r="K113" s="139" t="str">
        <f t="shared" ca="1" si="24"/>
        <v/>
      </c>
      <c r="L113" s="140" t="str">
        <f t="shared" ca="1" si="30"/>
        <v/>
      </c>
      <c r="M113" s="118" t="str">
        <f t="shared" ca="1" si="31"/>
        <v/>
      </c>
      <c r="N113" s="138" t="str">
        <f t="shared" ca="1" si="32"/>
        <v/>
      </c>
    </row>
    <row r="114" spans="1:14" x14ac:dyDescent="0.15">
      <c r="A114" s="138" t="str">
        <f t="shared" ca="1" si="14"/>
        <v/>
      </c>
      <c r="B114" s="102" t="str">
        <f t="shared" ca="1" si="15"/>
        <v/>
      </c>
      <c r="C114" s="102" t="str">
        <f t="shared" ca="1" si="16"/>
        <v/>
      </c>
      <c r="D114" s="139" t="str">
        <f t="shared" ca="1" si="17"/>
        <v/>
      </c>
      <c r="E114" s="139" t="str">
        <f t="shared" ca="1" si="18"/>
        <v/>
      </c>
      <c r="F114" s="140" t="str">
        <f t="shared" ca="1" si="28"/>
        <v/>
      </c>
      <c r="G114" s="118" t="str">
        <f t="shared" ca="1" si="29"/>
        <v/>
      </c>
      <c r="H114" s="118" t="str">
        <f t="shared" ca="1" si="21"/>
        <v/>
      </c>
      <c r="I114" s="140" t="str">
        <f t="shared" ca="1" si="22"/>
        <v/>
      </c>
      <c r="J114" s="140" t="str">
        <f t="shared" ca="1" si="23"/>
        <v/>
      </c>
      <c r="K114" s="139" t="str">
        <f t="shared" ca="1" si="24"/>
        <v/>
      </c>
      <c r="L114" s="140" t="str">
        <f t="shared" ca="1" si="30"/>
        <v/>
      </c>
      <c r="M114" s="118" t="str">
        <f t="shared" ca="1" si="31"/>
        <v/>
      </c>
      <c r="N114" s="138" t="str">
        <f t="shared" ca="1" si="32"/>
        <v/>
      </c>
    </row>
    <row r="115" spans="1:14" x14ac:dyDescent="0.15">
      <c r="A115" s="138" t="str">
        <f t="shared" ca="1" si="14"/>
        <v/>
      </c>
      <c r="B115" s="102" t="str">
        <f t="shared" ca="1" si="15"/>
        <v/>
      </c>
      <c r="C115" s="102" t="str">
        <f t="shared" ca="1" si="16"/>
        <v/>
      </c>
      <c r="D115" s="139" t="str">
        <f t="shared" ca="1" si="17"/>
        <v/>
      </c>
      <c r="E115" s="139" t="str">
        <f t="shared" ca="1" si="18"/>
        <v/>
      </c>
      <c r="F115" s="140" t="str">
        <f t="shared" ca="1" si="28"/>
        <v/>
      </c>
      <c r="G115" s="118" t="str">
        <f t="shared" ca="1" si="29"/>
        <v/>
      </c>
      <c r="H115" s="118" t="str">
        <f t="shared" ca="1" si="21"/>
        <v/>
      </c>
      <c r="I115" s="140" t="str">
        <f t="shared" ca="1" si="22"/>
        <v/>
      </c>
      <c r="J115" s="140" t="str">
        <f t="shared" ca="1" si="23"/>
        <v/>
      </c>
      <c r="K115" s="139" t="str">
        <f t="shared" ca="1" si="24"/>
        <v/>
      </c>
      <c r="L115" s="140" t="str">
        <f t="shared" ca="1" si="30"/>
        <v/>
      </c>
      <c r="M115" s="118" t="str">
        <f t="shared" ca="1" si="31"/>
        <v/>
      </c>
      <c r="N115" s="138" t="str">
        <f t="shared" ca="1" si="32"/>
        <v/>
      </c>
    </row>
    <row r="116" spans="1:14" x14ac:dyDescent="0.15">
      <c r="A116" s="138" t="str">
        <f t="shared" ca="1" si="14"/>
        <v/>
      </c>
      <c r="B116" s="102" t="str">
        <f t="shared" ca="1" si="15"/>
        <v/>
      </c>
      <c r="C116" s="102" t="str">
        <f t="shared" ca="1" si="16"/>
        <v/>
      </c>
      <c r="D116" s="139" t="str">
        <f t="shared" ca="1" si="17"/>
        <v/>
      </c>
      <c r="E116" s="139" t="str">
        <f t="shared" ca="1" si="18"/>
        <v/>
      </c>
      <c r="F116" s="140" t="str">
        <f t="shared" ca="1" si="28"/>
        <v/>
      </c>
      <c r="G116" s="118" t="str">
        <f t="shared" ca="1" si="29"/>
        <v/>
      </c>
      <c r="H116" s="118" t="str">
        <f t="shared" ca="1" si="21"/>
        <v/>
      </c>
      <c r="I116" s="140" t="str">
        <f t="shared" ca="1" si="22"/>
        <v/>
      </c>
      <c r="J116" s="140" t="str">
        <f t="shared" ca="1" si="23"/>
        <v/>
      </c>
      <c r="K116" s="139" t="str">
        <f t="shared" ca="1" si="24"/>
        <v/>
      </c>
      <c r="L116" s="140" t="str">
        <f t="shared" ca="1" si="30"/>
        <v/>
      </c>
      <c r="M116" s="118" t="str">
        <f t="shared" ca="1" si="31"/>
        <v/>
      </c>
      <c r="N116" s="138" t="str">
        <f t="shared" ca="1" si="32"/>
        <v/>
      </c>
    </row>
    <row r="117" spans="1:14" x14ac:dyDescent="0.15">
      <c r="A117" s="138" t="str">
        <f t="shared" ca="1" si="14"/>
        <v/>
      </c>
      <c r="B117" s="102" t="str">
        <f t="shared" ca="1" si="15"/>
        <v/>
      </c>
      <c r="C117" s="102" t="str">
        <f t="shared" ca="1" si="16"/>
        <v/>
      </c>
      <c r="D117" s="139" t="str">
        <f t="shared" ca="1" si="17"/>
        <v/>
      </c>
      <c r="E117" s="139" t="str">
        <f t="shared" ca="1" si="18"/>
        <v/>
      </c>
      <c r="F117" s="140" t="str">
        <f t="shared" ca="1" si="28"/>
        <v/>
      </c>
      <c r="G117" s="118" t="str">
        <f t="shared" ca="1" si="29"/>
        <v/>
      </c>
      <c r="H117" s="118" t="str">
        <f t="shared" ca="1" si="21"/>
        <v/>
      </c>
      <c r="I117" s="140" t="str">
        <f t="shared" ca="1" si="22"/>
        <v/>
      </c>
      <c r="J117" s="140" t="str">
        <f t="shared" ca="1" si="23"/>
        <v/>
      </c>
      <c r="K117" s="139" t="str">
        <f t="shared" ca="1" si="24"/>
        <v/>
      </c>
      <c r="L117" s="140" t="str">
        <f t="shared" ca="1" si="30"/>
        <v/>
      </c>
      <c r="M117" s="118" t="str">
        <f t="shared" ca="1" si="31"/>
        <v/>
      </c>
      <c r="N117" s="138" t="str">
        <f t="shared" ca="1" si="32"/>
        <v/>
      </c>
    </row>
    <row r="118" spans="1:14" x14ac:dyDescent="0.15">
      <c r="A118" s="138" t="str">
        <f t="shared" ca="1" si="14"/>
        <v/>
      </c>
      <c r="B118" s="102" t="str">
        <f t="shared" ca="1" si="15"/>
        <v/>
      </c>
      <c r="C118" s="102" t="str">
        <f t="shared" ca="1" si="16"/>
        <v/>
      </c>
      <c r="D118" s="139" t="str">
        <f t="shared" ca="1" si="17"/>
        <v/>
      </c>
      <c r="E118" s="139" t="str">
        <f t="shared" ca="1" si="18"/>
        <v/>
      </c>
      <c r="F118" s="140" t="str">
        <f t="shared" ca="1" si="28"/>
        <v/>
      </c>
      <c r="G118" s="118" t="str">
        <f t="shared" ca="1" si="29"/>
        <v/>
      </c>
      <c r="H118" s="118" t="str">
        <f t="shared" ca="1" si="21"/>
        <v/>
      </c>
      <c r="I118" s="140" t="str">
        <f t="shared" ca="1" si="22"/>
        <v/>
      </c>
      <c r="J118" s="140" t="str">
        <f t="shared" ca="1" si="23"/>
        <v/>
      </c>
      <c r="K118" s="139" t="str">
        <f t="shared" ca="1" si="24"/>
        <v/>
      </c>
      <c r="L118" s="140" t="str">
        <f t="shared" ca="1" si="30"/>
        <v/>
      </c>
      <c r="M118" s="118" t="str">
        <f t="shared" ca="1" si="31"/>
        <v/>
      </c>
      <c r="N118" s="138" t="str">
        <f t="shared" ca="1" si="32"/>
        <v/>
      </c>
    </row>
    <row r="119" spans="1:14" x14ac:dyDescent="0.15">
      <c r="A119" s="138" t="str">
        <f t="shared" ca="1" si="14"/>
        <v/>
      </c>
      <c r="B119" s="102" t="str">
        <f t="shared" ca="1" si="15"/>
        <v/>
      </c>
      <c r="C119" s="102" t="str">
        <f t="shared" ca="1" si="16"/>
        <v/>
      </c>
      <c r="D119" s="139" t="str">
        <f t="shared" ca="1" si="17"/>
        <v/>
      </c>
      <c r="E119" s="139" t="str">
        <f t="shared" ca="1" si="18"/>
        <v/>
      </c>
      <c r="F119" s="140" t="str">
        <f t="shared" ca="1" si="28"/>
        <v/>
      </c>
      <c r="G119" s="118" t="str">
        <f t="shared" ca="1" si="29"/>
        <v/>
      </c>
      <c r="H119" s="118" t="str">
        <f t="shared" ca="1" si="21"/>
        <v/>
      </c>
      <c r="I119" s="140" t="str">
        <f t="shared" ca="1" si="22"/>
        <v/>
      </c>
      <c r="J119" s="140" t="str">
        <f t="shared" ca="1" si="23"/>
        <v/>
      </c>
      <c r="K119" s="139" t="str">
        <f t="shared" ca="1" si="24"/>
        <v/>
      </c>
      <c r="L119" s="140" t="str">
        <f t="shared" ca="1" si="30"/>
        <v/>
      </c>
      <c r="M119" s="118" t="str">
        <f t="shared" ca="1" si="31"/>
        <v/>
      </c>
      <c r="N119" s="138" t="str">
        <f t="shared" ca="1" si="32"/>
        <v/>
      </c>
    </row>
    <row r="120" spans="1:14" x14ac:dyDescent="0.15">
      <c r="A120" s="138" t="str">
        <f t="shared" ca="1" si="14"/>
        <v/>
      </c>
      <c r="B120" s="102" t="str">
        <f t="shared" ca="1" si="15"/>
        <v/>
      </c>
      <c r="C120" s="102" t="str">
        <f t="shared" ca="1" si="16"/>
        <v/>
      </c>
      <c r="D120" s="139" t="str">
        <f t="shared" ca="1" si="17"/>
        <v/>
      </c>
      <c r="E120" s="139" t="str">
        <f t="shared" ca="1" si="18"/>
        <v/>
      </c>
      <c r="F120" s="140" t="str">
        <f t="shared" ca="1" si="28"/>
        <v/>
      </c>
      <c r="G120" s="118" t="str">
        <f t="shared" ca="1" si="29"/>
        <v/>
      </c>
      <c r="H120" s="118" t="str">
        <f t="shared" ca="1" si="21"/>
        <v/>
      </c>
      <c r="I120" s="140" t="str">
        <f t="shared" ca="1" si="22"/>
        <v/>
      </c>
      <c r="J120" s="140" t="str">
        <f t="shared" ca="1" si="23"/>
        <v/>
      </c>
      <c r="K120" s="139" t="str">
        <f t="shared" ca="1" si="24"/>
        <v/>
      </c>
      <c r="L120" s="140" t="str">
        <f t="shared" ca="1" si="30"/>
        <v/>
      </c>
      <c r="M120" s="118" t="str">
        <f t="shared" ca="1" si="31"/>
        <v/>
      </c>
      <c r="N120" s="138" t="str">
        <f t="shared" ca="1" si="32"/>
        <v/>
      </c>
    </row>
    <row r="121" spans="1:14" x14ac:dyDescent="0.15">
      <c r="A121" s="138" t="str">
        <f t="shared" ca="1" si="14"/>
        <v/>
      </c>
      <c r="B121" s="102" t="str">
        <f t="shared" ca="1" si="15"/>
        <v/>
      </c>
      <c r="C121" s="102" t="str">
        <f t="shared" ca="1" si="16"/>
        <v/>
      </c>
      <c r="D121" s="139" t="str">
        <f t="shared" ca="1" si="17"/>
        <v/>
      </c>
      <c r="E121" s="139" t="str">
        <f t="shared" ca="1" si="18"/>
        <v/>
      </c>
      <c r="F121" s="140" t="str">
        <f t="shared" ca="1" si="28"/>
        <v/>
      </c>
      <c r="G121" s="118" t="str">
        <f t="shared" ca="1" si="29"/>
        <v/>
      </c>
      <c r="H121" s="118" t="str">
        <f t="shared" ca="1" si="21"/>
        <v/>
      </c>
      <c r="I121" s="140" t="str">
        <f t="shared" ca="1" si="22"/>
        <v/>
      </c>
      <c r="J121" s="140" t="str">
        <f t="shared" ca="1" si="23"/>
        <v/>
      </c>
      <c r="K121" s="139" t="str">
        <f t="shared" ca="1" si="24"/>
        <v/>
      </c>
      <c r="L121" s="140" t="str">
        <f t="shared" ca="1" si="30"/>
        <v/>
      </c>
      <c r="M121" s="118" t="str">
        <f t="shared" ca="1" si="31"/>
        <v/>
      </c>
      <c r="N121" s="138" t="str">
        <f t="shared" ca="1" si="32"/>
        <v/>
      </c>
    </row>
    <row r="122" spans="1:14" x14ac:dyDescent="0.15">
      <c r="A122" s="138" t="str">
        <f t="shared" ca="1" si="14"/>
        <v/>
      </c>
      <c r="B122" s="102" t="str">
        <f t="shared" ca="1" si="15"/>
        <v/>
      </c>
      <c r="C122" s="102" t="str">
        <f t="shared" ca="1" si="16"/>
        <v/>
      </c>
      <c r="D122" s="139" t="str">
        <f t="shared" ca="1" si="17"/>
        <v/>
      </c>
      <c r="E122" s="139" t="str">
        <f t="shared" ca="1" si="18"/>
        <v/>
      </c>
      <c r="F122" s="140" t="str">
        <f t="shared" ca="1" si="28"/>
        <v/>
      </c>
      <c r="G122" s="118" t="str">
        <f t="shared" ca="1" si="29"/>
        <v/>
      </c>
      <c r="H122" s="118" t="str">
        <f t="shared" ca="1" si="21"/>
        <v/>
      </c>
      <c r="I122" s="140" t="str">
        <f t="shared" ca="1" si="22"/>
        <v/>
      </c>
      <c r="J122" s="140" t="str">
        <f t="shared" ca="1" si="23"/>
        <v/>
      </c>
      <c r="K122" s="139" t="str">
        <f t="shared" ca="1" si="24"/>
        <v/>
      </c>
      <c r="L122" s="140" t="str">
        <f t="shared" ca="1" si="30"/>
        <v/>
      </c>
      <c r="M122" s="118" t="str">
        <f t="shared" ca="1" si="31"/>
        <v/>
      </c>
      <c r="N122" s="138" t="str">
        <f t="shared" ca="1" si="32"/>
        <v/>
      </c>
    </row>
    <row r="123" spans="1:14" x14ac:dyDescent="0.15">
      <c r="A123" s="138" t="str">
        <f t="shared" ca="1" si="14"/>
        <v/>
      </c>
      <c r="B123" s="102" t="str">
        <f t="shared" ca="1" si="15"/>
        <v/>
      </c>
      <c r="C123" s="102" t="str">
        <f t="shared" ca="1" si="16"/>
        <v/>
      </c>
      <c r="D123" s="139" t="str">
        <f t="shared" ca="1" si="17"/>
        <v/>
      </c>
      <c r="E123" s="139" t="str">
        <f t="shared" ca="1" si="18"/>
        <v/>
      </c>
      <c r="F123" s="140" t="str">
        <f t="shared" ca="1" si="28"/>
        <v/>
      </c>
      <c r="G123" s="118" t="str">
        <f t="shared" ca="1" si="29"/>
        <v/>
      </c>
      <c r="H123" s="118" t="str">
        <f t="shared" ca="1" si="21"/>
        <v/>
      </c>
      <c r="I123" s="140" t="str">
        <f t="shared" ca="1" si="22"/>
        <v/>
      </c>
      <c r="J123" s="140" t="str">
        <f t="shared" ca="1" si="23"/>
        <v/>
      </c>
      <c r="K123" s="139" t="str">
        <f t="shared" ca="1" si="24"/>
        <v/>
      </c>
      <c r="L123" s="140" t="str">
        <f t="shared" ca="1" si="30"/>
        <v/>
      </c>
      <c r="M123" s="118" t="str">
        <f t="shared" ca="1" si="31"/>
        <v/>
      </c>
      <c r="N123" s="138" t="str">
        <f t="shared" ca="1" si="32"/>
        <v/>
      </c>
    </row>
    <row r="124" spans="1:14" x14ac:dyDescent="0.15">
      <c r="A124" s="138" t="str">
        <f t="shared" ca="1" si="14"/>
        <v/>
      </c>
      <c r="B124" s="102" t="str">
        <f t="shared" ca="1" si="15"/>
        <v/>
      </c>
      <c r="C124" s="102" t="str">
        <f t="shared" ca="1" si="16"/>
        <v/>
      </c>
      <c r="D124" s="139" t="str">
        <f t="shared" ca="1" si="17"/>
        <v/>
      </c>
      <c r="E124" s="139" t="str">
        <f t="shared" ca="1" si="18"/>
        <v/>
      </c>
      <c r="F124" s="140" t="str">
        <f t="shared" ca="1" si="28"/>
        <v/>
      </c>
      <c r="G124" s="118" t="str">
        <f t="shared" ca="1" si="29"/>
        <v/>
      </c>
      <c r="H124" s="118" t="str">
        <f t="shared" ca="1" si="21"/>
        <v/>
      </c>
      <c r="I124" s="140" t="str">
        <f t="shared" ca="1" si="22"/>
        <v/>
      </c>
      <c r="J124" s="140" t="str">
        <f t="shared" ca="1" si="23"/>
        <v/>
      </c>
      <c r="K124" s="139" t="str">
        <f t="shared" ca="1" si="24"/>
        <v/>
      </c>
      <c r="L124" s="140" t="str">
        <f t="shared" ca="1" si="30"/>
        <v/>
      </c>
      <c r="M124" s="118" t="str">
        <f t="shared" ca="1" si="31"/>
        <v/>
      </c>
      <c r="N124" s="138" t="str">
        <f t="shared" ca="1" si="32"/>
        <v/>
      </c>
    </row>
    <row r="125" spans="1:14" x14ac:dyDescent="0.15">
      <c r="A125" s="138" t="str">
        <f t="shared" ca="1" si="14"/>
        <v/>
      </c>
      <c r="B125" s="102" t="str">
        <f t="shared" ca="1" si="15"/>
        <v/>
      </c>
      <c r="C125" s="102" t="str">
        <f t="shared" ca="1" si="16"/>
        <v/>
      </c>
      <c r="D125" s="139" t="str">
        <f t="shared" ca="1" si="17"/>
        <v/>
      </c>
      <c r="E125" s="139" t="str">
        <f t="shared" ca="1" si="18"/>
        <v/>
      </c>
      <c r="F125" s="140" t="str">
        <f t="shared" ca="1" si="28"/>
        <v/>
      </c>
      <c r="G125" s="118" t="str">
        <f t="shared" ca="1" si="29"/>
        <v/>
      </c>
      <c r="H125" s="118" t="str">
        <f t="shared" ca="1" si="21"/>
        <v/>
      </c>
      <c r="I125" s="140" t="str">
        <f t="shared" ca="1" si="22"/>
        <v/>
      </c>
      <c r="J125" s="140" t="str">
        <f t="shared" ca="1" si="23"/>
        <v/>
      </c>
      <c r="K125" s="139" t="str">
        <f t="shared" ca="1" si="24"/>
        <v/>
      </c>
      <c r="L125" s="140" t="str">
        <f t="shared" ca="1" si="30"/>
        <v/>
      </c>
      <c r="M125" s="118" t="str">
        <f t="shared" ca="1" si="31"/>
        <v/>
      </c>
      <c r="N125" s="138" t="str">
        <f t="shared" ca="1" si="32"/>
        <v/>
      </c>
    </row>
    <row r="126" spans="1:14" x14ac:dyDescent="0.15">
      <c r="A126" s="138" t="str">
        <f t="shared" ca="1" si="14"/>
        <v/>
      </c>
      <c r="B126" s="102" t="str">
        <f t="shared" ca="1" si="15"/>
        <v/>
      </c>
      <c r="C126" s="102" t="str">
        <f t="shared" ca="1" si="16"/>
        <v/>
      </c>
      <c r="D126" s="139" t="str">
        <f t="shared" ca="1" si="17"/>
        <v/>
      </c>
      <c r="E126" s="139" t="str">
        <f t="shared" ca="1" si="18"/>
        <v/>
      </c>
      <c r="F126" s="140" t="str">
        <f t="shared" ca="1" si="28"/>
        <v/>
      </c>
      <c r="G126" s="118" t="str">
        <f t="shared" ca="1" si="29"/>
        <v/>
      </c>
      <c r="H126" s="118" t="str">
        <f t="shared" ca="1" si="21"/>
        <v/>
      </c>
      <c r="I126" s="140" t="str">
        <f t="shared" ca="1" si="22"/>
        <v/>
      </c>
      <c r="J126" s="140" t="str">
        <f t="shared" ca="1" si="23"/>
        <v/>
      </c>
      <c r="K126" s="139" t="str">
        <f t="shared" ca="1" si="24"/>
        <v/>
      </c>
      <c r="L126" s="140" t="str">
        <f t="shared" ca="1" si="30"/>
        <v/>
      </c>
      <c r="M126" s="118" t="str">
        <f t="shared" ca="1" si="31"/>
        <v/>
      </c>
      <c r="N126" s="138" t="str">
        <f t="shared" ca="1" si="32"/>
        <v/>
      </c>
    </row>
    <row r="127" spans="1:14" x14ac:dyDescent="0.15">
      <c r="A127" s="138" t="str">
        <f t="shared" ca="1" si="14"/>
        <v/>
      </c>
      <c r="B127" s="102" t="str">
        <f t="shared" ca="1" si="15"/>
        <v/>
      </c>
      <c r="C127" s="102" t="str">
        <f t="shared" ca="1" si="16"/>
        <v/>
      </c>
      <c r="D127" s="139" t="str">
        <f t="shared" ca="1" si="17"/>
        <v/>
      </c>
      <c r="E127" s="139" t="str">
        <f t="shared" ca="1" si="18"/>
        <v/>
      </c>
      <c r="F127" s="140" t="str">
        <f t="shared" ca="1" si="28"/>
        <v/>
      </c>
      <c r="G127" s="118" t="str">
        <f t="shared" ca="1" si="29"/>
        <v/>
      </c>
      <c r="H127" s="118" t="str">
        <f t="shared" ca="1" si="21"/>
        <v/>
      </c>
      <c r="I127" s="140" t="str">
        <f t="shared" ca="1" si="22"/>
        <v/>
      </c>
      <c r="J127" s="140" t="str">
        <f t="shared" ca="1" si="23"/>
        <v/>
      </c>
      <c r="K127" s="139" t="str">
        <f t="shared" ca="1" si="24"/>
        <v/>
      </c>
      <c r="L127" s="140" t="str">
        <f t="shared" ca="1" si="30"/>
        <v/>
      </c>
      <c r="M127" s="118" t="str">
        <f t="shared" ca="1" si="31"/>
        <v/>
      </c>
      <c r="N127" s="138" t="str">
        <f t="shared" ca="1" si="32"/>
        <v/>
      </c>
    </row>
    <row r="128" spans="1:14" x14ac:dyDescent="0.15">
      <c r="A128" s="138" t="str">
        <f t="shared" ca="1" si="14"/>
        <v/>
      </c>
      <c r="B128" s="102" t="str">
        <f t="shared" ca="1" si="15"/>
        <v/>
      </c>
      <c r="C128" s="102" t="str">
        <f t="shared" ca="1" si="16"/>
        <v/>
      </c>
      <c r="D128" s="139" t="str">
        <f t="shared" ca="1" si="17"/>
        <v/>
      </c>
      <c r="E128" s="139" t="str">
        <f t="shared" ca="1" si="18"/>
        <v/>
      </c>
      <c r="F128" s="140" t="str">
        <f t="shared" ca="1" si="28"/>
        <v/>
      </c>
      <c r="G128" s="118" t="str">
        <f t="shared" ca="1" si="29"/>
        <v/>
      </c>
      <c r="H128" s="118" t="str">
        <f t="shared" ca="1" si="21"/>
        <v/>
      </c>
      <c r="I128" s="140" t="str">
        <f t="shared" ca="1" si="22"/>
        <v/>
      </c>
      <c r="J128" s="140" t="str">
        <f t="shared" ca="1" si="23"/>
        <v/>
      </c>
      <c r="K128" s="139" t="str">
        <f t="shared" ca="1" si="24"/>
        <v/>
      </c>
      <c r="L128" s="140" t="str">
        <f t="shared" ca="1" si="30"/>
        <v/>
      </c>
      <c r="M128" s="118" t="str">
        <f t="shared" ca="1" si="31"/>
        <v/>
      </c>
      <c r="N128" s="138" t="str">
        <f t="shared" ca="1" si="32"/>
        <v/>
      </c>
    </row>
    <row r="129" spans="1:14" x14ac:dyDescent="0.15">
      <c r="A129" s="138" t="str">
        <f t="shared" ca="1" si="14"/>
        <v/>
      </c>
      <c r="B129" s="102" t="str">
        <f t="shared" ca="1" si="15"/>
        <v/>
      </c>
      <c r="C129" s="102" t="str">
        <f t="shared" ca="1" si="16"/>
        <v/>
      </c>
      <c r="D129" s="139" t="str">
        <f t="shared" ca="1" si="17"/>
        <v/>
      </c>
      <c r="E129" s="139" t="str">
        <f t="shared" ca="1" si="18"/>
        <v/>
      </c>
      <c r="F129" s="140" t="str">
        <f t="shared" ca="1" si="28"/>
        <v/>
      </c>
      <c r="G129" s="118" t="str">
        <f t="shared" ca="1" si="29"/>
        <v/>
      </c>
      <c r="H129" s="118" t="str">
        <f t="shared" ca="1" si="21"/>
        <v/>
      </c>
      <c r="I129" s="140" t="str">
        <f t="shared" ca="1" si="22"/>
        <v/>
      </c>
      <c r="J129" s="140" t="str">
        <f t="shared" ca="1" si="23"/>
        <v/>
      </c>
      <c r="K129" s="139" t="str">
        <f t="shared" ca="1" si="24"/>
        <v/>
      </c>
      <c r="L129" s="140" t="str">
        <f t="shared" ca="1" si="30"/>
        <v/>
      </c>
      <c r="M129" s="118" t="str">
        <f t="shared" ca="1" si="31"/>
        <v/>
      </c>
      <c r="N129" s="138" t="str">
        <f t="shared" ca="1" si="32"/>
        <v/>
      </c>
    </row>
    <row r="130" spans="1:14" x14ac:dyDescent="0.15">
      <c r="A130" s="138" t="str">
        <f t="shared" ca="1" si="14"/>
        <v/>
      </c>
      <c r="B130" s="102" t="str">
        <f t="shared" ca="1" si="15"/>
        <v/>
      </c>
      <c r="C130" s="102" t="str">
        <f t="shared" ca="1" si="16"/>
        <v/>
      </c>
      <c r="D130" s="139" t="str">
        <f t="shared" ca="1" si="17"/>
        <v/>
      </c>
      <c r="E130" s="139" t="str">
        <f t="shared" ca="1" si="18"/>
        <v/>
      </c>
      <c r="F130" s="140" t="str">
        <f t="shared" ca="1" si="28"/>
        <v/>
      </c>
      <c r="G130" s="118" t="str">
        <f t="shared" ca="1" si="29"/>
        <v/>
      </c>
      <c r="H130" s="118" t="str">
        <f t="shared" ca="1" si="21"/>
        <v/>
      </c>
      <c r="I130" s="140" t="str">
        <f t="shared" ca="1" si="22"/>
        <v/>
      </c>
      <c r="J130" s="140" t="str">
        <f t="shared" ca="1" si="23"/>
        <v/>
      </c>
      <c r="K130" s="139" t="str">
        <f t="shared" ca="1" si="24"/>
        <v/>
      </c>
      <c r="L130" s="140" t="str">
        <f t="shared" ca="1" si="30"/>
        <v/>
      </c>
      <c r="M130" s="118" t="str">
        <f t="shared" ca="1" si="31"/>
        <v/>
      </c>
      <c r="N130" s="138" t="str">
        <f t="shared" ca="1" si="32"/>
        <v/>
      </c>
    </row>
    <row r="131" spans="1:14" x14ac:dyDescent="0.15">
      <c r="A131" s="138" t="str">
        <f t="shared" ca="1" si="14"/>
        <v/>
      </c>
      <c r="B131" s="102" t="str">
        <f t="shared" ca="1" si="15"/>
        <v/>
      </c>
      <c r="C131" s="102" t="str">
        <f t="shared" ca="1" si="16"/>
        <v/>
      </c>
      <c r="D131" s="139" t="str">
        <f t="shared" ca="1" si="17"/>
        <v/>
      </c>
      <c r="E131" s="139" t="str">
        <f t="shared" ca="1" si="18"/>
        <v/>
      </c>
      <c r="F131" s="140" t="str">
        <f t="shared" ca="1" si="28"/>
        <v/>
      </c>
      <c r="G131" s="118" t="str">
        <f t="shared" ca="1" si="29"/>
        <v/>
      </c>
      <c r="H131" s="118" t="str">
        <f t="shared" ca="1" si="21"/>
        <v/>
      </c>
      <c r="I131" s="140" t="str">
        <f t="shared" ca="1" si="22"/>
        <v/>
      </c>
      <c r="J131" s="140" t="str">
        <f t="shared" ca="1" si="23"/>
        <v/>
      </c>
      <c r="K131" s="139" t="str">
        <f t="shared" ca="1" si="24"/>
        <v/>
      </c>
      <c r="L131" s="140" t="str">
        <f t="shared" ca="1" si="30"/>
        <v/>
      </c>
      <c r="M131" s="118" t="str">
        <f t="shared" ca="1" si="31"/>
        <v/>
      </c>
      <c r="N131" s="138" t="str">
        <f t="shared" ca="1" si="32"/>
        <v/>
      </c>
    </row>
    <row r="132" spans="1:14" x14ac:dyDescent="0.15">
      <c r="A132" s="138" t="str">
        <f t="shared" ca="1" si="14"/>
        <v/>
      </c>
      <c r="B132" s="102" t="str">
        <f t="shared" ca="1" si="15"/>
        <v/>
      </c>
      <c r="C132" s="102" t="str">
        <f t="shared" ca="1" si="16"/>
        <v/>
      </c>
      <c r="D132" s="139" t="str">
        <f t="shared" ca="1" si="17"/>
        <v/>
      </c>
      <c r="E132" s="139" t="str">
        <f t="shared" ca="1" si="18"/>
        <v/>
      </c>
      <c r="F132" s="140" t="str">
        <f t="shared" ca="1" si="28"/>
        <v/>
      </c>
      <c r="G132" s="118" t="str">
        <f t="shared" ca="1" si="29"/>
        <v/>
      </c>
      <c r="H132" s="118" t="str">
        <f t="shared" ca="1" si="21"/>
        <v/>
      </c>
      <c r="I132" s="140" t="str">
        <f t="shared" ca="1" si="22"/>
        <v/>
      </c>
      <c r="J132" s="140" t="str">
        <f t="shared" ca="1" si="23"/>
        <v/>
      </c>
      <c r="K132" s="139" t="str">
        <f t="shared" ca="1" si="24"/>
        <v/>
      </c>
      <c r="L132" s="140" t="str">
        <f t="shared" ca="1" si="30"/>
        <v/>
      </c>
      <c r="M132" s="118" t="str">
        <f t="shared" ca="1" si="31"/>
        <v/>
      </c>
      <c r="N132" s="138" t="str">
        <f t="shared" ca="1" si="32"/>
        <v/>
      </c>
    </row>
    <row r="133" spans="1:14" x14ac:dyDescent="0.15">
      <c r="A133" s="138" t="str">
        <f t="shared" ca="1" si="14"/>
        <v/>
      </c>
      <c r="B133" s="102" t="str">
        <f t="shared" ca="1" si="15"/>
        <v/>
      </c>
      <c r="C133" s="102" t="str">
        <f t="shared" ca="1" si="16"/>
        <v/>
      </c>
      <c r="D133" s="139" t="str">
        <f t="shared" ca="1" si="17"/>
        <v/>
      </c>
      <c r="E133" s="139" t="str">
        <f t="shared" ca="1" si="18"/>
        <v/>
      </c>
      <c r="F133" s="140" t="str">
        <f t="shared" ca="1" si="28"/>
        <v/>
      </c>
      <c r="G133" s="118" t="str">
        <f t="shared" ca="1" si="29"/>
        <v/>
      </c>
      <c r="H133" s="118" t="str">
        <f t="shared" ca="1" si="21"/>
        <v/>
      </c>
      <c r="I133" s="140" t="str">
        <f t="shared" ca="1" si="22"/>
        <v/>
      </c>
      <c r="J133" s="140" t="str">
        <f t="shared" ca="1" si="23"/>
        <v/>
      </c>
      <c r="K133" s="139" t="str">
        <f t="shared" ca="1" si="24"/>
        <v/>
      </c>
      <c r="L133" s="140" t="str">
        <f t="shared" ca="1" si="30"/>
        <v/>
      </c>
      <c r="M133" s="118" t="str">
        <f t="shared" ca="1" si="31"/>
        <v/>
      </c>
      <c r="N133" s="138" t="str">
        <f t="shared" ca="1" si="32"/>
        <v/>
      </c>
    </row>
    <row r="134" spans="1:14" x14ac:dyDescent="0.15">
      <c r="A134" s="138" t="str">
        <f t="shared" ca="1" si="14"/>
        <v/>
      </c>
      <c r="B134" s="102" t="str">
        <f t="shared" ca="1" si="15"/>
        <v/>
      </c>
      <c r="C134" s="102" t="str">
        <f t="shared" ca="1" si="16"/>
        <v/>
      </c>
      <c r="D134" s="139" t="str">
        <f t="shared" ca="1" si="17"/>
        <v/>
      </c>
      <c r="E134" s="139" t="str">
        <f t="shared" ca="1" si="18"/>
        <v/>
      </c>
      <c r="F134" s="140" t="str">
        <f t="shared" ca="1" si="28"/>
        <v/>
      </c>
      <c r="G134" s="118" t="str">
        <f t="shared" ca="1" si="29"/>
        <v/>
      </c>
      <c r="H134" s="118" t="str">
        <f t="shared" ca="1" si="21"/>
        <v/>
      </c>
      <c r="I134" s="140" t="str">
        <f t="shared" ca="1" si="22"/>
        <v/>
      </c>
      <c r="J134" s="140" t="str">
        <f t="shared" ca="1" si="23"/>
        <v/>
      </c>
      <c r="K134" s="139" t="str">
        <f t="shared" ca="1" si="24"/>
        <v/>
      </c>
      <c r="L134" s="140" t="str">
        <f t="shared" ca="1" si="30"/>
        <v/>
      </c>
      <c r="M134" s="118" t="str">
        <f t="shared" ca="1" si="31"/>
        <v/>
      </c>
      <c r="N134" s="138" t="str">
        <f t="shared" ca="1" si="32"/>
        <v/>
      </c>
    </row>
    <row r="135" spans="1:14" x14ac:dyDescent="0.15">
      <c r="A135" s="138" t="str">
        <f t="shared" ref="A135:A198" ca="1" si="33">IF(ROW()-5&gt;$A$5,"",ROW()-5)</f>
        <v/>
      </c>
      <c r="B135" s="102" t="str">
        <f t="shared" ref="B135:B198" ca="1" si="34">IF($A135="","",INDEX(INDIRECT("yss_raw!AA:AA"),MATCH($B$4,INDIRECT("yss_raw!AA:AA"),0)+$A135))</f>
        <v/>
      </c>
      <c r="C135" s="102" t="str">
        <f t="shared" ref="C135:C198" ca="1" si="35">IF($A135="","",INDEX(INDIRECT("yss_raw!AB:AB"),MATCH($B$4,INDIRECT("yss_raw!AA:AA"),0)+$A135))</f>
        <v/>
      </c>
      <c r="D135" s="139" t="str">
        <f t="shared" ref="D135:D198" ca="1" si="36">IF($A135="","",INDEX(INDIRECT("yss_raw!AC:AC"),MATCH($B$4,INDIRECT("yss_raw!AA:AA"),0)+$A135))</f>
        <v/>
      </c>
      <c r="E135" s="139" t="str">
        <f t="shared" ref="E135:E198" ca="1" si="37">IF($A135="","",INDEX(INDIRECT("yss_raw!AD:AD"),MATCH($B$4,INDIRECT("yss_raw!AA:AA"),0)+$A135))</f>
        <v/>
      </c>
      <c r="F135" s="140" t="str">
        <f t="shared" ca="1" si="28"/>
        <v/>
      </c>
      <c r="G135" s="118" t="str">
        <f t="shared" ca="1" si="29"/>
        <v/>
      </c>
      <c r="H135" s="118" t="str">
        <f t="shared" ref="H135:H198" ca="1" si="38">IF($A135="","",INDEX(INDIRECT("yss_raw!AF:AF"),MATCH($B$4,INDIRECT("yss_raw!AA:AA"),0)+$A135))</f>
        <v/>
      </c>
      <c r="I135" s="140" t="str">
        <f t="shared" ref="I135:I198" ca="1" si="39">IF($A135="","",INDEX(INDIRECT("yss_raw!AG:AG"),MATCH($B$4,INDIRECT("yss_raw!AA:AA"),0)+$A135))</f>
        <v/>
      </c>
      <c r="J135" s="140" t="str">
        <f t="shared" ref="J135:J198" ca="1" si="40">IF($A135="","",INDEX(INDIRECT("yss_raw!AJ:AJ"),MATCH($B$4,INDIRECT("yss_raw!AA:AA"),0)+$A135))</f>
        <v/>
      </c>
      <c r="K135" s="139" t="str">
        <f t="shared" ref="K135:K198" ca="1" si="41">IF($A135="","",INDEX(INDIRECT("yss_raw!AI:AI"),MATCH($B$4,INDIRECT("yss_raw!AA:AA"),0)+$A135))</f>
        <v/>
      </c>
      <c r="L135" s="140" t="str">
        <f t="shared" ca="1" si="30"/>
        <v/>
      </c>
      <c r="M135" s="118" t="str">
        <f t="shared" ca="1" si="31"/>
        <v/>
      </c>
      <c r="N135" s="138" t="str">
        <f t="shared" ca="1" si="32"/>
        <v/>
      </c>
    </row>
    <row r="136" spans="1:14" x14ac:dyDescent="0.15">
      <c r="A136" s="138" t="str">
        <f t="shared" ca="1" si="33"/>
        <v/>
      </c>
      <c r="B136" s="102" t="str">
        <f t="shared" ca="1" si="34"/>
        <v/>
      </c>
      <c r="C136" s="102" t="str">
        <f t="shared" ca="1" si="35"/>
        <v/>
      </c>
      <c r="D136" s="139" t="str">
        <f t="shared" ca="1" si="36"/>
        <v/>
      </c>
      <c r="E136" s="139" t="str">
        <f t="shared" ca="1" si="37"/>
        <v/>
      </c>
      <c r="F136" s="140" t="str">
        <f t="shared" ca="1" si="28"/>
        <v/>
      </c>
      <c r="G136" s="118" t="str">
        <f t="shared" ca="1" si="29"/>
        <v/>
      </c>
      <c r="H136" s="118" t="str">
        <f t="shared" ca="1" si="38"/>
        <v/>
      </c>
      <c r="I136" s="140" t="str">
        <f t="shared" ca="1" si="39"/>
        <v/>
      </c>
      <c r="J136" s="140" t="str">
        <f t="shared" ca="1" si="40"/>
        <v/>
      </c>
      <c r="K136" s="139" t="str">
        <f t="shared" ca="1" si="41"/>
        <v/>
      </c>
      <c r="L136" s="140" t="str">
        <f t="shared" ca="1" si="30"/>
        <v/>
      </c>
      <c r="M136" s="118" t="str">
        <f t="shared" ca="1" si="31"/>
        <v/>
      </c>
      <c r="N136" s="138" t="str">
        <f t="shared" ca="1" si="32"/>
        <v/>
      </c>
    </row>
    <row r="137" spans="1:14" x14ac:dyDescent="0.15">
      <c r="A137" s="138" t="str">
        <f t="shared" ca="1" si="33"/>
        <v/>
      </c>
      <c r="B137" s="102" t="str">
        <f t="shared" ca="1" si="34"/>
        <v/>
      </c>
      <c r="C137" s="102" t="str">
        <f t="shared" ca="1" si="35"/>
        <v/>
      </c>
      <c r="D137" s="139" t="str">
        <f t="shared" ca="1" si="36"/>
        <v/>
      </c>
      <c r="E137" s="139" t="str">
        <f t="shared" ca="1" si="37"/>
        <v/>
      </c>
      <c r="F137" s="140" t="str">
        <f t="shared" ca="1" si="28"/>
        <v/>
      </c>
      <c r="G137" s="118" t="str">
        <f t="shared" ca="1" si="29"/>
        <v/>
      </c>
      <c r="H137" s="118" t="str">
        <f t="shared" ca="1" si="38"/>
        <v/>
      </c>
      <c r="I137" s="140" t="str">
        <f t="shared" ca="1" si="39"/>
        <v/>
      </c>
      <c r="J137" s="140" t="str">
        <f t="shared" ca="1" si="40"/>
        <v/>
      </c>
      <c r="K137" s="139" t="str">
        <f t="shared" ca="1" si="41"/>
        <v/>
      </c>
      <c r="L137" s="140" t="str">
        <f t="shared" ca="1" si="30"/>
        <v/>
      </c>
      <c r="M137" s="118" t="str">
        <f t="shared" ca="1" si="31"/>
        <v/>
      </c>
      <c r="N137" s="138" t="str">
        <f t="shared" ca="1" si="32"/>
        <v/>
      </c>
    </row>
    <row r="138" spans="1:14" x14ac:dyDescent="0.15">
      <c r="A138" s="138" t="str">
        <f t="shared" ca="1" si="33"/>
        <v/>
      </c>
      <c r="B138" s="102" t="str">
        <f t="shared" ca="1" si="34"/>
        <v/>
      </c>
      <c r="C138" s="102" t="str">
        <f t="shared" ca="1" si="35"/>
        <v/>
      </c>
      <c r="D138" s="139" t="str">
        <f t="shared" ca="1" si="36"/>
        <v/>
      </c>
      <c r="E138" s="139" t="str">
        <f t="shared" ca="1" si="37"/>
        <v/>
      </c>
      <c r="F138" s="140" t="str">
        <f t="shared" ca="1" si="28"/>
        <v/>
      </c>
      <c r="G138" s="118" t="str">
        <f t="shared" ca="1" si="29"/>
        <v/>
      </c>
      <c r="H138" s="118" t="str">
        <f t="shared" ca="1" si="38"/>
        <v/>
      </c>
      <c r="I138" s="140" t="str">
        <f t="shared" ca="1" si="39"/>
        <v/>
      </c>
      <c r="J138" s="140" t="str">
        <f t="shared" ca="1" si="40"/>
        <v/>
      </c>
      <c r="K138" s="139" t="str">
        <f t="shared" ca="1" si="41"/>
        <v/>
      </c>
      <c r="L138" s="140" t="str">
        <f t="shared" ca="1" si="30"/>
        <v/>
      </c>
      <c r="M138" s="118" t="str">
        <f t="shared" ca="1" si="31"/>
        <v/>
      </c>
      <c r="N138" s="138" t="str">
        <f t="shared" ca="1" si="32"/>
        <v/>
      </c>
    </row>
    <row r="139" spans="1:14" x14ac:dyDescent="0.15">
      <c r="A139" s="138" t="str">
        <f t="shared" ca="1" si="33"/>
        <v/>
      </c>
      <c r="B139" s="102" t="str">
        <f t="shared" ca="1" si="34"/>
        <v/>
      </c>
      <c r="C139" s="102" t="str">
        <f t="shared" ca="1" si="35"/>
        <v/>
      </c>
      <c r="D139" s="139" t="str">
        <f t="shared" ca="1" si="36"/>
        <v/>
      </c>
      <c r="E139" s="139" t="str">
        <f t="shared" ca="1" si="37"/>
        <v/>
      </c>
      <c r="F139" s="140" t="str">
        <f t="shared" ca="1" si="28"/>
        <v/>
      </c>
      <c r="G139" s="118" t="str">
        <f t="shared" ca="1" si="29"/>
        <v/>
      </c>
      <c r="H139" s="118" t="str">
        <f t="shared" ca="1" si="38"/>
        <v/>
      </c>
      <c r="I139" s="140" t="str">
        <f t="shared" ca="1" si="39"/>
        <v/>
      </c>
      <c r="J139" s="140" t="str">
        <f t="shared" ca="1" si="40"/>
        <v/>
      </c>
      <c r="K139" s="139" t="str">
        <f t="shared" ca="1" si="41"/>
        <v/>
      </c>
      <c r="L139" s="140" t="str">
        <f t="shared" ca="1" si="30"/>
        <v/>
      </c>
      <c r="M139" s="118" t="str">
        <f t="shared" ca="1" si="31"/>
        <v/>
      </c>
      <c r="N139" s="138" t="str">
        <f t="shared" ca="1" si="32"/>
        <v/>
      </c>
    </row>
    <row r="140" spans="1:14" x14ac:dyDescent="0.15">
      <c r="A140" s="138" t="str">
        <f t="shared" ca="1" si="33"/>
        <v/>
      </c>
      <c r="B140" s="102" t="str">
        <f t="shared" ca="1" si="34"/>
        <v/>
      </c>
      <c r="C140" s="102" t="str">
        <f t="shared" ca="1" si="35"/>
        <v/>
      </c>
      <c r="D140" s="139" t="str">
        <f t="shared" ca="1" si="36"/>
        <v/>
      </c>
      <c r="E140" s="139" t="str">
        <f t="shared" ca="1" si="37"/>
        <v/>
      </c>
      <c r="F140" s="140" t="str">
        <f t="shared" ca="1" si="28"/>
        <v/>
      </c>
      <c r="G140" s="118" t="str">
        <f t="shared" ca="1" si="29"/>
        <v/>
      </c>
      <c r="H140" s="118" t="str">
        <f t="shared" ca="1" si="38"/>
        <v/>
      </c>
      <c r="I140" s="140" t="str">
        <f t="shared" ca="1" si="39"/>
        <v/>
      </c>
      <c r="J140" s="140" t="str">
        <f t="shared" ca="1" si="40"/>
        <v/>
      </c>
      <c r="K140" s="139" t="str">
        <f t="shared" ca="1" si="41"/>
        <v/>
      </c>
      <c r="L140" s="140" t="str">
        <f t="shared" ca="1" si="30"/>
        <v/>
      </c>
      <c r="M140" s="118" t="str">
        <f t="shared" ca="1" si="31"/>
        <v/>
      </c>
      <c r="N140" s="138" t="str">
        <f t="shared" ca="1" si="32"/>
        <v/>
      </c>
    </row>
    <row r="141" spans="1:14" x14ac:dyDescent="0.15">
      <c r="A141" s="138" t="str">
        <f t="shared" ca="1" si="33"/>
        <v/>
      </c>
      <c r="B141" s="102" t="str">
        <f t="shared" ca="1" si="34"/>
        <v/>
      </c>
      <c r="C141" s="102" t="str">
        <f t="shared" ca="1" si="35"/>
        <v/>
      </c>
      <c r="D141" s="139" t="str">
        <f t="shared" ca="1" si="36"/>
        <v/>
      </c>
      <c r="E141" s="139" t="str">
        <f t="shared" ca="1" si="37"/>
        <v/>
      </c>
      <c r="F141" s="140" t="str">
        <f t="shared" ca="1" si="28"/>
        <v/>
      </c>
      <c r="G141" s="118" t="str">
        <f t="shared" ca="1" si="29"/>
        <v/>
      </c>
      <c r="H141" s="118" t="str">
        <f t="shared" ca="1" si="38"/>
        <v/>
      </c>
      <c r="I141" s="140" t="str">
        <f t="shared" ca="1" si="39"/>
        <v/>
      </c>
      <c r="J141" s="140" t="str">
        <f t="shared" ca="1" si="40"/>
        <v/>
      </c>
      <c r="K141" s="139" t="str">
        <f t="shared" ca="1" si="41"/>
        <v/>
      </c>
      <c r="L141" s="140" t="str">
        <f t="shared" ca="1" si="30"/>
        <v/>
      </c>
      <c r="M141" s="118" t="str">
        <f t="shared" ca="1" si="31"/>
        <v/>
      </c>
      <c r="N141" s="138" t="str">
        <f t="shared" ca="1" si="32"/>
        <v/>
      </c>
    </row>
    <row r="142" spans="1:14" x14ac:dyDescent="0.15">
      <c r="A142" s="138" t="str">
        <f t="shared" ca="1" si="33"/>
        <v/>
      </c>
      <c r="B142" s="102" t="str">
        <f t="shared" ca="1" si="34"/>
        <v/>
      </c>
      <c r="C142" s="102" t="str">
        <f t="shared" ca="1" si="35"/>
        <v/>
      </c>
      <c r="D142" s="139" t="str">
        <f t="shared" ca="1" si="36"/>
        <v/>
      </c>
      <c r="E142" s="139" t="str">
        <f t="shared" ca="1" si="37"/>
        <v/>
      </c>
      <c r="F142" s="140" t="str">
        <f t="shared" ca="1" si="28"/>
        <v/>
      </c>
      <c r="G142" s="118" t="str">
        <f t="shared" ca="1" si="29"/>
        <v/>
      </c>
      <c r="H142" s="118" t="str">
        <f t="shared" ca="1" si="38"/>
        <v/>
      </c>
      <c r="I142" s="140" t="str">
        <f t="shared" ca="1" si="39"/>
        <v/>
      </c>
      <c r="J142" s="140" t="str">
        <f t="shared" ca="1" si="40"/>
        <v/>
      </c>
      <c r="K142" s="139" t="str">
        <f t="shared" ca="1" si="41"/>
        <v/>
      </c>
      <c r="L142" s="140" t="str">
        <f t="shared" ca="1" si="30"/>
        <v/>
      </c>
      <c r="M142" s="118" t="str">
        <f t="shared" ca="1" si="31"/>
        <v/>
      </c>
      <c r="N142" s="138" t="str">
        <f t="shared" ca="1" si="32"/>
        <v/>
      </c>
    </row>
    <row r="143" spans="1:14" x14ac:dyDescent="0.15">
      <c r="A143" s="138" t="str">
        <f t="shared" ca="1" si="33"/>
        <v/>
      </c>
      <c r="B143" s="102" t="str">
        <f t="shared" ca="1" si="34"/>
        <v/>
      </c>
      <c r="C143" s="102" t="str">
        <f t="shared" ca="1" si="35"/>
        <v/>
      </c>
      <c r="D143" s="139" t="str">
        <f t="shared" ca="1" si="36"/>
        <v/>
      </c>
      <c r="E143" s="139" t="str">
        <f t="shared" ca="1" si="37"/>
        <v/>
      </c>
      <c r="F143" s="140" t="str">
        <f t="shared" ca="1" si="28"/>
        <v/>
      </c>
      <c r="G143" s="118" t="str">
        <f t="shared" ca="1" si="29"/>
        <v/>
      </c>
      <c r="H143" s="118" t="str">
        <f t="shared" ca="1" si="38"/>
        <v/>
      </c>
      <c r="I143" s="140" t="str">
        <f t="shared" ca="1" si="39"/>
        <v/>
      </c>
      <c r="J143" s="140" t="str">
        <f t="shared" ca="1" si="40"/>
        <v/>
      </c>
      <c r="K143" s="139" t="str">
        <f t="shared" ca="1" si="41"/>
        <v/>
      </c>
      <c r="L143" s="140" t="str">
        <f t="shared" ca="1" si="30"/>
        <v/>
      </c>
      <c r="M143" s="118" t="str">
        <f t="shared" ca="1" si="31"/>
        <v/>
      </c>
      <c r="N143" s="138" t="str">
        <f t="shared" ca="1" si="32"/>
        <v/>
      </c>
    </row>
    <row r="144" spans="1:14" x14ac:dyDescent="0.15">
      <c r="A144" s="138" t="str">
        <f t="shared" ca="1" si="33"/>
        <v/>
      </c>
      <c r="B144" s="102" t="str">
        <f t="shared" ca="1" si="34"/>
        <v/>
      </c>
      <c r="C144" s="102" t="str">
        <f t="shared" ca="1" si="35"/>
        <v/>
      </c>
      <c r="D144" s="139" t="str">
        <f t="shared" ca="1" si="36"/>
        <v/>
      </c>
      <c r="E144" s="139" t="str">
        <f t="shared" ca="1" si="37"/>
        <v/>
      </c>
      <c r="F144" s="140" t="str">
        <f t="shared" ca="1" si="28"/>
        <v/>
      </c>
      <c r="G144" s="118" t="str">
        <f t="shared" ca="1" si="29"/>
        <v/>
      </c>
      <c r="H144" s="118" t="str">
        <f t="shared" ca="1" si="38"/>
        <v/>
      </c>
      <c r="I144" s="140" t="str">
        <f t="shared" ca="1" si="39"/>
        <v/>
      </c>
      <c r="J144" s="140" t="str">
        <f t="shared" ca="1" si="40"/>
        <v/>
      </c>
      <c r="K144" s="139" t="str">
        <f t="shared" ca="1" si="41"/>
        <v/>
      </c>
      <c r="L144" s="140" t="str">
        <f t="shared" ca="1" si="30"/>
        <v/>
      </c>
      <c r="M144" s="118" t="str">
        <f t="shared" ca="1" si="31"/>
        <v/>
      </c>
      <c r="N144" s="138" t="str">
        <f t="shared" ca="1" si="32"/>
        <v/>
      </c>
    </row>
    <row r="145" spans="1:14" x14ac:dyDescent="0.15">
      <c r="A145" s="138" t="str">
        <f t="shared" ca="1" si="33"/>
        <v/>
      </c>
      <c r="B145" s="102" t="str">
        <f t="shared" ca="1" si="34"/>
        <v/>
      </c>
      <c r="C145" s="102" t="str">
        <f t="shared" ca="1" si="35"/>
        <v/>
      </c>
      <c r="D145" s="139" t="str">
        <f t="shared" ca="1" si="36"/>
        <v/>
      </c>
      <c r="E145" s="139" t="str">
        <f t="shared" ca="1" si="37"/>
        <v/>
      </c>
      <c r="F145" s="140" t="str">
        <f t="shared" ca="1" si="28"/>
        <v/>
      </c>
      <c r="G145" s="118" t="str">
        <f t="shared" ca="1" si="29"/>
        <v/>
      </c>
      <c r="H145" s="118" t="str">
        <f t="shared" ca="1" si="38"/>
        <v/>
      </c>
      <c r="I145" s="140" t="str">
        <f t="shared" ca="1" si="39"/>
        <v/>
      </c>
      <c r="J145" s="140" t="str">
        <f t="shared" ca="1" si="40"/>
        <v/>
      </c>
      <c r="K145" s="139" t="str">
        <f t="shared" ca="1" si="41"/>
        <v/>
      </c>
      <c r="L145" s="140" t="str">
        <f t="shared" ca="1" si="30"/>
        <v/>
      </c>
      <c r="M145" s="118" t="str">
        <f t="shared" ca="1" si="31"/>
        <v/>
      </c>
      <c r="N145" s="138" t="str">
        <f t="shared" ca="1" si="32"/>
        <v/>
      </c>
    </row>
    <row r="146" spans="1:14" x14ac:dyDescent="0.15">
      <c r="A146" s="138" t="str">
        <f t="shared" ca="1" si="33"/>
        <v/>
      </c>
      <c r="B146" s="102" t="str">
        <f t="shared" ca="1" si="34"/>
        <v/>
      </c>
      <c r="C146" s="102" t="str">
        <f t="shared" ca="1" si="35"/>
        <v/>
      </c>
      <c r="D146" s="139" t="str">
        <f t="shared" ca="1" si="36"/>
        <v/>
      </c>
      <c r="E146" s="139" t="str">
        <f t="shared" ca="1" si="37"/>
        <v/>
      </c>
      <c r="F146" s="140" t="str">
        <f t="shared" ca="1" si="28"/>
        <v/>
      </c>
      <c r="G146" s="118" t="str">
        <f t="shared" ca="1" si="29"/>
        <v/>
      </c>
      <c r="H146" s="118" t="str">
        <f t="shared" ca="1" si="38"/>
        <v/>
      </c>
      <c r="I146" s="140" t="str">
        <f t="shared" ca="1" si="39"/>
        <v/>
      </c>
      <c r="J146" s="140" t="str">
        <f t="shared" ca="1" si="40"/>
        <v/>
      </c>
      <c r="K146" s="139" t="str">
        <f t="shared" ca="1" si="41"/>
        <v/>
      </c>
      <c r="L146" s="140" t="str">
        <f t="shared" ca="1" si="30"/>
        <v/>
      </c>
      <c r="M146" s="118" t="str">
        <f t="shared" ca="1" si="31"/>
        <v/>
      </c>
      <c r="N146" s="138" t="str">
        <f t="shared" ca="1" si="32"/>
        <v/>
      </c>
    </row>
    <row r="147" spans="1:14" x14ac:dyDescent="0.15">
      <c r="A147" s="138" t="str">
        <f t="shared" ca="1" si="33"/>
        <v/>
      </c>
      <c r="B147" s="102" t="str">
        <f t="shared" ca="1" si="34"/>
        <v/>
      </c>
      <c r="C147" s="102" t="str">
        <f t="shared" ca="1" si="35"/>
        <v/>
      </c>
      <c r="D147" s="139" t="str">
        <f t="shared" ca="1" si="36"/>
        <v/>
      </c>
      <c r="E147" s="139" t="str">
        <f t="shared" ca="1" si="37"/>
        <v/>
      </c>
      <c r="F147" s="140" t="str">
        <f t="shared" ca="1" si="28"/>
        <v/>
      </c>
      <c r="G147" s="118" t="str">
        <f t="shared" ca="1" si="29"/>
        <v/>
      </c>
      <c r="H147" s="118" t="str">
        <f t="shared" ca="1" si="38"/>
        <v/>
      </c>
      <c r="I147" s="140" t="str">
        <f t="shared" ca="1" si="39"/>
        <v/>
      </c>
      <c r="J147" s="140" t="str">
        <f t="shared" ca="1" si="40"/>
        <v/>
      </c>
      <c r="K147" s="139" t="str">
        <f t="shared" ca="1" si="41"/>
        <v/>
      </c>
      <c r="L147" s="140" t="str">
        <f t="shared" ca="1" si="30"/>
        <v/>
      </c>
      <c r="M147" s="118" t="str">
        <f t="shared" ca="1" si="31"/>
        <v/>
      </c>
      <c r="N147" s="138" t="str">
        <f t="shared" ca="1" si="32"/>
        <v/>
      </c>
    </row>
    <row r="148" spans="1:14" x14ac:dyDescent="0.15">
      <c r="A148" s="138" t="str">
        <f t="shared" ca="1" si="33"/>
        <v/>
      </c>
      <c r="B148" s="102" t="str">
        <f t="shared" ca="1" si="34"/>
        <v/>
      </c>
      <c r="C148" s="102" t="str">
        <f t="shared" ca="1" si="35"/>
        <v/>
      </c>
      <c r="D148" s="139" t="str">
        <f t="shared" ca="1" si="36"/>
        <v/>
      </c>
      <c r="E148" s="139" t="str">
        <f t="shared" ca="1" si="37"/>
        <v/>
      </c>
      <c r="F148" s="140" t="str">
        <f t="shared" ca="1" si="28"/>
        <v/>
      </c>
      <c r="G148" s="118" t="str">
        <f t="shared" ca="1" si="29"/>
        <v/>
      </c>
      <c r="H148" s="118" t="str">
        <f t="shared" ca="1" si="38"/>
        <v/>
      </c>
      <c r="I148" s="140" t="str">
        <f t="shared" ca="1" si="39"/>
        <v/>
      </c>
      <c r="J148" s="140" t="str">
        <f t="shared" ca="1" si="40"/>
        <v/>
      </c>
      <c r="K148" s="139" t="str">
        <f t="shared" ca="1" si="41"/>
        <v/>
      </c>
      <c r="L148" s="140" t="str">
        <f t="shared" ca="1" si="30"/>
        <v/>
      </c>
      <c r="M148" s="118" t="str">
        <f t="shared" ca="1" si="31"/>
        <v/>
      </c>
      <c r="N148" s="138" t="str">
        <f t="shared" ca="1" si="32"/>
        <v/>
      </c>
    </row>
    <row r="149" spans="1:14" x14ac:dyDescent="0.15">
      <c r="A149" s="138" t="str">
        <f t="shared" ca="1" si="33"/>
        <v/>
      </c>
      <c r="B149" s="102" t="str">
        <f t="shared" ca="1" si="34"/>
        <v/>
      </c>
      <c r="C149" s="102" t="str">
        <f t="shared" ca="1" si="35"/>
        <v/>
      </c>
      <c r="D149" s="139" t="str">
        <f t="shared" ca="1" si="36"/>
        <v/>
      </c>
      <c r="E149" s="139" t="str">
        <f t="shared" ca="1" si="37"/>
        <v/>
      </c>
      <c r="F149" s="140" t="str">
        <f t="shared" ca="1" si="28"/>
        <v/>
      </c>
      <c r="G149" s="118" t="str">
        <f t="shared" ca="1" si="29"/>
        <v/>
      </c>
      <c r="H149" s="118" t="str">
        <f t="shared" ca="1" si="38"/>
        <v/>
      </c>
      <c r="I149" s="140" t="str">
        <f t="shared" ca="1" si="39"/>
        <v/>
      </c>
      <c r="J149" s="140" t="str">
        <f t="shared" ca="1" si="40"/>
        <v/>
      </c>
      <c r="K149" s="139" t="str">
        <f t="shared" ca="1" si="41"/>
        <v/>
      </c>
      <c r="L149" s="140" t="str">
        <f t="shared" ca="1" si="30"/>
        <v/>
      </c>
      <c r="M149" s="118" t="str">
        <f t="shared" ca="1" si="31"/>
        <v/>
      </c>
      <c r="N149" s="138" t="str">
        <f t="shared" ca="1" si="32"/>
        <v/>
      </c>
    </row>
    <row r="150" spans="1:14" x14ac:dyDescent="0.15">
      <c r="A150" s="138" t="str">
        <f t="shared" ca="1" si="33"/>
        <v/>
      </c>
      <c r="B150" s="102" t="str">
        <f t="shared" ca="1" si="34"/>
        <v/>
      </c>
      <c r="C150" s="102" t="str">
        <f t="shared" ca="1" si="35"/>
        <v/>
      </c>
      <c r="D150" s="139" t="str">
        <f t="shared" ca="1" si="36"/>
        <v/>
      </c>
      <c r="E150" s="139" t="str">
        <f t="shared" ca="1" si="37"/>
        <v/>
      </c>
      <c r="F150" s="140" t="str">
        <f t="shared" ca="1" si="28"/>
        <v/>
      </c>
      <c r="G150" s="118" t="str">
        <f t="shared" ca="1" si="29"/>
        <v/>
      </c>
      <c r="H150" s="118" t="str">
        <f t="shared" ca="1" si="38"/>
        <v/>
      </c>
      <c r="I150" s="140" t="str">
        <f t="shared" ca="1" si="39"/>
        <v/>
      </c>
      <c r="J150" s="140" t="str">
        <f t="shared" ca="1" si="40"/>
        <v/>
      </c>
      <c r="K150" s="139" t="str">
        <f t="shared" ca="1" si="41"/>
        <v/>
      </c>
      <c r="L150" s="140" t="str">
        <f t="shared" ca="1" si="30"/>
        <v/>
      </c>
      <c r="M150" s="118" t="str">
        <f t="shared" ca="1" si="31"/>
        <v/>
      </c>
      <c r="N150" s="138" t="str">
        <f t="shared" ca="1" si="32"/>
        <v/>
      </c>
    </row>
    <row r="151" spans="1:14" x14ac:dyDescent="0.15">
      <c r="A151" s="138" t="str">
        <f t="shared" ca="1" si="33"/>
        <v/>
      </c>
      <c r="B151" s="102" t="str">
        <f t="shared" ca="1" si="34"/>
        <v/>
      </c>
      <c r="C151" s="102" t="str">
        <f t="shared" ca="1" si="35"/>
        <v/>
      </c>
      <c r="D151" s="139" t="str">
        <f t="shared" ca="1" si="36"/>
        <v/>
      </c>
      <c r="E151" s="139" t="str">
        <f t="shared" ca="1" si="37"/>
        <v/>
      </c>
      <c r="F151" s="140" t="str">
        <f t="shared" ca="1" si="28"/>
        <v/>
      </c>
      <c r="G151" s="118" t="str">
        <f t="shared" ca="1" si="29"/>
        <v/>
      </c>
      <c r="H151" s="118" t="str">
        <f t="shared" ca="1" si="38"/>
        <v/>
      </c>
      <c r="I151" s="140" t="str">
        <f t="shared" ca="1" si="39"/>
        <v/>
      </c>
      <c r="J151" s="140" t="str">
        <f t="shared" ca="1" si="40"/>
        <v/>
      </c>
      <c r="K151" s="139" t="str">
        <f t="shared" ca="1" si="41"/>
        <v/>
      </c>
      <c r="L151" s="140" t="str">
        <f t="shared" ca="1" si="30"/>
        <v/>
      </c>
      <c r="M151" s="118" t="str">
        <f t="shared" ca="1" si="31"/>
        <v/>
      </c>
      <c r="N151" s="138" t="str">
        <f t="shared" ca="1" si="32"/>
        <v/>
      </c>
    </row>
    <row r="152" spans="1:14" x14ac:dyDescent="0.15">
      <c r="A152" s="138" t="str">
        <f t="shared" ca="1" si="33"/>
        <v/>
      </c>
      <c r="B152" s="102" t="str">
        <f t="shared" ca="1" si="34"/>
        <v/>
      </c>
      <c r="C152" s="102" t="str">
        <f t="shared" ca="1" si="35"/>
        <v/>
      </c>
      <c r="D152" s="139" t="str">
        <f t="shared" ca="1" si="36"/>
        <v/>
      </c>
      <c r="E152" s="139" t="str">
        <f t="shared" ca="1" si="37"/>
        <v/>
      </c>
      <c r="F152" s="140" t="str">
        <f t="shared" ca="1" si="28"/>
        <v/>
      </c>
      <c r="G152" s="118" t="str">
        <f t="shared" ca="1" si="29"/>
        <v/>
      </c>
      <c r="H152" s="118" t="str">
        <f t="shared" ca="1" si="38"/>
        <v/>
      </c>
      <c r="I152" s="140" t="str">
        <f t="shared" ca="1" si="39"/>
        <v/>
      </c>
      <c r="J152" s="140" t="str">
        <f t="shared" ca="1" si="40"/>
        <v/>
      </c>
      <c r="K152" s="139" t="str">
        <f t="shared" ca="1" si="41"/>
        <v/>
      </c>
      <c r="L152" s="140" t="str">
        <f t="shared" ca="1" si="30"/>
        <v/>
      </c>
      <c r="M152" s="118" t="str">
        <f t="shared" ca="1" si="31"/>
        <v/>
      </c>
      <c r="N152" s="138" t="str">
        <f t="shared" ca="1" si="32"/>
        <v/>
      </c>
    </row>
    <row r="153" spans="1:14" x14ac:dyDescent="0.15">
      <c r="A153" s="138" t="str">
        <f t="shared" ca="1" si="33"/>
        <v/>
      </c>
      <c r="B153" s="102" t="str">
        <f t="shared" ca="1" si="34"/>
        <v/>
      </c>
      <c r="C153" s="102" t="str">
        <f t="shared" ca="1" si="35"/>
        <v/>
      </c>
      <c r="D153" s="139" t="str">
        <f t="shared" ca="1" si="36"/>
        <v/>
      </c>
      <c r="E153" s="139" t="str">
        <f t="shared" ca="1" si="37"/>
        <v/>
      </c>
      <c r="F153" s="140" t="str">
        <f t="shared" ca="1" si="28"/>
        <v/>
      </c>
      <c r="G153" s="118" t="str">
        <f t="shared" ca="1" si="29"/>
        <v/>
      </c>
      <c r="H153" s="118" t="str">
        <f t="shared" ca="1" si="38"/>
        <v/>
      </c>
      <c r="I153" s="140" t="str">
        <f t="shared" ca="1" si="39"/>
        <v/>
      </c>
      <c r="J153" s="140" t="str">
        <f t="shared" ca="1" si="40"/>
        <v/>
      </c>
      <c r="K153" s="139" t="str">
        <f t="shared" ca="1" si="41"/>
        <v/>
      </c>
      <c r="L153" s="140" t="str">
        <f t="shared" ca="1" si="30"/>
        <v/>
      </c>
      <c r="M153" s="118" t="str">
        <f t="shared" ca="1" si="31"/>
        <v/>
      </c>
      <c r="N153" s="138" t="str">
        <f t="shared" ca="1" si="32"/>
        <v/>
      </c>
    </row>
    <row r="154" spans="1:14" x14ac:dyDescent="0.15">
      <c r="A154" s="138" t="str">
        <f t="shared" ca="1" si="33"/>
        <v/>
      </c>
      <c r="B154" s="102" t="str">
        <f t="shared" ca="1" si="34"/>
        <v/>
      </c>
      <c r="C154" s="102" t="str">
        <f t="shared" ca="1" si="35"/>
        <v/>
      </c>
      <c r="D154" s="139" t="str">
        <f t="shared" ca="1" si="36"/>
        <v/>
      </c>
      <c r="E154" s="139" t="str">
        <f t="shared" ca="1" si="37"/>
        <v/>
      </c>
      <c r="F154" s="140" t="str">
        <f t="shared" ca="1" si="28"/>
        <v/>
      </c>
      <c r="G154" s="118" t="str">
        <f t="shared" ca="1" si="29"/>
        <v/>
      </c>
      <c r="H154" s="118" t="str">
        <f t="shared" ca="1" si="38"/>
        <v/>
      </c>
      <c r="I154" s="140" t="str">
        <f t="shared" ca="1" si="39"/>
        <v/>
      </c>
      <c r="J154" s="140" t="str">
        <f t="shared" ca="1" si="40"/>
        <v/>
      </c>
      <c r="K154" s="139" t="str">
        <f t="shared" ca="1" si="41"/>
        <v/>
      </c>
      <c r="L154" s="140" t="str">
        <f t="shared" ca="1" si="30"/>
        <v/>
      </c>
      <c r="M154" s="118" t="str">
        <f t="shared" ca="1" si="31"/>
        <v/>
      </c>
      <c r="N154" s="138" t="str">
        <f t="shared" ca="1" si="32"/>
        <v/>
      </c>
    </row>
    <row r="155" spans="1:14" x14ac:dyDescent="0.15">
      <c r="A155" s="138" t="str">
        <f t="shared" ca="1" si="33"/>
        <v/>
      </c>
      <c r="B155" s="102" t="str">
        <f t="shared" ca="1" si="34"/>
        <v/>
      </c>
      <c r="C155" s="102" t="str">
        <f t="shared" ca="1" si="35"/>
        <v/>
      </c>
      <c r="D155" s="139" t="str">
        <f t="shared" ca="1" si="36"/>
        <v/>
      </c>
      <c r="E155" s="139" t="str">
        <f t="shared" ca="1" si="37"/>
        <v/>
      </c>
      <c r="F155" s="140" t="str">
        <f t="shared" ca="1" si="28"/>
        <v/>
      </c>
      <c r="G155" s="118" t="str">
        <f t="shared" ca="1" si="29"/>
        <v/>
      </c>
      <c r="H155" s="118" t="str">
        <f t="shared" ca="1" si="38"/>
        <v/>
      </c>
      <c r="I155" s="140" t="str">
        <f t="shared" ca="1" si="39"/>
        <v/>
      </c>
      <c r="J155" s="140" t="str">
        <f t="shared" ca="1" si="40"/>
        <v/>
      </c>
      <c r="K155" s="139" t="str">
        <f t="shared" ca="1" si="41"/>
        <v/>
      </c>
      <c r="L155" s="140" t="str">
        <f t="shared" ca="1" si="30"/>
        <v/>
      </c>
      <c r="M155" s="118" t="str">
        <f t="shared" ca="1" si="31"/>
        <v/>
      </c>
      <c r="N155" s="138" t="str">
        <f t="shared" ca="1" si="32"/>
        <v/>
      </c>
    </row>
    <row r="156" spans="1:14" x14ac:dyDescent="0.15">
      <c r="A156" s="138" t="str">
        <f t="shared" ca="1" si="33"/>
        <v/>
      </c>
      <c r="B156" s="102" t="str">
        <f t="shared" ca="1" si="34"/>
        <v/>
      </c>
      <c r="C156" s="102" t="str">
        <f t="shared" ca="1" si="35"/>
        <v/>
      </c>
      <c r="D156" s="139" t="str">
        <f t="shared" ca="1" si="36"/>
        <v/>
      </c>
      <c r="E156" s="139" t="str">
        <f t="shared" ca="1" si="37"/>
        <v/>
      </c>
      <c r="F156" s="140" t="str">
        <f t="shared" ca="1" si="28"/>
        <v/>
      </c>
      <c r="G156" s="118" t="str">
        <f t="shared" ca="1" si="29"/>
        <v/>
      </c>
      <c r="H156" s="118" t="str">
        <f t="shared" ca="1" si="38"/>
        <v/>
      </c>
      <c r="I156" s="140" t="str">
        <f t="shared" ca="1" si="39"/>
        <v/>
      </c>
      <c r="J156" s="140" t="str">
        <f t="shared" ca="1" si="40"/>
        <v/>
      </c>
      <c r="K156" s="139" t="str">
        <f t="shared" ca="1" si="41"/>
        <v/>
      </c>
      <c r="L156" s="140" t="str">
        <f t="shared" ca="1" si="30"/>
        <v/>
      </c>
      <c r="M156" s="118" t="str">
        <f t="shared" ca="1" si="31"/>
        <v/>
      </c>
      <c r="N156" s="138" t="str">
        <f t="shared" ca="1" si="32"/>
        <v/>
      </c>
    </row>
    <row r="157" spans="1:14" x14ac:dyDescent="0.15">
      <c r="A157" s="138" t="str">
        <f t="shared" ca="1" si="33"/>
        <v/>
      </c>
      <c r="B157" s="102" t="str">
        <f t="shared" ca="1" si="34"/>
        <v/>
      </c>
      <c r="C157" s="102" t="str">
        <f t="shared" ca="1" si="35"/>
        <v/>
      </c>
      <c r="D157" s="139" t="str">
        <f t="shared" ca="1" si="36"/>
        <v/>
      </c>
      <c r="E157" s="139" t="str">
        <f t="shared" ca="1" si="37"/>
        <v/>
      </c>
      <c r="F157" s="140" t="str">
        <f t="shared" ca="1" si="28"/>
        <v/>
      </c>
      <c r="G157" s="118" t="str">
        <f t="shared" ca="1" si="29"/>
        <v/>
      </c>
      <c r="H157" s="118" t="str">
        <f t="shared" ca="1" si="38"/>
        <v/>
      </c>
      <c r="I157" s="140" t="str">
        <f t="shared" ca="1" si="39"/>
        <v/>
      </c>
      <c r="J157" s="140" t="str">
        <f t="shared" ca="1" si="40"/>
        <v/>
      </c>
      <c r="K157" s="139" t="str">
        <f t="shared" ca="1" si="41"/>
        <v/>
      </c>
      <c r="L157" s="140" t="str">
        <f t="shared" ca="1" si="30"/>
        <v/>
      </c>
      <c r="M157" s="118" t="str">
        <f t="shared" ca="1" si="31"/>
        <v/>
      </c>
      <c r="N157" s="138" t="str">
        <f t="shared" ca="1" si="32"/>
        <v/>
      </c>
    </row>
    <row r="158" spans="1:14" x14ac:dyDescent="0.15">
      <c r="A158" s="138" t="str">
        <f t="shared" ca="1" si="33"/>
        <v/>
      </c>
      <c r="B158" s="102" t="str">
        <f t="shared" ca="1" si="34"/>
        <v/>
      </c>
      <c r="C158" s="102" t="str">
        <f t="shared" ca="1" si="35"/>
        <v/>
      </c>
      <c r="D158" s="139" t="str">
        <f t="shared" ca="1" si="36"/>
        <v/>
      </c>
      <c r="E158" s="139" t="str">
        <f t="shared" ca="1" si="37"/>
        <v/>
      </c>
      <c r="F158" s="140" t="str">
        <f t="shared" ca="1" si="28"/>
        <v/>
      </c>
      <c r="G158" s="118" t="str">
        <f t="shared" ca="1" si="29"/>
        <v/>
      </c>
      <c r="H158" s="118" t="str">
        <f t="shared" ca="1" si="38"/>
        <v/>
      </c>
      <c r="I158" s="140" t="str">
        <f t="shared" ca="1" si="39"/>
        <v/>
      </c>
      <c r="J158" s="140" t="str">
        <f t="shared" ca="1" si="40"/>
        <v/>
      </c>
      <c r="K158" s="139" t="str">
        <f t="shared" ca="1" si="41"/>
        <v/>
      </c>
      <c r="L158" s="140" t="str">
        <f t="shared" ca="1" si="30"/>
        <v/>
      </c>
      <c r="M158" s="118" t="str">
        <f t="shared" ca="1" si="31"/>
        <v/>
      </c>
      <c r="N158" s="138" t="str">
        <f t="shared" ca="1" si="32"/>
        <v/>
      </c>
    </row>
    <row r="159" spans="1:14" x14ac:dyDescent="0.15">
      <c r="A159" s="138" t="str">
        <f t="shared" ca="1" si="33"/>
        <v/>
      </c>
      <c r="B159" s="102" t="str">
        <f t="shared" ca="1" si="34"/>
        <v/>
      </c>
      <c r="C159" s="102" t="str">
        <f t="shared" ca="1" si="35"/>
        <v/>
      </c>
      <c r="D159" s="139" t="str">
        <f t="shared" ca="1" si="36"/>
        <v/>
      </c>
      <c r="E159" s="139" t="str">
        <f t="shared" ca="1" si="37"/>
        <v/>
      </c>
      <c r="F159" s="140" t="str">
        <f t="shared" ca="1" si="28"/>
        <v/>
      </c>
      <c r="G159" s="118" t="str">
        <f t="shared" ca="1" si="29"/>
        <v/>
      </c>
      <c r="H159" s="118" t="str">
        <f t="shared" ca="1" si="38"/>
        <v/>
      </c>
      <c r="I159" s="140" t="str">
        <f t="shared" ca="1" si="39"/>
        <v/>
      </c>
      <c r="J159" s="140" t="str">
        <f t="shared" ca="1" si="40"/>
        <v/>
      </c>
      <c r="K159" s="139" t="str">
        <f t="shared" ca="1" si="41"/>
        <v/>
      </c>
      <c r="L159" s="140" t="str">
        <f t="shared" ca="1" si="30"/>
        <v/>
      </c>
      <c r="M159" s="118" t="str">
        <f t="shared" ca="1" si="31"/>
        <v/>
      </c>
      <c r="N159" s="138" t="str">
        <f t="shared" ca="1" si="32"/>
        <v/>
      </c>
    </row>
    <row r="160" spans="1:14" x14ac:dyDescent="0.15">
      <c r="A160" s="138" t="str">
        <f t="shared" ca="1" si="33"/>
        <v/>
      </c>
      <c r="B160" s="102" t="str">
        <f t="shared" ca="1" si="34"/>
        <v/>
      </c>
      <c r="C160" s="102" t="str">
        <f t="shared" ca="1" si="35"/>
        <v/>
      </c>
      <c r="D160" s="139" t="str">
        <f t="shared" ca="1" si="36"/>
        <v/>
      </c>
      <c r="E160" s="139" t="str">
        <f t="shared" ca="1" si="37"/>
        <v/>
      </c>
      <c r="F160" s="140" t="str">
        <f t="shared" ca="1" si="28"/>
        <v/>
      </c>
      <c r="G160" s="118" t="str">
        <f t="shared" ca="1" si="29"/>
        <v/>
      </c>
      <c r="H160" s="118" t="str">
        <f t="shared" ca="1" si="38"/>
        <v/>
      </c>
      <c r="I160" s="140" t="str">
        <f t="shared" ca="1" si="39"/>
        <v/>
      </c>
      <c r="J160" s="140" t="str">
        <f t="shared" ca="1" si="40"/>
        <v/>
      </c>
      <c r="K160" s="139" t="str">
        <f t="shared" ca="1" si="41"/>
        <v/>
      </c>
      <c r="L160" s="140" t="str">
        <f t="shared" ca="1" si="30"/>
        <v/>
      </c>
      <c r="M160" s="118" t="str">
        <f t="shared" ca="1" si="31"/>
        <v/>
      </c>
      <c r="N160" s="138" t="str">
        <f t="shared" ca="1" si="32"/>
        <v/>
      </c>
    </row>
    <row r="161" spans="1:14" x14ac:dyDescent="0.15">
      <c r="A161" s="138" t="str">
        <f t="shared" ca="1" si="33"/>
        <v/>
      </c>
      <c r="B161" s="102" t="str">
        <f t="shared" ca="1" si="34"/>
        <v/>
      </c>
      <c r="C161" s="102" t="str">
        <f t="shared" ca="1" si="35"/>
        <v/>
      </c>
      <c r="D161" s="139" t="str">
        <f t="shared" ca="1" si="36"/>
        <v/>
      </c>
      <c r="E161" s="139" t="str">
        <f t="shared" ca="1" si="37"/>
        <v/>
      </c>
      <c r="F161" s="140" t="str">
        <f t="shared" ca="1" si="28"/>
        <v/>
      </c>
      <c r="G161" s="118" t="str">
        <f t="shared" ca="1" si="29"/>
        <v/>
      </c>
      <c r="H161" s="118" t="str">
        <f t="shared" ca="1" si="38"/>
        <v/>
      </c>
      <c r="I161" s="140" t="str">
        <f t="shared" ca="1" si="39"/>
        <v/>
      </c>
      <c r="J161" s="140" t="str">
        <f t="shared" ca="1" si="40"/>
        <v/>
      </c>
      <c r="K161" s="139" t="str">
        <f t="shared" ca="1" si="41"/>
        <v/>
      </c>
      <c r="L161" s="140" t="str">
        <f t="shared" ca="1" si="30"/>
        <v/>
      </c>
      <c r="M161" s="118" t="str">
        <f t="shared" ca="1" si="31"/>
        <v/>
      </c>
      <c r="N161" s="138" t="str">
        <f t="shared" ca="1" si="32"/>
        <v/>
      </c>
    </row>
    <row r="162" spans="1:14" x14ac:dyDescent="0.15">
      <c r="A162" s="138" t="str">
        <f t="shared" ca="1" si="33"/>
        <v/>
      </c>
      <c r="B162" s="102" t="str">
        <f t="shared" ca="1" si="34"/>
        <v/>
      </c>
      <c r="C162" s="102" t="str">
        <f t="shared" ca="1" si="35"/>
        <v/>
      </c>
      <c r="D162" s="139" t="str">
        <f t="shared" ca="1" si="36"/>
        <v/>
      </c>
      <c r="E162" s="139" t="str">
        <f t="shared" ca="1" si="37"/>
        <v/>
      </c>
      <c r="F162" s="140" t="str">
        <f t="shared" ca="1" si="28"/>
        <v/>
      </c>
      <c r="G162" s="118" t="str">
        <f t="shared" ca="1" si="29"/>
        <v/>
      </c>
      <c r="H162" s="118" t="str">
        <f t="shared" ca="1" si="38"/>
        <v/>
      </c>
      <c r="I162" s="140" t="str">
        <f t="shared" ca="1" si="39"/>
        <v/>
      </c>
      <c r="J162" s="140" t="str">
        <f t="shared" ca="1" si="40"/>
        <v/>
      </c>
      <c r="K162" s="139" t="str">
        <f t="shared" ca="1" si="41"/>
        <v/>
      </c>
      <c r="L162" s="140" t="str">
        <f t="shared" ca="1" si="30"/>
        <v/>
      </c>
      <c r="M162" s="118" t="str">
        <f t="shared" ca="1" si="31"/>
        <v/>
      </c>
      <c r="N162" s="138" t="str">
        <f t="shared" ca="1" si="32"/>
        <v/>
      </c>
    </row>
    <row r="163" spans="1:14" x14ac:dyDescent="0.15">
      <c r="A163" s="138" t="str">
        <f t="shared" ca="1" si="33"/>
        <v/>
      </c>
      <c r="B163" s="102" t="str">
        <f t="shared" ca="1" si="34"/>
        <v/>
      </c>
      <c r="C163" s="102" t="str">
        <f t="shared" ca="1" si="35"/>
        <v/>
      </c>
      <c r="D163" s="139" t="str">
        <f t="shared" ca="1" si="36"/>
        <v/>
      </c>
      <c r="E163" s="139" t="str">
        <f t="shared" ca="1" si="37"/>
        <v/>
      </c>
      <c r="F163" s="140" t="str">
        <f t="shared" ca="1" si="28"/>
        <v/>
      </c>
      <c r="G163" s="118" t="str">
        <f t="shared" ca="1" si="29"/>
        <v/>
      </c>
      <c r="H163" s="118" t="str">
        <f t="shared" ca="1" si="38"/>
        <v/>
      </c>
      <c r="I163" s="140" t="str">
        <f t="shared" ca="1" si="39"/>
        <v/>
      </c>
      <c r="J163" s="140" t="str">
        <f t="shared" ca="1" si="40"/>
        <v/>
      </c>
      <c r="K163" s="139" t="str">
        <f t="shared" ca="1" si="41"/>
        <v/>
      </c>
      <c r="L163" s="140" t="str">
        <f t="shared" ca="1" si="30"/>
        <v/>
      </c>
      <c r="M163" s="118" t="str">
        <f t="shared" ca="1" si="31"/>
        <v/>
      </c>
      <c r="N163" s="138" t="str">
        <f t="shared" ca="1" si="32"/>
        <v/>
      </c>
    </row>
    <row r="164" spans="1:14" x14ac:dyDescent="0.15">
      <c r="A164" s="138" t="str">
        <f t="shared" ca="1" si="33"/>
        <v/>
      </c>
      <c r="B164" s="102" t="str">
        <f t="shared" ca="1" si="34"/>
        <v/>
      </c>
      <c r="C164" s="102" t="str">
        <f t="shared" ca="1" si="35"/>
        <v/>
      </c>
      <c r="D164" s="139" t="str">
        <f t="shared" ca="1" si="36"/>
        <v/>
      </c>
      <c r="E164" s="139" t="str">
        <f t="shared" ca="1" si="37"/>
        <v/>
      </c>
      <c r="F164" s="140" t="str">
        <f t="shared" ca="1" si="28"/>
        <v/>
      </c>
      <c r="G164" s="118" t="str">
        <f t="shared" ca="1" si="29"/>
        <v/>
      </c>
      <c r="H164" s="118" t="str">
        <f t="shared" ca="1" si="38"/>
        <v/>
      </c>
      <c r="I164" s="140" t="str">
        <f t="shared" ca="1" si="39"/>
        <v/>
      </c>
      <c r="J164" s="140" t="str">
        <f t="shared" ca="1" si="40"/>
        <v/>
      </c>
      <c r="K164" s="139" t="str">
        <f t="shared" ca="1" si="41"/>
        <v/>
      </c>
      <c r="L164" s="140" t="str">
        <f t="shared" ca="1" si="30"/>
        <v/>
      </c>
      <c r="M164" s="118" t="str">
        <f t="shared" ca="1" si="31"/>
        <v/>
      </c>
      <c r="N164" s="138" t="str">
        <f t="shared" ca="1" si="32"/>
        <v/>
      </c>
    </row>
    <row r="165" spans="1:14" x14ac:dyDescent="0.15">
      <c r="A165" s="138" t="str">
        <f t="shared" ca="1" si="33"/>
        <v/>
      </c>
      <c r="B165" s="102" t="str">
        <f t="shared" ca="1" si="34"/>
        <v/>
      </c>
      <c r="C165" s="102" t="str">
        <f t="shared" ca="1" si="35"/>
        <v/>
      </c>
      <c r="D165" s="139" t="str">
        <f t="shared" ca="1" si="36"/>
        <v/>
      </c>
      <c r="E165" s="139" t="str">
        <f t="shared" ca="1" si="37"/>
        <v/>
      </c>
      <c r="F165" s="140" t="str">
        <f t="shared" ca="1" si="28"/>
        <v/>
      </c>
      <c r="G165" s="118" t="str">
        <f t="shared" ca="1" si="29"/>
        <v/>
      </c>
      <c r="H165" s="118" t="str">
        <f t="shared" ca="1" si="38"/>
        <v/>
      </c>
      <c r="I165" s="140" t="str">
        <f t="shared" ca="1" si="39"/>
        <v/>
      </c>
      <c r="J165" s="140" t="str">
        <f t="shared" ca="1" si="40"/>
        <v/>
      </c>
      <c r="K165" s="139" t="str">
        <f t="shared" ca="1" si="41"/>
        <v/>
      </c>
      <c r="L165" s="140" t="str">
        <f t="shared" ca="1" si="30"/>
        <v/>
      </c>
      <c r="M165" s="118" t="str">
        <f t="shared" ca="1" si="31"/>
        <v/>
      </c>
      <c r="N165" s="138" t="str">
        <f t="shared" ca="1" si="32"/>
        <v/>
      </c>
    </row>
    <row r="166" spans="1:14" x14ac:dyDescent="0.15">
      <c r="A166" s="138" t="str">
        <f t="shared" ca="1" si="33"/>
        <v/>
      </c>
      <c r="B166" s="102" t="str">
        <f t="shared" ca="1" si="34"/>
        <v/>
      </c>
      <c r="C166" s="102" t="str">
        <f t="shared" ca="1" si="35"/>
        <v/>
      </c>
      <c r="D166" s="139" t="str">
        <f t="shared" ca="1" si="36"/>
        <v/>
      </c>
      <c r="E166" s="139" t="str">
        <f t="shared" ca="1" si="37"/>
        <v/>
      </c>
      <c r="F166" s="140" t="str">
        <f t="shared" ca="1" si="28"/>
        <v/>
      </c>
      <c r="G166" s="118" t="str">
        <f t="shared" ca="1" si="29"/>
        <v/>
      </c>
      <c r="H166" s="118" t="str">
        <f t="shared" ca="1" si="38"/>
        <v/>
      </c>
      <c r="I166" s="140" t="str">
        <f t="shared" ca="1" si="39"/>
        <v/>
      </c>
      <c r="J166" s="140" t="str">
        <f t="shared" ca="1" si="40"/>
        <v/>
      </c>
      <c r="K166" s="139" t="str">
        <f t="shared" ca="1" si="41"/>
        <v/>
      </c>
      <c r="L166" s="140" t="str">
        <f t="shared" ca="1" si="30"/>
        <v/>
      </c>
      <c r="M166" s="118" t="str">
        <f t="shared" ca="1" si="31"/>
        <v/>
      </c>
      <c r="N166" s="138" t="str">
        <f t="shared" ca="1" si="32"/>
        <v/>
      </c>
    </row>
    <row r="167" spans="1:14" x14ac:dyDescent="0.15">
      <c r="A167" s="138" t="str">
        <f t="shared" ca="1" si="33"/>
        <v/>
      </c>
      <c r="B167" s="102" t="str">
        <f t="shared" ca="1" si="34"/>
        <v/>
      </c>
      <c r="C167" s="102" t="str">
        <f t="shared" ca="1" si="35"/>
        <v/>
      </c>
      <c r="D167" s="139" t="str">
        <f t="shared" ca="1" si="36"/>
        <v/>
      </c>
      <c r="E167" s="139" t="str">
        <f t="shared" ca="1" si="37"/>
        <v/>
      </c>
      <c r="F167" s="140" t="str">
        <f t="shared" ca="1" si="28"/>
        <v/>
      </c>
      <c r="G167" s="118" t="str">
        <f t="shared" ca="1" si="29"/>
        <v/>
      </c>
      <c r="H167" s="118" t="str">
        <f t="shared" ca="1" si="38"/>
        <v/>
      </c>
      <c r="I167" s="140" t="str">
        <f t="shared" ca="1" si="39"/>
        <v/>
      </c>
      <c r="J167" s="140" t="str">
        <f t="shared" ca="1" si="40"/>
        <v/>
      </c>
      <c r="K167" s="139" t="str">
        <f t="shared" ca="1" si="41"/>
        <v/>
      </c>
      <c r="L167" s="140" t="str">
        <f t="shared" ca="1" si="30"/>
        <v/>
      </c>
      <c r="M167" s="118" t="str">
        <f t="shared" ca="1" si="31"/>
        <v/>
      </c>
      <c r="N167" s="138" t="str">
        <f t="shared" ca="1" si="32"/>
        <v/>
      </c>
    </row>
    <row r="168" spans="1:14" x14ac:dyDescent="0.15">
      <c r="A168" s="138" t="str">
        <f t="shared" ca="1" si="33"/>
        <v/>
      </c>
      <c r="B168" s="102" t="str">
        <f t="shared" ca="1" si="34"/>
        <v/>
      </c>
      <c r="C168" s="102" t="str">
        <f t="shared" ca="1" si="35"/>
        <v/>
      </c>
      <c r="D168" s="139" t="str">
        <f t="shared" ca="1" si="36"/>
        <v/>
      </c>
      <c r="E168" s="139" t="str">
        <f t="shared" ca="1" si="37"/>
        <v/>
      </c>
      <c r="F168" s="140" t="str">
        <f t="shared" ca="1" si="28"/>
        <v/>
      </c>
      <c r="G168" s="118" t="str">
        <f t="shared" ca="1" si="29"/>
        <v/>
      </c>
      <c r="H168" s="118" t="str">
        <f t="shared" ca="1" si="38"/>
        <v/>
      </c>
      <c r="I168" s="140" t="str">
        <f t="shared" ca="1" si="39"/>
        <v/>
      </c>
      <c r="J168" s="140" t="str">
        <f t="shared" ca="1" si="40"/>
        <v/>
      </c>
      <c r="K168" s="139" t="str">
        <f t="shared" ca="1" si="41"/>
        <v/>
      </c>
      <c r="L168" s="140" t="str">
        <f t="shared" ca="1" si="30"/>
        <v/>
      </c>
      <c r="M168" s="118" t="str">
        <f t="shared" ca="1" si="31"/>
        <v/>
      </c>
      <c r="N168" s="138" t="str">
        <f t="shared" ca="1" si="32"/>
        <v/>
      </c>
    </row>
    <row r="169" spans="1:14" x14ac:dyDescent="0.15">
      <c r="A169" s="138" t="str">
        <f t="shared" ca="1" si="33"/>
        <v/>
      </c>
      <c r="B169" s="102" t="str">
        <f t="shared" ca="1" si="34"/>
        <v/>
      </c>
      <c r="C169" s="102" t="str">
        <f t="shared" ca="1" si="35"/>
        <v/>
      </c>
      <c r="D169" s="139" t="str">
        <f t="shared" ca="1" si="36"/>
        <v/>
      </c>
      <c r="E169" s="139" t="str">
        <f t="shared" ca="1" si="37"/>
        <v/>
      </c>
      <c r="F169" s="140" t="str">
        <f t="shared" ca="1" si="28"/>
        <v/>
      </c>
      <c r="G169" s="118" t="str">
        <f t="shared" ca="1" si="29"/>
        <v/>
      </c>
      <c r="H169" s="118" t="str">
        <f t="shared" ca="1" si="38"/>
        <v/>
      </c>
      <c r="I169" s="140" t="str">
        <f t="shared" ca="1" si="39"/>
        <v/>
      </c>
      <c r="J169" s="140" t="str">
        <f t="shared" ca="1" si="40"/>
        <v/>
      </c>
      <c r="K169" s="139" t="str">
        <f t="shared" ca="1" si="41"/>
        <v/>
      </c>
      <c r="L169" s="140" t="str">
        <f t="shared" ca="1" si="30"/>
        <v/>
      </c>
      <c r="M169" s="118" t="str">
        <f t="shared" ca="1" si="31"/>
        <v/>
      </c>
      <c r="N169" s="138" t="str">
        <f t="shared" ca="1" si="32"/>
        <v/>
      </c>
    </row>
    <row r="170" spans="1:14" x14ac:dyDescent="0.15">
      <c r="A170" s="138" t="str">
        <f t="shared" ca="1" si="33"/>
        <v/>
      </c>
      <c r="B170" s="102" t="str">
        <f t="shared" ca="1" si="34"/>
        <v/>
      </c>
      <c r="C170" s="102" t="str">
        <f t="shared" ca="1" si="35"/>
        <v/>
      </c>
      <c r="D170" s="139" t="str">
        <f t="shared" ca="1" si="36"/>
        <v/>
      </c>
      <c r="E170" s="139" t="str">
        <f t="shared" ca="1" si="37"/>
        <v/>
      </c>
      <c r="F170" s="140" t="str">
        <f t="shared" ref="F170:F205" ca="1" si="42">IF($A170="","",IFERROR(E170/D170,""))</f>
        <v/>
      </c>
      <c r="G170" s="118" t="str">
        <f t="shared" ref="G170:G205" ca="1" si="43">IF($A170="","",IFERROR(H170/E170,""))</f>
        <v/>
      </c>
      <c r="H170" s="118" t="str">
        <f t="shared" ca="1" si="38"/>
        <v/>
      </c>
      <c r="I170" s="140" t="str">
        <f t="shared" ca="1" si="39"/>
        <v/>
      </c>
      <c r="J170" s="140" t="str">
        <f t="shared" ca="1" si="40"/>
        <v/>
      </c>
      <c r="K170" s="139" t="str">
        <f t="shared" ca="1" si="41"/>
        <v/>
      </c>
      <c r="L170" s="140" t="str">
        <f t="shared" ref="L170:L205" ca="1" si="44">IF($A170="","",IFERROR(K170/E170,""))</f>
        <v/>
      </c>
      <c r="M170" s="118" t="str">
        <f t="shared" ref="M170:M205" ca="1" si="45">IF($A170="","",IFERROR(H170/K170,""))</f>
        <v/>
      </c>
      <c r="N170" s="138" t="str">
        <f t="shared" ref="N170:N205" ca="1" si="46">IF($A170="","",IF(K170&gt;0,IF(M170&gt;$M$5,"B","A"),IF(K170=0,IF(H170&gt;$M$5,"C","D"))))</f>
        <v/>
      </c>
    </row>
    <row r="171" spans="1:14" x14ac:dyDescent="0.15">
      <c r="A171" s="138" t="str">
        <f t="shared" ca="1" si="33"/>
        <v/>
      </c>
      <c r="B171" s="102" t="str">
        <f t="shared" ca="1" si="34"/>
        <v/>
      </c>
      <c r="C171" s="102" t="str">
        <f t="shared" ca="1" si="35"/>
        <v/>
      </c>
      <c r="D171" s="139" t="str">
        <f t="shared" ca="1" si="36"/>
        <v/>
      </c>
      <c r="E171" s="139" t="str">
        <f t="shared" ca="1" si="37"/>
        <v/>
      </c>
      <c r="F171" s="140" t="str">
        <f t="shared" ca="1" si="42"/>
        <v/>
      </c>
      <c r="G171" s="118" t="str">
        <f t="shared" ca="1" si="43"/>
        <v/>
      </c>
      <c r="H171" s="118" t="str">
        <f t="shared" ca="1" si="38"/>
        <v/>
      </c>
      <c r="I171" s="140" t="str">
        <f t="shared" ca="1" si="39"/>
        <v/>
      </c>
      <c r="J171" s="140" t="str">
        <f t="shared" ca="1" si="40"/>
        <v/>
      </c>
      <c r="K171" s="139" t="str">
        <f t="shared" ca="1" si="41"/>
        <v/>
      </c>
      <c r="L171" s="140" t="str">
        <f t="shared" ca="1" si="44"/>
        <v/>
      </c>
      <c r="M171" s="118" t="str">
        <f t="shared" ca="1" si="45"/>
        <v/>
      </c>
      <c r="N171" s="138" t="str">
        <f t="shared" ca="1" si="46"/>
        <v/>
      </c>
    </row>
    <row r="172" spans="1:14" x14ac:dyDescent="0.15">
      <c r="A172" s="138" t="str">
        <f t="shared" ca="1" si="33"/>
        <v/>
      </c>
      <c r="B172" s="102" t="str">
        <f t="shared" ca="1" si="34"/>
        <v/>
      </c>
      <c r="C172" s="102" t="str">
        <f t="shared" ca="1" si="35"/>
        <v/>
      </c>
      <c r="D172" s="139" t="str">
        <f t="shared" ca="1" si="36"/>
        <v/>
      </c>
      <c r="E172" s="139" t="str">
        <f t="shared" ca="1" si="37"/>
        <v/>
      </c>
      <c r="F172" s="140" t="str">
        <f t="shared" ca="1" si="42"/>
        <v/>
      </c>
      <c r="G172" s="118" t="str">
        <f t="shared" ca="1" si="43"/>
        <v/>
      </c>
      <c r="H172" s="118" t="str">
        <f t="shared" ca="1" si="38"/>
        <v/>
      </c>
      <c r="I172" s="140" t="str">
        <f t="shared" ca="1" si="39"/>
        <v/>
      </c>
      <c r="J172" s="140" t="str">
        <f t="shared" ca="1" si="40"/>
        <v/>
      </c>
      <c r="K172" s="139" t="str">
        <f t="shared" ca="1" si="41"/>
        <v/>
      </c>
      <c r="L172" s="140" t="str">
        <f t="shared" ca="1" si="44"/>
        <v/>
      </c>
      <c r="M172" s="118" t="str">
        <f t="shared" ca="1" si="45"/>
        <v/>
      </c>
      <c r="N172" s="138" t="str">
        <f t="shared" ca="1" si="46"/>
        <v/>
      </c>
    </row>
    <row r="173" spans="1:14" x14ac:dyDescent="0.15">
      <c r="A173" s="138" t="str">
        <f t="shared" ca="1" si="33"/>
        <v/>
      </c>
      <c r="B173" s="102" t="str">
        <f t="shared" ca="1" si="34"/>
        <v/>
      </c>
      <c r="C173" s="102" t="str">
        <f t="shared" ca="1" si="35"/>
        <v/>
      </c>
      <c r="D173" s="139" t="str">
        <f t="shared" ca="1" si="36"/>
        <v/>
      </c>
      <c r="E173" s="139" t="str">
        <f t="shared" ca="1" si="37"/>
        <v/>
      </c>
      <c r="F173" s="140" t="str">
        <f t="shared" ca="1" si="42"/>
        <v/>
      </c>
      <c r="G173" s="118" t="str">
        <f t="shared" ca="1" si="43"/>
        <v/>
      </c>
      <c r="H173" s="118" t="str">
        <f t="shared" ca="1" si="38"/>
        <v/>
      </c>
      <c r="I173" s="140" t="str">
        <f t="shared" ca="1" si="39"/>
        <v/>
      </c>
      <c r="J173" s="140" t="str">
        <f t="shared" ca="1" si="40"/>
        <v/>
      </c>
      <c r="K173" s="139" t="str">
        <f t="shared" ca="1" si="41"/>
        <v/>
      </c>
      <c r="L173" s="140" t="str">
        <f t="shared" ca="1" si="44"/>
        <v/>
      </c>
      <c r="M173" s="118" t="str">
        <f t="shared" ca="1" si="45"/>
        <v/>
      </c>
      <c r="N173" s="138" t="str">
        <f t="shared" ca="1" si="46"/>
        <v/>
      </c>
    </row>
    <row r="174" spans="1:14" x14ac:dyDescent="0.15">
      <c r="A174" s="138" t="str">
        <f t="shared" ca="1" si="33"/>
        <v/>
      </c>
      <c r="B174" s="102" t="str">
        <f t="shared" ca="1" si="34"/>
        <v/>
      </c>
      <c r="C174" s="102" t="str">
        <f t="shared" ca="1" si="35"/>
        <v/>
      </c>
      <c r="D174" s="139" t="str">
        <f t="shared" ca="1" si="36"/>
        <v/>
      </c>
      <c r="E174" s="139" t="str">
        <f t="shared" ca="1" si="37"/>
        <v/>
      </c>
      <c r="F174" s="140" t="str">
        <f t="shared" ca="1" si="42"/>
        <v/>
      </c>
      <c r="G174" s="118" t="str">
        <f t="shared" ca="1" si="43"/>
        <v/>
      </c>
      <c r="H174" s="118" t="str">
        <f t="shared" ca="1" si="38"/>
        <v/>
      </c>
      <c r="I174" s="140" t="str">
        <f t="shared" ca="1" si="39"/>
        <v/>
      </c>
      <c r="J174" s="140" t="str">
        <f t="shared" ca="1" si="40"/>
        <v/>
      </c>
      <c r="K174" s="139" t="str">
        <f t="shared" ca="1" si="41"/>
        <v/>
      </c>
      <c r="L174" s="140" t="str">
        <f t="shared" ca="1" si="44"/>
        <v/>
      </c>
      <c r="M174" s="118" t="str">
        <f t="shared" ca="1" si="45"/>
        <v/>
      </c>
      <c r="N174" s="138" t="str">
        <f t="shared" ca="1" si="46"/>
        <v/>
      </c>
    </row>
    <row r="175" spans="1:14" x14ac:dyDescent="0.15">
      <c r="A175" s="138" t="str">
        <f t="shared" ca="1" si="33"/>
        <v/>
      </c>
      <c r="B175" s="102" t="str">
        <f t="shared" ca="1" si="34"/>
        <v/>
      </c>
      <c r="C175" s="102" t="str">
        <f t="shared" ca="1" si="35"/>
        <v/>
      </c>
      <c r="D175" s="139" t="str">
        <f t="shared" ca="1" si="36"/>
        <v/>
      </c>
      <c r="E175" s="139" t="str">
        <f t="shared" ca="1" si="37"/>
        <v/>
      </c>
      <c r="F175" s="140" t="str">
        <f t="shared" ca="1" si="42"/>
        <v/>
      </c>
      <c r="G175" s="118" t="str">
        <f t="shared" ca="1" si="43"/>
        <v/>
      </c>
      <c r="H175" s="118" t="str">
        <f t="shared" ca="1" si="38"/>
        <v/>
      </c>
      <c r="I175" s="140" t="str">
        <f t="shared" ca="1" si="39"/>
        <v/>
      </c>
      <c r="J175" s="140" t="str">
        <f t="shared" ca="1" si="40"/>
        <v/>
      </c>
      <c r="K175" s="139" t="str">
        <f t="shared" ca="1" si="41"/>
        <v/>
      </c>
      <c r="L175" s="140" t="str">
        <f t="shared" ca="1" si="44"/>
        <v/>
      </c>
      <c r="M175" s="118" t="str">
        <f t="shared" ca="1" si="45"/>
        <v/>
      </c>
      <c r="N175" s="138" t="str">
        <f t="shared" ca="1" si="46"/>
        <v/>
      </c>
    </row>
    <row r="176" spans="1:14" x14ac:dyDescent="0.15">
      <c r="A176" s="138" t="str">
        <f t="shared" ca="1" si="33"/>
        <v/>
      </c>
      <c r="B176" s="102" t="str">
        <f t="shared" ca="1" si="34"/>
        <v/>
      </c>
      <c r="C176" s="102" t="str">
        <f t="shared" ca="1" si="35"/>
        <v/>
      </c>
      <c r="D176" s="139" t="str">
        <f t="shared" ca="1" si="36"/>
        <v/>
      </c>
      <c r="E176" s="139" t="str">
        <f t="shared" ca="1" si="37"/>
        <v/>
      </c>
      <c r="F176" s="140" t="str">
        <f t="shared" ca="1" si="42"/>
        <v/>
      </c>
      <c r="G176" s="118" t="str">
        <f t="shared" ca="1" si="43"/>
        <v/>
      </c>
      <c r="H176" s="118" t="str">
        <f t="shared" ca="1" si="38"/>
        <v/>
      </c>
      <c r="I176" s="140" t="str">
        <f t="shared" ca="1" si="39"/>
        <v/>
      </c>
      <c r="J176" s="140" t="str">
        <f t="shared" ca="1" si="40"/>
        <v/>
      </c>
      <c r="K176" s="139" t="str">
        <f t="shared" ca="1" si="41"/>
        <v/>
      </c>
      <c r="L176" s="140" t="str">
        <f t="shared" ca="1" si="44"/>
        <v/>
      </c>
      <c r="M176" s="118" t="str">
        <f t="shared" ca="1" si="45"/>
        <v/>
      </c>
      <c r="N176" s="138" t="str">
        <f t="shared" ca="1" si="46"/>
        <v/>
      </c>
    </row>
    <row r="177" spans="1:14" x14ac:dyDescent="0.15">
      <c r="A177" s="138" t="str">
        <f t="shared" ca="1" si="33"/>
        <v/>
      </c>
      <c r="B177" s="102" t="str">
        <f t="shared" ca="1" si="34"/>
        <v/>
      </c>
      <c r="C177" s="102" t="str">
        <f t="shared" ca="1" si="35"/>
        <v/>
      </c>
      <c r="D177" s="139" t="str">
        <f t="shared" ca="1" si="36"/>
        <v/>
      </c>
      <c r="E177" s="139" t="str">
        <f t="shared" ca="1" si="37"/>
        <v/>
      </c>
      <c r="F177" s="140" t="str">
        <f t="shared" ca="1" si="42"/>
        <v/>
      </c>
      <c r="G177" s="118" t="str">
        <f t="shared" ca="1" si="43"/>
        <v/>
      </c>
      <c r="H177" s="118" t="str">
        <f t="shared" ca="1" si="38"/>
        <v/>
      </c>
      <c r="I177" s="140" t="str">
        <f t="shared" ca="1" si="39"/>
        <v/>
      </c>
      <c r="J177" s="140" t="str">
        <f t="shared" ca="1" si="40"/>
        <v/>
      </c>
      <c r="K177" s="139" t="str">
        <f t="shared" ca="1" si="41"/>
        <v/>
      </c>
      <c r="L177" s="140" t="str">
        <f t="shared" ca="1" si="44"/>
        <v/>
      </c>
      <c r="M177" s="118" t="str">
        <f t="shared" ca="1" si="45"/>
        <v/>
      </c>
      <c r="N177" s="138" t="str">
        <f t="shared" ca="1" si="46"/>
        <v/>
      </c>
    </row>
    <row r="178" spans="1:14" x14ac:dyDescent="0.15">
      <c r="A178" s="138" t="str">
        <f t="shared" ca="1" si="33"/>
        <v/>
      </c>
      <c r="B178" s="102" t="str">
        <f t="shared" ca="1" si="34"/>
        <v/>
      </c>
      <c r="C178" s="102" t="str">
        <f t="shared" ca="1" si="35"/>
        <v/>
      </c>
      <c r="D178" s="139" t="str">
        <f t="shared" ca="1" si="36"/>
        <v/>
      </c>
      <c r="E178" s="139" t="str">
        <f t="shared" ca="1" si="37"/>
        <v/>
      </c>
      <c r="F178" s="140" t="str">
        <f t="shared" ca="1" si="42"/>
        <v/>
      </c>
      <c r="G178" s="118" t="str">
        <f t="shared" ca="1" si="43"/>
        <v/>
      </c>
      <c r="H178" s="118" t="str">
        <f t="shared" ca="1" si="38"/>
        <v/>
      </c>
      <c r="I178" s="140" t="str">
        <f t="shared" ca="1" si="39"/>
        <v/>
      </c>
      <c r="J178" s="140" t="str">
        <f t="shared" ca="1" si="40"/>
        <v/>
      </c>
      <c r="K178" s="139" t="str">
        <f t="shared" ca="1" si="41"/>
        <v/>
      </c>
      <c r="L178" s="140" t="str">
        <f t="shared" ca="1" si="44"/>
        <v/>
      </c>
      <c r="M178" s="118" t="str">
        <f t="shared" ca="1" si="45"/>
        <v/>
      </c>
      <c r="N178" s="138" t="str">
        <f t="shared" ca="1" si="46"/>
        <v/>
      </c>
    </row>
    <row r="179" spans="1:14" x14ac:dyDescent="0.15">
      <c r="A179" s="138" t="str">
        <f t="shared" ca="1" si="33"/>
        <v/>
      </c>
      <c r="B179" s="102" t="str">
        <f t="shared" ca="1" si="34"/>
        <v/>
      </c>
      <c r="C179" s="102" t="str">
        <f t="shared" ca="1" si="35"/>
        <v/>
      </c>
      <c r="D179" s="139" t="str">
        <f t="shared" ca="1" si="36"/>
        <v/>
      </c>
      <c r="E179" s="139" t="str">
        <f t="shared" ca="1" si="37"/>
        <v/>
      </c>
      <c r="F179" s="140" t="str">
        <f t="shared" ca="1" si="42"/>
        <v/>
      </c>
      <c r="G179" s="118" t="str">
        <f t="shared" ca="1" si="43"/>
        <v/>
      </c>
      <c r="H179" s="118" t="str">
        <f t="shared" ca="1" si="38"/>
        <v/>
      </c>
      <c r="I179" s="140" t="str">
        <f t="shared" ca="1" si="39"/>
        <v/>
      </c>
      <c r="J179" s="140" t="str">
        <f t="shared" ca="1" si="40"/>
        <v/>
      </c>
      <c r="K179" s="139" t="str">
        <f t="shared" ca="1" si="41"/>
        <v/>
      </c>
      <c r="L179" s="140" t="str">
        <f t="shared" ca="1" si="44"/>
        <v/>
      </c>
      <c r="M179" s="118" t="str">
        <f t="shared" ca="1" si="45"/>
        <v/>
      </c>
      <c r="N179" s="138" t="str">
        <f t="shared" ca="1" si="46"/>
        <v/>
      </c>
    </row>
    <row r="180" spans="1:14" x14ac:dyDescent="0.15">
      <c r="A180" s="138" t="str">
        <f t="shared" ca="1" si="33"/>
        <v/>
      </c>
      <c r="B180" s="102" t="str">
        <f t="shared" ca="1" si="34"/>
        <v/>
      </c>
      <c r="C180" s="102" t="str">
        <f t="shared" ca="1" si="35"/>
        <v/>
      </c>
      <c r="D180" s="139" t="str">
        <f t="shared" ca="1" si="36"/>
        <v/>
      </c>
      <c r="E180" s="139" t="str">
        <f t="shared" ca="1" si="37"/>
        <v/>
      </c>
      <c r="F180" s="140" t="str">
        <f t="shared" ca="1" si="42"/>
        <v/>
      </c>
      <c r="G180" s="118" t="str">
        <f t="shared" ca="1" si="43"/>
        <v/>
      </c>
      <c r="H180" s="118" t="str">
        <f t="shared" ca="1" si="38"/>
        <v/>
      </c>
      <c r="I180" s="140" t="str">
        <f t="shared" ca="1" si="39"/>
        <v/>
      </c>
      <c r="J180" s="140" t="str">
        <f t="shared" ca="1" si="40"/>
        <v/>
      </c>
      <c r="K180" s="139" t="str">
        <f t="shared" ca="1" si="41"/>
        <v/>
      </c>
      <c r="L180" s="140" t="str">
        <f t="shared" ca="1" si="44"/>
        <v/>
      </c>
      <c r="M180" s="118" t="str">
        <f t="shared" ca="1" si="45"/>
        <v/>
      </c>
      <c r="N180" s="138" t="str">
        <f t="shared" ca="1" si="46"/>
        <v/>
      </c>
    </row>
    <row r="181" spans="1:14" x14ac:dyDescent="0.15">
      <c r="A181" s="138" t="str">
        <f t="shared" ca="1" si="33"/>
        <v/>
      </c>
      <c r="B181" s="102" t="str">
        <f t="shared" ca="1" si="34"/>
        <v/>
      </c>
      <c r="C181" s="102" t="str">
        <f t="shared" ca="1" si="35"/>
        <v/>
      </c>
      <c r="D181" s="139" t="str">
        <f t="shared" ca="1" si="36"/>
        <v/>
      </c>
      <c r="E181" s="139" t="str">
        <f t="shared" ca="1" si="37"/>
        <v/>
      </c>
      <c r="F181" s="140" t="str">
        <f t="shared" ca="1" si="42"/>
        <v/>
      </c>
      <c r="G181" s="118" t="str">
        <f t="shared" ca="1" si="43"/>
        <v/>
      </c>
      <c r="H181" s="118" t="str">
        <f t="shared" ca="1" si="38"/>
        <v/>
      </c>
      <c r="I181" s="140" t="str">
        <f t="shared" ca="1" si="39"/>
        <v/>
      </c>
      <c r="J181" s="140" t="str">
        <f t="shared" ca="1" si="40"/>
        <v/>
      </c>
      <c r="K181" s="139" t="str">
        <f t="shared" ca="1" si="41"/>
        <v/>
      </c>
      <c r="L181" s="140" t="str">
        <f t="shared" ca="1" si="44"/>
        <v/>
      </c>
      <c r="M181" s="118" t="str">
        <f t="shared" ca="1" si="45"/>
        <v/>
      </c>
      <c r="N181" s="138" t="str">
        <f t="shared" ca="1" si="46"/>
        <v/>
      </c>
    </row>
    <row r="182" spans="1:14" x14ac:dyDescent="0.15">
      <c r="A182" s="138" t="str">
        <f t="shared" ca="1" si="33"/>
        <v/>
      </c>
      <c r="B182" s="102" t="str">
        <f t="shared" ca="1" si="34"/>
        <v/>
      </c>
      <c r="C182" s="102" t="str">
        <f t="shared" ca="1" si="35"/>
        <v/>
      </c>
      <c r="D182" s="139" t="str">
        <f t="shared" ca="1" si="36"/>
        <v/>
      </c>
      <c r="E182" s="139" t="str">
        <f t="shared" ca="1" si="37"/>
        <v/>
      </c>
      <c r="F182" s="140" t="str">
        <f t="shared" ca="1" si="42"/>
        <v/>
      </c>
      <c r="G182" s="118" t="str">
        <f t="shared" ca="1" si="43"/>
        <v/>
      </c>
      <c r="H182" s="118" t="str">
        <f t="shared" ca="1" si="38"/>
        <v/>
      </c>
      <c r="I182" s="140" t="str">
        <f t="shared" ca="1" si="39"/>
        <v/>
      </c>
      <c r="J182" s="140" t="str">
        <f t="shared" ca="1" si="40"/>
        <v/>
      </c>
      <c r="K182" s="139" t="str">
        <f t="shared" ca="1" si="41"/>
        <v/>
      </c>
      <c r="L182" s="140" t="str">
        <f t="shared" ca="1" si="44"/>
        <v/>
      </c>
      <c r="M182" s="118" t="str">
        <f t="shared" ca="1" si="45"/>
        <v/>
      </c>
      <c r="N182" s="138" t="str">
        <f t="shared" ca="1" si="46"/>
        <v/>
      </c>
    </row>
    <row r="183" spans="1:14" x14ac:dyDescent="0.15">
      <c r="A183" s="138" t="str">
        <f t="shared" ca="1" si="33"/>
        <v/>
      </c>
      <c r="B183" s="102" t="str">
        <f t="shared" ca="1" si="34"/>
        <v/>
      </c>
      <c r="C183" s="102" t="str">
        <f t="shared" ca="1" si="35"/>
        <v/>
      </c>
      <c r="D183" s="139" t="str">
        <f t="shared" ca="1" si="36"/>
        <v/>
      </c>
      <c r="E183" s="139" t="str">
        <f t="shared" ca="1" si="37"/>
        <v/>
      </c>
      <c r="F183" s="140" t="str">
        <f t="shared" ca="1" si="42"/>
        <v/>
      </c>
      <c r="G183" s="118" t="str">
        <f t="shared" ca="1" si="43"/>
        <v/>
      </c>
      <c r="H183" s="118" t="str">
        <f t="shared" ca="1" si="38"/>
        <v/>
      </c>
      <c r="I183" s="140" t="str">
        <f t="shared" ca="1" si="39"/>
        <v/>
      </c>
      <c r="J183" s="140" t="str">
        <f t="shared" ca="1" si="40"/>
        <v/>
      </c>
      <c r="K183" s="139" t="str">
        <f t="shared" ca="1" si="41"/>
        <v/>
      </c>
      <c r="L183" s="140" t="str">
        <f t="shared" ca="1" si="44"/>
        <v/>
      </c>
      <c r="M183" s="118" t="str">
        <f t="shared" ca="1" si="45"/>
        <v/>
      </c>
      <c r="N183" s="138" t="str">
        <f t="shared" ca="1" si="46"/>
        <v/>
      </c>
    </row>
    <row r="184" spans="1:14" x14ac:dyDescent="0.15">
      <c r="A184" s="138" t="str">
        <f t="shared" ca="1" si="33"/>
        <v/>
      </c>
      <c r="B184" s="102" t="str">
        <f t="shared" ca="1" si="34"/>
        <v/>
      </c>
      <c r="C184" s="102" t="str">
        <f t="shared" ca="1" si="35"/>
        <v/>
      </c>
      <c r="D184" s="139" t="str">
        <f t="shared" ca="1" si="36"/>
        <v/>
      </c>
      <c r="E184" s="139" t="str">
        <f t="shared" ca="1" si="37"/>
        <v/>
      </c>
      <c r="F184" s="140" t="str">
        <f t="shared" ca="1" si="42"/>
        <v/>
      </c>
      <c r="G184" s="118" t="str">
        <f t="shared" ca="1" si="43"/>
        <v/>
      </c>
      <c r="H184" s="118" t="str">
        <f t="shared" ca="1" si="38"/>
        <v/>
      </c>
      <c r="I184" s="140" t="str">
        <f t="shared" ca="1" si="39"/>
        <v/>
      </c>
      <c r="J184" s="140" t="str">
        <f t="shared" ca="1" si="40"/>
        <v/>
      </c>
      <c r="K184" s="139" t="str">
        <f t="shared" ca="1" si="41"/>
        <v/>
      </c>
      <c r="L184" s="140" t="str">
        <f t="shared" ca="1" si="44"/>
        <v/>
      </c>
      <c r="M184" s="118" t="str">
        <f t="shared" ca="1" si="45"/>
        <v/>
      </c>
      <c r="N184" s="138" t="str">
        <f t="shared" ca="1" si="46"/>
        <v/>
      </c>
    </row>
    <row r="185" spans="1:14" x14ac:dyDescent="0.15">
      <c r="A185" s="138" t="str">
        <f t="shared" ca="1" si="33"/>
        <v/>
      </c>
      <c r="B185" s="102" t="str">
        <f t="shared" ca="1" si="34"/>
        <v/>
      </c>
      <c r="C185" s="102" t="str">
        <f t="shared" ca="1" si="35"/>
        <v/>
      </c>
      <c r="D185" s="139" t="str">
        <f t="shared" ca="1" si="36"/>
        <v/>
      </c>
      <c r="E185" s="139" t="str">
        <f t="shared" ca="1" si="37"/>
        <v/>
      </c>
      <c r="F185" s="140" t="str">
        <f t="shared" ca="1" si="42"/>
        <v/>
      </c>
      <c r="G185" s="118" t="str">
        <f t="shared" ca="1" si="43"/>
        <v/>
      </c>
      <c r="H185" s="118" t="str">
        <f t="shared" ca="1" si="38"/>
        <v/>
      </c>
      <c r="I185" s="140" t="str">
        <f t="shared" ca="1" si="39"/>
        <v/>
      </c>
      <c r="J185" s="140" t="str">
        <f t="shared" ca="1" si="40"/>
        <v/>
      </c>
      <c r="K185" s="139" t="str">
        <f t="shared" ca="1" si="41"/>
        <v/>
      </c>
      <c r="L185" s="140" t="str">
        <f t="shared" ca="1" si="44"/>
        <v/>
      </c>
      <c r="M185" s="118" t="str">
        <f t="shared" ca="1" si="45"/>
        <v/>
      </c>
      <c r="N185" s="138" t="str">
        <f t="shared" ca="1" si="46"/>
        <v/>
      </c>
    </row>
    <row r="186" spans="1:14" x14ac:dyDescent="0.15">
      <c r="A186" s="138" t="str">
        <f t="shared" ca="1" si="33"/>
        <v/>
      </c>
      <c r="B186" s="102" t="str">
        <f t="shared" ca="1" si="34"/>
        <v/>
      </c>
      <c r="C186" s="102" t="str">
        <f t="shared" ca="1" si="35"/>
        <v/>
      </c>
      <c r="D186" s="139" t="str">
        <f t="shared" ca="1" si="36"/>
        <v/>
      </c>
      <c r="E186" s="139" t="str">
        <f t="shared" ca="1" si="37"/>
        <v/>
      </c>
      <c r="F186" s="140" t="str">
        <f t="shared" ca="1" si="42"/>
        <v/>
      </c>
      <c r="G186" s="118" t="str">
        <f t="shared" ca="1" si="43"/>
        <v/>
      </c>
      <c r="H186" s="118" t="str">
        <f t="shared" ca="1" si="38"/>
        <v/>
      </c>
      <c r="I186" s="140" t="str">
        <f t="shared" ca="1" si="39"/>
        <v/>
      </c>
      <c r="J186" s="140" t="str">
        <f t="shared" ca="1" si="40"/>
        <v/>
      </c>
      <c r="K186" s="139" t="str">
        <f t="shared" ca="1" si="41"/>
        <v/>
      </c>
      <c r="L186" s="140" t="str">
        <f t="shared" ca="1" si="44"/>
        <v/>
      </c>
      <c r="M186" s="118" t="str">
        <f t="shared" ca="1" si="45"/>
        <v/>
      </c>
      <c r="N186" s="138" t="str">
        <f t="shared" ca="1" si="46"/>
        <v/>
      </c>
    </row>
    <row r="187" spans="1:14" x14ac:dyDescent="0.15">
      <c r="A187" s="138" t="str">
        <f t="shared" ca="1" si="33"/>
        <v/>
      </c>
      <c r="B187" s="102" t="str">
        <f t="shared" ca="1" si="34"/>
        <v/>
      </c>
      <c r="C187" s="102" t="str">
        <f t="shared" ca="1" si="35"/>
        <v/>
      </c>
      <c r="D187" s="139" t="str">
        <f t="shared" ca="1" si="36"/>
        <v/>
      </c>
      <c r="E187" s="139" t="str">
        <f t="shared" ca="1" si="37"/>
        <v/>
      </c>
      <c r="F187" s="140" t="str">
        <f t="shared" ca="1" si="42"/>
        <v/>
      </c>
      <c r="G187" s="118" t="str">
        <f t="shared" ca="1" si="43"/>
        <v/>
      </c>
      <c r="H187" s="118" t="str">
        <f t="shared" ca="1" si="38"/>
        <v/>
      </c>
      <c r="I187" s="140" t="str">
        <f t="shared" ca="1" si="39"/>
        <v/>
      </c>
      <c r="J187" s="140" t="str">
        <f t="shared" ca="1" si="40"/>
        <v/>
      </c>
      <c r="K187" s="139" t="str">
        <f t="shared" ca="1" si="41"/>
        <v/>
      </c>
      <c r="L187" s="140" t="str">
        <f t="shared" ca="1" si="44"/>
        <v/>
      </c>
      <c r="M187" s="118" t="str">
        <f t="shared" ca="1" si="45"/>
        <v/>
      </c>
      <c r="N187" s="138" t="str">
        <f t="shared" ca="1" si="46"/>
        <v/>
      </c>
    </row>
    <row r="188" spans="1:14" x14ac:dyDescent="0.15">
      <c r="A188" s="138" t="str">
        <f t="shared" ca="1" si="33"/>
        <v/>
      </c>
      <c r="B188" s="102" t="str">
        <f t="shared" ca="1" si="34"/>
        <v/>
      </c>
      <c r="C188" s="102" t="str">
        <f t="shared" ca="1" si="35"/>
        <v/>
      </c>
      <c r="D188" s="139" t="str">
        <f t="shared" ca="1" si="36"/>
        <v/>
      </c>
      <c r="E188" s="139" t="str">
        <f t="shared" ca="1" si="37"/>
        <v/>
      </c>
      <c r="F188" s="140" t="str">
        <f t="shared" ca="1" si="42"/>
        <v/>
      </c>
      <c r="G188" s="118" t="str">
        <f t="shared" ca="1" si="43"/>
        <v/>
      </c>
      <c r="H188" s="118" t="str">
        <f t="shared" ca="1" si="38"/>
        <v/>
      </c>
      <c r="I188" s="140" t="str">
        <f t="shared" ca="1" si="39"/>
        <v/>
      </c>
      <c r="J188" s="140" t="str">
        <f t="shared" ca="1" si="40"/>
        <v/>
      </c>
      <c r="K188" s="139" t="str">
        <f t="shared" ca="1" si="41"/>
        <v/>
      </c>
      <c r="L188" s="140" t="str">
        <f t="shared" ca="1" si="44"/>
        <v/>
      </c>
      <c r="M188" s="118" t="str">
        <f t="shared" ca="1" si="45"/>
        <v/>
      </c>
      <c r="N188" s="138" t="str">
        <f t="shared" ca="1" si="46"/>
        <v/>
      </c>
    </row>
    <row r="189" spans="1:14" x14ac:dyDescent="0.15">
      <c r="A189" s="138" t="str">
        <f t="shared" ca="1" si="33"/>
        <v/>
      </c>
      <c r="B189" s="102" t="str">
        <f t="shared" ca="1" si="34"/>
        <v/>
      </c>
      <c r="C189" s="102" t="str">
        <f t="shared" ca="1" si="35"/>
        <v/>
      </c>
      <c r="D189" s="139" t="str">
        <f t="shared" ca="1" si="36"/>
        <v/>
      </c>
      <c r="E189" s="139" t="str">
        <f t="shared" ca="1" si="37"/>
        <v/>
      </c>
      <c r="F189" s="140" t="str">
        <f t="shared" ca="1" si="42"/>
        <v/>
      </c>
      <c r="G189" s="118" t="str">
        <f t="shared" ca="1" si="43"/>
        <v/>
      </c>
      <c r="H189" s="118" t="str">
        <f t="shared" ca="1" si="38"/>
        <v/>
      </c>
      <c r="I189" s="140" t="str">
        <f t="shared" ca="1" si="39"/>
        <v/>
      </c>
      <c r="J189" s="140" t="str">
        <f t="shared" ca="1" si="40"/>
        <v/>
      </c>
      <c r="K189" s="139" t="str">
        <f t="shared" ca="1" si="41"/>
        <v/>
      </c>
      <c r="L189" s="140" t="str">
        <f t="shared" ca="1" si="44"/>
        <v/>
      </c>
      <c r="M189" s="118" t="str">
        <f t="shared" ca="1" si="45"/>
        <v/>
      </c>
      <c r="N189" s="138" t="str">
        <f t="shared" ca="1" si="46"/>
        <v/>
      </c>
    </row>
    <row r="190" spans="1:14" x14ac:dyDescent="0.15">
      <c r="A190" s="138" t="str">
        <f t="shared" ca="1" si="33"/>
        <v/>
      </c>
      <c r="B190" s="102" t="str">
        <f t="shared" ca="1" si="34"/>
        <v/>
      </c>
      <c r="C190" s="102" t="str">
        <f t="shared" ca="1" si="35"/>
        <v/>
      </c>
      <c r="D190" s="139" t="str">
        <f t="shared" ca="1" si="36"/>
        <v/>
      </c>
      <c r="E190" s="139" t="str">
        <f t="shared" ca="1" si="37"/>
        <v/>
      </c>
      <c r="F190" s="140" t="str">
        <f t="shared" ca="1" si="42"/>
        <v/>
      </c>
      <c r="G190" s="118" t="str">
        <f t="shared" ca="1" si="43"/>
        <v/>
      </c>
      <c r="H190" s="118" t="str">
        <f t="shared" ca="1" si="38"/>
        <v/>
      </c>
      <c r="I190" s="140" t="str">
        <f t="shared" ca="1" si="39"/>
        <v/>
      </c>
      <c r="J190" s="140" t="str">
        <f t="shared" ca="1" si="40"/>
        <v/>
      </c>
      <c r="K190" s="139" t="str">
        <f t="shared" ca="1" si="41"/>
        <v/>
      </c>
      <c r="L190" s="140" t="str">
        <f t="shared" ca="1" si="44"/>
        <v/>
      </c>
      <c r="M190" s="118" t="str">
        <f t="shared" ca="1" si="45"/>
        <v/>
      </c>
      <c r="N190" s="138" t="str">
        <f t="shared" ca="1" si="46"/>
        <v/>
      </c>
    </row>
    <row r="191" spans="1:14" x14ac:dyDescent="0.15">
      <c r="A191" s="138" t="str">
        <f t="shared" ca="1" si="33"/>
        <v/>
      </c>
      <c r="B191" s="102" t="str">
        <f t="shared" ca="1" si="34"/>
        <v/>
      </c>
      <c r="C191" s="102" t="str">
        <f t="shared" ca="1" si="35"/>
        <v/>
      </c>
      <c r="D191" s="139" t="str">
        <f t="shared" ca="1" si="36"/>
        <v/>
      </c>
      <c r="E191" s="139" t="str">
        <f t="shared" ca="1" si="37"/>
        <v/>
      </c>
      <c r="F191" s="140" t="str">
        <f t="shared" ca="1" si="42"/>
        <v/>
      </c>
      <c r="G191" s="118" t="str">
        <f t="shared" ca="1" si="43"/>
        <v/>
      </c>
      <c r="H191" s="118" t="str">
        <f t="shared" ca="1" si="38"/>
        <v/>
      </c>
      <c r="I191" s="140" t="str">
        <f t="shared" ca="1" si="39"/>
        <v/>
      </c>
      <c r="J191" s="140" t="str">
        <f t="shared" ca="1" si="40"/>
        <v/>
      </c>
      <c r="K191" s="139" t="str">
        <f t="shared" ca="1" si="41"/>
        <v/>
      </c>
      <c r="L191" s="140" t="str">
        <f t="shared" ca="1" si="44"/>
        <v/>
      </c>
      <c r="M191" s="118" t="str">
        <f t="shared" ca="1" si="45"/>
        <v/>
      </c>
      <c r="N191" s="138" t="str">
        <f t="shared" ca="1" si="46"/>
        <v/>
      </c>
    </row>
    <row r="192" spans="1:14" x14ac:dyDescent="0.15">
      <c r="A192" s="138" t="str">
        <f t="shared" ca="1" si="33"/>
        <v/>
      </c>
      <c r="B192" s="102" t="str">
        <f t="shared" ca="1" si="34"/>
        <v/>
      </c>
      <c r="C192" s="102" t="str">
        <f t="shared" ca="1" si="35"/>
        <v/>
      </c>
      <c r="D192" s="139" t="str">
        <f t="shared" ca="1" si="36"/>
        <v/>
      </c>
      <c r="E192" s="139" t="str">
        <f t="shared" ca="1" si="37"/>
        <v/>
      </c>
      <c r="F192" s="140" t="str">
        <f t="shared" ca="1" si="42"/>
        <v/>
      </c>
      <c r="G192" s="118" t="str">
        <f t="shared" ca="1" si="43"/>
        <v/>
      </c>
      <c r="H192" s="118" t="str">
        <f t="shared" ca="1" si="38"/>
        <v/>
      </c>
      <c r="I192" s="140" t="str">
        <f t="shared" ca="1" si="39"/>
        <v/>
      </c>
      <c r="J192" s="140" t="str">
        <f t="shared" ca="1" si="40"/>
        <v/>
      </c>
      <c r="K192" s="139" t="str">
        <f t="shared" ca="1" si="41"/>
        <v/>
      </c>
      <c r="L192" s="140" t="str">
        <f t="shared" ca="1" si="44"/>
        <v/>
      </c>
      <c r="M192" s="118" t="str">
        <f t="shared" ca="1" si="45"/>
        <v/>
      </c>
      <c r="N192" s="138" t="str">
        <f t="shared" ca="1" si="46"/>
        <v/>
      </c>
    </row>
    <row r="193" spans="1:14" x14ac:dyDescent="0.15">
      <c r="A193" s="138" t="str">
        <f t="shared" ca="1" si="33"/>
        <v/>
      </c>
      <c r="B193" s="102" t="str">
        <f t="shared" ca="1" si="34"/>
        <v/>
      </c>
      <c r="C193" s="102" t="str">
        <f t="shared" ca="1" si="35"/>
        <v/>
      </c>
      <c r="D193" s="139" t="str">
        <f t="shared" ca="1" si="36"/>
        <v/>
      </c>
      <c r="E193" s="139" t="str">
        <f t="shared" ca="1" si="37"/>
        <v/>
      </c>
      <c r="F193" s="140" t="str">
        <f t="shared" ca="1" si="42"/>
        <v/>
      </c>
      <c r="G193" s="118" t="str">
        <f t="shared" ca="1" si="43"/>
        <v/>
      </c>
      <c r="H193" s="118" t="str">
        <f t="shared" ca="1" si="38"/>
        <v/>
      </c>
      <c r="I193" s="140" t="str">
        <f t="shared" ca="1" si="39"/>
        <v/>
      </c>
      <c r="J193" s="140" t="str">
        <f t="shared" ca="1" si="40"/>
        <v/>
      </c>
      <c r="K193" s="139" t="str">
        <f t="shared" ca="1" si="41"/>
        <v/>
      </c>
      <c r="L193" s="140" t="str">
        <f t="shared" ca="1" si="44"/>
        <v/>
      </c>
      <c r="M193" s="118" t="str">
        <f t="shared" ca="1" si="45"/>
        <v/>
      </c>
      <c r="N193" s="138" t="str">
        <f t="shared" ca="1" si="46"/>
        <v/>
      </c>
    </row>
    <row r="194" spans="1:14" x14ac:dyDescent="0.15">
      <c r="A194" s="138" t="str">
        <f t="shared" ca="1" si="33"/>
        <v/>
      </c>
      <c r="B194" s="102" t="str">
        <f t="shared" ca="1" si="34"/>
        <v/>
      </c>
      <c r="C194" s="102" t="str">
        <f t="shared" ca="1" si="35"/>
        <v/>
      </c>
      <c r="D194" s="139" t="str">
        <f t="shared" ca="1" si="36"/>
        <v/>
      </c>
      <c r="E194" s="139" t="str">
        <f t="shared" ca="1" si="37"/>
        <v/>
      </c>
      <c r="F194" s="140" t="str">
        <f t="shared" ca="1" si="42"/>
        <v/>
      </c>
      <c r="G194" s="118" t="str">
        <f t="shared" ca="1" si="43"/>
        <v/>
      </c>
      <c r="H194" s="118" t="str">
        <f t="shared" ca="1" si="38"/>
        <v/>
      </c>
      <c r="I194" s="140" t="str">
        <f t="shared" ca="1" si="39"/>
        <v/>
      </c>
      <c r="J194" s="140" t="str">
        <f t="shared" ca="1" si="40"/>
        <v/>
      </c>
      <c r="K194" s="139" t="str">
        <f t="shared" ca="1" si="41"/>
        <v/>
      </c>
      <c r="L194" s="140" t="str">
        <f t="shared" ca="1" si="44"/>
        <v/>
      </c>
      <c r="M194" s="118" t="str">
        <f t="shared" ca="1" si="45"/>
        <v/>
      </c>
      <c r="N194" s="138" t="str">
        <f t="shared" ca="1" si="46"/>
        <v/>
      </c>
    </row>
    <row r="195" spans="1:14" x14ac:dyDescent="0.15">
      <c r="A195" s="138" t="str">
        <f t="shared" ca="1" si="33"/>
        <v/>
      </c>
      <c r="B195" s="102" t="str">
        <f t="shared" ca="1" si="34"/>
        <v/>
      </c>
      <c r="C195" s="102" t="str">
        <f t="shared" ca="1" si="35"/>
        <v/>
      </c>
      <c r="D195" s="139" t="str">
        <f t="shared" ca="1" si="36"/>
        <v/>
      </c>
      <c r="E195" s="139" t="str">
        <f t="shared" ca="1" si="37"/>
        <v/>
      </c>
      <c r="F195" s="140" t="str">
        <f t="shared" ca="1" si="42"/>
        <v/>
      </c>
      <c r="G195" s="118" t="str">
        <f t="shared" ca="1" si="43"/>
        <v/>
      </c>
      <c r="H195" s="118" t="str">
        <f t="shared" ca="1" si="38"/>
        <v/>
      </c>
      <c r="I195" s="140" t="str">
        <f t="shared" ca="1" si="39"/>
        <v/>
      </c>
      <c r="J195" s="140" t="str">
        <f t="shared" ca="1" si="40"/>
        <v/>
      </c>
      <c r="K195" s="139" t="str">
        <f t="shared" ca="1" si="41"/>
        <v/>
      </c>
      <c r="L195" s="140" t="str">
        <f t="shared" ca="1" si="44"/>
        <v/>
      </c>
      <c r="M195" s="118" t="str">
        <f t="shared" ca="1" si="45"/>
        <v/>
      </c>
      <c r="N195" s="138" t="str">
        <f t="shared" ca="1" si="46"/>
        <v/>
      </c>
    </row>
    <row r="196" spans="1:14" x14ac:dyDescent="0.15">
      <c r="A196" s="138" t="str">
        <f t="shared" ca="1" si="33"/>
        <v/>
      </c>
      <c r="B196" s="102" t="str">
        <f t="shared" ca="1" si="34"/>
        <v/>
      </c>
      <c r="C196" s="102" t="str">
        <f t="shared" ca="1" si="35"/>
        <v/>
      </c>
      <c r="D196" s="139" t="str">
        <f t="shared" ca="1" si="36"/>
        <v/>
      </c>
      <c r="E196" s="139" t="str">
        <f t="shared" ca="1" si="37"/>
        <v/>
      </c>
      <c r="F196" s="140" t="str">
        <f t="shared" ca="1" si="42"/>
        <v/>
      </c>
      <c r="G196" s="118" t="str">
        <f t="shared" ca="1" si="43"/>
        <v/>
      </c>
      <c r="H196" s="118" t="str">
        <f t="shared" ca="1" si="38"/>
        <v/>
      </c>
      <c r="I196" s="140" t="str">
        <f t="shared" ca="1" si="39"/>
        <v/>
      </c>
      <c r="J196" s="140" t="str">
        <f t="shared" ca="1" si="40"/>
        <v/>
      </c>
      <c r="K196" s="139" t="str">
        <f t="shared" ca="1" si="41"/>
        <v/>
      </c>
      <c r="L196" s="140" t="str">
        <f t="shared" ca="1" si="44"/>
        <v/>
      </c>
      <c r="M196" s="118" t="str">
        <f t="shared" ca="1" si="45"/>
        <v/>
      </c>
      <c r="N196" s="138" t="str">
        <f t="shared" ca="1" si="46"/>
        <v/>
      </c>
    </row>
    <row r="197" spans="1:14" x14ac:dyDescent="0.15">
      <c r="A197" s="138" t="str">
        <f t="shared" ca="1" si="33"/>
        <v/>
      </c>
      <c r="B197" s="102" t="str">
        <f t="shared" ca="1" si="34"/>
        <v/>
      </c>
      <c r="C197" s="102" t="str">
        <f t="shared" ca="1" si="35"/>
        <v/>
      </c>
      <c r="D197" s="139" t="str">
        <f t="shared" ca="1" si="36"/>
        <v/>
      </c>
      <c r="E197" s="139" t="str">
        <f t="shared" ca="1" si="37"/>
        <v/>
      </c>
      <c r="F197" s="140" t="str">
        <f t="shared" ca="1" si="42"/>
        <v/>
      </c>
      <c r="G197" s="118" t="str">
        <f t="shared" ca="1" si="43"/>
        <v/>
      </c>
      <c r="H197" s="118" t="str">
        <f t="shared" ca="1" si="38"/>
        <v/>
      </c>
      <c r="I197" s="140" t="str">
        <f t="shared" ca="1" si="39"/>
        <v/>
      </c>
      <c r="J197" s="140" t="str">
        <f t="shared" ca="1" si="40"/>
        <v/>
      </c>
      <c r="K197" s="139" t="str">
        <f t="shared" ca="1" si="41"/>
        <v/>
      </c>
      <c r="L197" s="140" t="str">
        <f t="shared" ca="1" si="44"/>
        <v/>
      </c>
      <c r="M197" s="118" t="str">
        <f t="shared" ca="1" si="45"/>
        <v/>
      </c>
      <c r="N197" s="138" t="str">
        <f t="shared" ca="1" si="46"/>
        <v/>
      </c>
    </row>
    <row r="198" spans="1:14" x14ac:dyDescent="0.15">
      <c r="A198" s="138" t="str">
        <f t="shared" ca="1" si="33"/>
        <v/>
      </c>
      <c r="B198" s="102" t="str">
        <f t="shared" ca="1" si="34"/>
        <v/>
      </c>
      <c r="C198" s="102" t="str">
        <f t="shared" ca="1" si="35"/>
        <v/>
      </c>
      <c r="D198" s="139" t="str">
        <f t="shared" ca="1" si="36"/>
        <v/>
      </c>
      <c r="E198" s="139" t="str">
        <f t="shared" ca="1" si="37"/>
        <v/>
      </c>
      <c r="F198" s="140" t="str">
        <f t="shared" ca="1" si="42"/>
        <v/>
      </c>
      <c r="G198" s="118" t="str">
        <f t="shared" ca="1" si="43"/>
        <v/>
      </c>
      <c r="H198" s="118" t="str">
        <f t="shared" ca="1" si="38"/>
        <v/>
      </c>
      <c r="I198" s="140" t="str">
        <f t="shared" ca="1" si="39"/>
        <v/>
      </c>
      <c r="J198" s="140" t="str">
        <f t="shared" ca="1" si="40"/>
        <v/>
      </c>
      <c r="K198" s="139" t="str">
        <f t="shared" ca="1" si="41"/>
        <v/>
      </c>
      <c r="L198" s="140" t="str">
        <f t="shared" ca="1" si="44"/>
        <v/>
      </c>
      <c r="M198" s="118" t="str">
        <f t="shared" ca="1" si="45"/>
        <v/>
      </c>
      <c r="N198" s="138" t="str">
        <f t="shared" ca="1" si="46"/>
        <v/>
      </c>
    </row>
    <row r="199" spans="1:14" x14ac:dyDescent="0.15">
      <c r="A199" s="138" t="str">
        <f t="shared" ref="A199:A205" ca="1" si="47">IF(ROW()-5&gt;$A$5,"",ROW()-5)</f>
        <v/>
      </c>
      <c r="B199" s="102" t="str">
        <f t="shared" ref="B199:B205" ca="1" si="48">IF($A199="","",INDEX(INDIRECT("yss_raw!AA:AA"),MATCH($B$4,INDIRECT("yss_raw!AA:AA"),0)+$A199))</f>
        <v/>
      </c>
      <c r="C199" s="102" t="str">
        <f t="shared" ref="C199:C205" ca="1" si="49">IF($A199="","",INDEX(INDIRECT("yss_raw!AB:AB"),MATCH($B$4,INDIRECT("yss_raw!AA:AA"),0)+$A199))</f>
        <v/>
      </c>
      <c r="D199" s="139" t="str">
        <f t="shared" ref="D199:D205" ca="1" si="50">IF($A199="","",INDEX(INDIRECT("yss_raw!AC:AC"),MATCH($B$4,INDIRECT("yss_raw!AA:AA"),0)+$A199))</f>
        <v/>
      </c>
      <c r="E199" s="139" t="str">
        <f t="shared" ref="E199:E205" ca="1" si="51">IF($A199="","",INDEX(INDIRECT("yss_raw!AD:AD"),MATCH($B$4,INDIRECT("yss_raw!AA:AA"),0)+$A199))</f>
        <v/>
      </c>
      <c r="F199" s="140" t="str">
        <f t="shared" ca="1" si="42"/>
        <v/>
      </c>
      <c r="G199" s="118" t="str">
        <f t="shared" ca="1" si="43"/>
        <v/>
      </c>
      <c r="H199" s="118" t="str">
        <f t="shared" ref="H199:H205" ca="1" si="52">IF($A199="","",INDEX(INDIRECT("yss_raw!AF:AF"),MATCH($B$4,INDIRECT("yss_raw!AA:AA"),0)+$A199))</f>
        <v/>
      </c>
      <c r="I199" s="140" t="str">
        <f t="shared" ref="I199:I205" ca="1" si="53">IF($A199="","",INDEX(INDIRECT("yss_raw!AG:AG"),MATCH($B$4,INDIRECT("yss_raw!AA:AA"),0)+$A199))</f>
        <v/>
      </c>
      <c r="J199" s="140" t="str">
        <f t="shared" ref="J199:J205" ca="1" si="54">IF($A199="","",INDEX(INDIRECT("yss_raw!AJ:AJ"),MATCH($B$4,INDIRECT("yss_raw!AA:AA"),0)+$A199))</f>
        <v/>
      </c>
      <c r="K199" s="139" t="str">
        <f t="shared" ref="K199:K205" ca="1" si="55">IF($A199="","",INDEX(INDIRECT("yss_raw!AI:AI"),MATCH($B$4,INDIRECT("yss_raw!AA:AA"),0)+$A199))</f>
        <v/>
      </c>
      <c r="L199" s="140" t="str">
        <f t="shared" ca="1" si="44"/>
        <v/>
      </c>
      <c r="M199" s="118" t="str">
        <f t="shared" ca="1" si="45"/>
        <v/>
      </c>
      <c r="N199" s="138" t="str">
        <f t="shared" ca="1" si="46"/>
        <v/>
      </c>
    </row>
    <row r="200" spans="1:14" x14ac:dyDescent="0.15">
      <c r="A200" s="138" t="str">
        <f t="shared" ca="1" si="47"/>
        <v/>
      </c>
      <c r="B200" s="102" t="str">
        <f t="shared" ca="1" si="48"/>
        <v/>
      </c>
      <c r="C200" s="102" t="str">
        <f t="shared" ca="1" si="49"/>
        <v/>
      </c>
      <c r="D200" s="139" t="str">
        <f t="shared" ca="1" si="50"/>
        <v/>
      </c>
      <c r="E200" s="139" t="str">
        <f t="shared" ca="1" si="51"/>
        <v/>
      </c>
      <c r="F200" s="140" t="str">
        <f t="shared" ca="1" si="42"/>
        <v/>
      </c>
      <c r="G200" s="118" t="str">
        <f t="shared" ca="1" si="43"/>
        <v/>
      </c>
      <c r="H200" s="118" t="str">
        <f t="shared" ca="1" si="52"/>
        <v/>
      </c>
      <c r="I200" s="140" t="str">
        <f t="shared" ca="1" si="53"/>
        <v/>
      </c>
      <c r="J200" s="140" t="str">
        <f t="shared" ca="1" si="54"/>
        <v/>
      </c>
      <c r="K200" s="139" t="str">
        <f t="shared" ca="1" si="55"/>
        <v/>
      </c>
      <c r="L200" s="140" t="str">
        <f t="shared" ca="1" si="44"/>
        <v/>
      </c>
      <c r="M200" s="118" t="str">
        <f t="shared" ca="1" si="45"/>
        <v/>
      </c>
      <c r="N200" s="138" t="str">
        <f t="shared" ca="1" si="46"/>
        <v/>
      </c>
    </row>
    <row r="201" spans="1:14" x14ac:dyDescent="0.15">
      <c r="A201" s="138" t="str">
        <f t="shared" ca="1" si="47"/>
        <v/>
      </c>
      <c r="B201" s="102" t="str">
        <f t="shared" ca="1" si="48"/>
        <v/>
      </c>
      <c r="C201" s="102" t="str">
        <f t="shared" ca="1" si="49"/>
        <v/>
      </c>
      <c r="D201" s="139" t="str">
        <f t="shared" ca="1" si="50"/>
        <v/>
      </c>
      <c r="E201" s="139" t="str">
        <f t="shared" ca="1" si="51"/>
        <v/>
      </c>
      <c r="F201" s="140" t="str">
        <f t="shared" ca="1" si="42"/>
        <v/>
      </c>
      <c r="G201" s="118" t="str">
        <f t="shared" ca="1" si="43"/>
        <v/>
      </c>
      <c r="H201" s="118" t="str">
        <f t="shared" ca="1" si="52"/>
        <v/>
      </c>
      <c r="I201" s="140" t="str">
        <f t="shared" ca="1" si="53"/>
        <v/>
      </c>
      <c r="J201" s="140" t="str">
        <f t="shared" ca="1" si="54"/>
        <v/>
      </c>
      <c r="K201" s="139" t="str">
        <f t="shared" ca="1" si="55"/>
        <v/>
      </c>
      <c r="L201" s="140" t="str">
        <f t="shared" ca="1" si="44"/>
        <v/>
      </c>
      <c r="M201" s="118" t="str">
        <f t="shared" ca="1" si="45"/>
        <v/>
      </c>
      <c r="N201" s="138" t="str">
        <f t="shared" ca="1" si="46"/>
        <v/>
      </c>
    </row>
    <row r="202" spans="1:14" x14ac:dyDescent="0.15">
      <c r="A202" s="138" t="str">
        <f t="shared" ca="1" si="47"/>
        <v/>
      </c>
      <c r="B202" s="102" t="str">
        <f t="shared" ca="1" si="48"/>
        <v/>
      </c>
      <c r="C202" s="102" t="str">
        <f t="shared" ca="1" si="49"/>
        <v/>
      </c>
      <c r="D202" s="139" t="str">
        <f t="shared" ca="1" si="50"/>
        <v/>
      </c>
      <c r="E202" s="139" t="str">
        <f t="shared" ca="1" si="51"/>
        <v/>
      </c>
      <c r="F202" s="140" t="str">
        <f t="shared" ca="1" si="42"/>
        <v/>
      </c>
      <c r="G202" s="118" t="str">
        <f t="shared" ca="1" si="43"/>
        <v/>
      </c>
      <c r="H202" s="118" t="str">
        <f t="shared" ca="1" si="52"/>
        <v/>
      </c>
      <c r="I202" s="140" t="str">
        <f t="shared" ca="1" si="53"/>
        <v/>
      </c>
      <c r="J202" s="140" t="str">
        <f t="shared" ca="1" si="54"/>
        <v/>
      </c>
      <c r="K202" s="139" t="str">
        <f t="shared" ca="1" si="55"/>
        <v/>
      </c>
      <c r="L202" s="140" t="str">
        <f t="shared" ca="1" si="44"/>
        <v/>
      </c>
      <c r="M202" s="118" t="str">
        <f t="shared" ca="1" si="45"/>
        <v/>
      </c>
      <c r="N202" s="138" t="str">
        <f t="shared" ca="1" si="46"/>
        <v/>
      </c>
    </row>
    <row r="203" spans="1:14" x14ac:dyDescent="0.15">
      <c r="A203" s="138" t="str">
        <f t="shared" ca="1" si="47"/>
        <v/>
      </c>
      <c r="B203" s="102" t="str">
        <f t="shared" ca="1" si="48"/>
        <v/>
      </c>
      <c r="C203" s="102" t="str">
        <f t="shared" ca="1" si="49"/>
        <v/>
      </c>
      <c r="D203" s="139" t="str">
        <f t="shared" ca="1" si="50"/>
        <v/>
      </c>
      <c r="E203" s="139" t="str">
        <f t="shared" ca="1" si="51"/>
        <v/>
      </c>
      <c r="F203" s="140" t="str">
        <f t="shared" ca="1" si="42"/>
        <v/>
      </c>
      <c r="G203" s="118" t="str">
        <f t="shared" ca="1" si="43"/>
        <v/>
      </c>
      <c r="H203" s="118" t="str">
        <f t="shared" ca="1" si="52"/>
        <v/>
      </c>
      <c r="I203" s="140" t="str">
        <f t="shared" ca="1" si="53"/>
        <v/>
      </c>
      <c r="J203" s="140" t="str">
        <f t="shared" ca="1" si="54"/>
        <v/>
      </c>
      <c r="K203" s="139" t="str">
        <f t="shared" ca="1" si="55"/>
        <v/>
      </c>
      <c r="L203" s="140" t="str">
        <f t="shared" ca="1" si="44"/>
        <v/>
      </c>
      <c r="M203" s="118" t="str">
        <f t="shared" ca="1" si="45"/>
        <v/>
      </c>
      <c r="N203" s="138" t="str">
        <f t="shared" ca="1" si="46"/>
        <v/>
      </c>
    </row>
    <row r="204" spans="1:14" x14ac:dyDescent="0.15">
      <c r="A204" s="138" t="str">
        <f t="shared" ca="1" si="47"/>
        <v/>
      </c>
      <c r="B204" s="102" t="str">
        <f t="shared" ca="1" si="48"/>
        <v/>
      </c>
      <c r="C204" s="102" t="str">
        <f t="shared" ca="1" si="49"/>
        <v/>
      </c>
      <c r="D204" s="139" t="str">
        <f t="shared" ca="1" si="50"/>
        <v/>
      </c>
      <c r="E204" s="139" t="str">
        <f t="shared" ca="1" si="51"/>
        <v/>
      </c>
      <c r="F204" s="140" t="str">
        <f t="shared" ca="1" si="42"/>
        <v/>
      </c>
      <c r="G204" s="118" t="str">
        <f t="shared" ca="1" si="43"/>
        <v/>
      </c>
      <c r="H204" s="118" t="str">
        <f t="shared" ca="1" si="52"/>
        <v/>
      </c>
      <c r="I204" s="140" t="str">
        <f t="shared" ca="1" si="53"/>
        <v/>
      </c>
      <c r="J204" s="140" t="str">
        <f t="shared" ca="1" si="54"/>
        <v/>
      </c>
      <c r="K204" s="139" t="str">
        <f t="shared" ca="1" si="55"/>
        <v/>
      </c>
      <c r="L204" s="140" t="str">
        <f t="shared" ca="1" si="44"/>
        <v/>
      </c>
      <c r="M204" s="118" t="str">
        <f t="shared" ca="1" si="45"/>
        <v/>
      </c>
      <c r="N204" s="138" t="str">
        <f t="shared" ca="1" si="46"/>
        <v/>
      </c>
    </row>
    <row r="205" spans="1:14" x14ac:dyDescent="0.15">
      <c r="A205" s="138" t="str">
        <f t="shared" ca="1" si="47"/>
        <v/>
      </c>
      <c r="B205" s="102" t="str">
        <f t="shared" ca="1" si="48"/>
        <v/>
      </c>
      <c r="C205" s="102" t="str">
        <f t="shared" ca="1" si="49"/>
        <v/>
      </c>
      <c r="D205" s="139" t="str">
        <f t="shared" ca="1" si="50"/>
        <v/>
      </c>
      <c r="E205" s="139" t="str">
        <f t="shared" ca="1" si="51"/>
        <v/>
      </c>
      <c r="F205" s="140" t="str">
        <f t="shared" ca="1" si="42"/>
        <v/>
      </c>
      <c r="G205" s="118" t="str">
        <f t="shared" ca="1" si="43"/>
        <v/>
      </c>
      <c r="H205" s="118" t="str">
        <f t="shared" ca="1" si="52"/>
        <v/>
      </c>
      <c r="I205" s="140" t="str">
        <f t="shared" ca="1" si="53"/>
        <v/>
      </c>
      <c r="J205" s="140" t="str">
        <f t="shared" ca="1" si="54"/>
        <v/>
      </c>
      <c r="K205" s="139" t="str">
        <f t="shared" ca="1" si="55"/>
        <v/>
      </c>
      <c r="L205" s="140" t="str">
        <f t="shared" ca="1" si="44"/>
        <v/>
      </c>
      <c r="M205" s="118" t="str">
        <f t="shared" ca="1" si="45"/>
        <v/>
      </c>
      <c r="N205" s="138" t="str">
        <f t="shared" ca="1" si="46"/>
        <v/>
      </c>
    </row>
  </sheetData>
  <mergeCells count="1">
    <mergeCell ref="A1:N1"/>
  </mergeCells>
  <phoneticPr fontId="3"/>
  <conditionalFormatting sqref="A6:N205">
    <cfRule type="expression" dxfId="33" priority="2">
      <formula>OR($A6:$N6&lt;&gt;"")</formula>
    </cfRule>
  </conditionalFormatting>
  <conditionalFormatting sqref="A6:N205">
    <cfRule type="expression" dxfId="32" priority="1">
      <formula>$A6=$A$5</formula>
    </cfRule>
  </conditionalFormatting>
  <printOptions horizontalCentered="1"/>
  <pageMargins left="0.59055118110236227" right="0.59055118110236227" top="0.59055118110236227" bottom="0.59055118110236227" header="0.31496062992125984" footer="0.31496062992125984"/>
  <pageSetup paperSize="9" scale="48" fitToHeight="0" orientation="landscape" r:id="rId1"/>
  <rowBreaks count="1" manualBreakCount="1">
    <brk id="55"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R205"/>
  <sheetViews>
    <sheetView showGridLines="0" view="pageBreakPreview" zoomScale="60" zoomScaleNormal="80" zoomScalePageLayoutView="50" workbookViewId="0">
      <selection sqref="A1:R1"/>
    </sheetView>
  </sheetViews>
  <sheetFormatPr defaultColWidth="9" defaultRowHeight="18.75" x14ac:dyDescent="0.15"/>
  <cols>
    <col min="1" max="1" width="7.375" style="1" bestFit="1" customWidth="1"/>
    <col min="2" max="7" width="24.375" style="1" customWidth="1"/>
    <col min="8" max="12" width="13.125" style="1" customWidth="1"/>
    <col min="13" max="14" width="22.5" style="179" customWidth="1"/>
    <col min="15" max="18" width="13.125" style="1" customWidth="1"/>
    <col min="19" max="16384" width="9" style="1"/>
  </cols>
  <sheetData>
    <row r="1" spans="1:18" ht="40.5" customHeight="1" x14ac:dyDescent="0.15">
      <c r="A1" s="320">
        <v>44287</v>
      </c>
      <c r="B1" s="320"/>
      <c r="C1" s="320"/>
      <c r="D1" s="320"/>
      <c r="E1" s="320"/>
      <c r="F1" s="320"/>
      <c r="G1" s="320"/>
      <c r="H1" s="320"/>
      <c r="I1" s="320"/>
      <c r="J1" s="320"/>
      <c r="K1" s="320"/>
      <c r="L1" s="320"/>
      <c r="M1" s="320"/>
      <c r="N1" s="320"/>
      <c r="O1" s="320"/>
      <c r="P1" s="320"/>
      <c r="Q1" s="320"/>
      <c r="R1" s="320"/>
    </row>
    <row r="2" spans="1:18" x14ac:dyDescent="0.15">
      <c r="R2" s="155" t="s">
        <v>196</v>
      </c>
    </row>
    <row r="3" spans="1:18" x14ac:dyDescent="0.15">
      <c r="Q3" s="5"/>
      <c r="R3" s="5"/>
    </row>
    <row r="4" spans="1:18" ht="37.5" x14ac:dyDescent="0.15">
      <c r="A4" s="100" t="s">
        <v>147</v>
      </c>
      <c r="B4" s="100" t="s">
        <v>148</v>
      </c>
      <c r="C4" s="100" t="s">
        <v>118</v>
      </c>
      <c r="D4" s="100" t="s">
        <v>152</v>
      </c>
      <c r="E4" s="100" t="s">
        <v>153</v>
      </c>
      <c r="F4" s="100" t="s">
        <v>154</v>
      </c>
      <c r="G4" s="100" t="s">
        <v>155</v>
      </c>
      <c r="H4" s="100" t="s">
        <v>24</v>
      </c>
      <c r="I4" s="100" t="s">
        <v>25</v>
      </c>
      <c r="J4" s="100" t="s">
        <v>26</v>
      </c>
      <c r="K4" s="100" t="s">
        <v>27</v>
      </c>
      <c r="L4" s="100" t="s">
        <v>28</v>
      </c>
      <c r="M4" s="180" t="s">
        <v>215</v>
      </c>
      <c r="N4" s="180" t="s">
        <v>216</v>
      </c>
      <c r="O4" s="100" t="s">
        <v>29</v>
      </c>
      <c r="P4" s="100" t="s">
        <v>30</v>
      </c>
      <c r="Q4" s="100" t="s">
        <v>31</v>
      </c>
      <c r="R4" s="100" t="s">
        <v>150</v>
      </c>
    </row>
    <row r="5" spans="1:18" x14ac:dyDescent="0.15">
      <c r="A5" s="124">
        <f ca="1">MATCH("",INDIRECT("yss_raw!AL:AL"),-1)-MATCH("キャンペーン",INDIRECT("yss_raw!AL:AL"),0)-1</f>
        <v>4</v>
      </c>
      <c r="B5" s="125"/>
      <c r="C5" s="125"/>
      <c r="D5" s="125"/>
      <c r="E5" s="125"/>
      <c r="F5" s="125"/>
      <c r="G5" s="125" t="s">
        <v>119</v>
      </c>
      <c r="H5" s="126">
        <f ca="1">yss!D6</f>
        <v>4650</v>
      </c>
      <c r="I5" s="126">
        <f ca="1">yss!F6</f>
        <v>495</v>
      </c>
      <c r="J5" s="127">
        <f ca="1">IFERROR(I5/H5,"")</f>
        <v>0.1064516129032258</v>
      </c>
      <c r="K5" s="128">
        <f ca="1">IFERROR(L5/I5,"")</f>
        <v>112.72727272727273</v>
      </c>
      <c r="L5" s="129">
        <f ca="1">yss!L6</f>
        <v>55800</v>
      </c>
      <c r="M5" s="127">
        <f ca="1">IFERROR(VLOOKUP("全体",INDIRECT("yss_raw!B:J"),6,0),"")</f>
        <v>0.83116000000000001</v>
      </c>
      <c r="N5" s="127">
        <f ca="1">IFERROR(VLOOKUP("全体",INDIRECT("yss_raw!B:J"),9,0),"")</f>
        <v>0.67418999999999996</v>
      </c>
      <c r="O5" s="126">
        <f ca="1">yss!N6</f>
        <v>16</v>
      </c>
      <c r="P5" s="127">
        <f ca="1">IFERROR(O5/I5,"")</f>
        <v>3.2323232323232323E-2</v>
      </c>
      <c r="Q5" s="128">
        <f ca="1">IFERROR(L5/O5,"")</f>
        <v>3487.5</v>
      </c>
      <c r="R5" s="125" t="s">
        <v>151</v>
      </c>
    </row>
    <row r="6" spans="1:18" x14ac:dyDescent="0.15">
      <c r="A6" s="138">
        <f ca="1">IF(ROW()-5&gt;$A$5,"",ROW()-5)</f>
        <v>1</v>
      </c>
      <c r="B6" s="102" t="str">
        <f ca="1">IF($A6="","",INDEX(INDIRECT("yss_raw!AL:AL"),MATCH($B$4,INDIRECT("yss_raw!AL:AL"),0)+$A6))</f>
        <v>サンプル_A</v>
      </c>
      <c r="C6" s="102" t="str">
        <f ca="1">IF($A6="","",INDEX(INDIRECT("yss_raw!AM:AM"),MATCH($B$4,INDIRECT("yss_raw!AL:AL"),0)+$A6))</f>
        <v>サンプル_A</v>
      </c>
      <c r="D6" s="102" t="str">
        <f ca="1">IF($A6="","",INDEX(INDIRECT("yss_raw!AO:AO"),MATCH($B$4,INDIRECT("yss_raw!AL:AL"),0)+$A6))</f>
        <v>210401_TypeA</v>
      </c>
      <c r="E6" s="102" t="str">
        <f ca="1">IF($A6="","",INDEX(INDIRECT("yss_raw!AP:AP"),MATCH($B$4,INDIRECT("yss_raw!AL:AL"),0)+$A6))</f>
        <v>サンプルです</v>
      </c>
      <c r="F6" s="102" t="str">
        <f ca="1">IF($A6="","",INDEX(INDIRECT("yss_raw!AQ:AQ"),MATCH($B$4,INDIRECT("yss_raw!AL:AL"),0)+$A6))</f>
        <v>サンプルです</v>
      </c>
      <c r="G6" s="102" t="str">
        <f ca="1">IF($A6="","",INDEX(INDIRECT("yss_raw!AR:AR"),MATCH($B$4,INDIRECT("yss_raw!AL:AL"),0)+$A6))</f>
        <v>サンプルです</v>
      </c>
      <c r="H6" s="139">
        <f ca="1">IF($A6="","",INDEX(INDIRECT("yss_raw!AU:AU"),MATCH($B$4,INDIRECT("yss_raw!AL:AL"),0)+$A6))</f>
        <v>1200</v>
      </c>
      <c r="I6" s="139">
        <f ca="1">IF($A6="","",INDEX(INDIRECT("yss_raw!AV:AV"),MATCH($B$4,INDIRECT("yss_raw!AL:AL"),0)+$A6))</f>
        <v>168</v>
      </c>
      <c r="J6" s="140">
        <f ca="1">IF($A6="","",IFERROR(I6/H6,""))</f>
        <v>0.14000000000000001</v>
      </c>
      <c r="K6" s="118">
        <f ca="1">IF($A6="","",IFERROR(L6/I6,""))</f>
        <v>77.142857142857139</v>
      </c>
      <c r="L6" s="118">
        <f ca="1">IF($A6="","",INDEX(INDIRECT("yss_raw!AX:AX"),MATCH($B$4,INDIRECT("yss_raw!AL:AL"),0)+$A6))</f>
        <v>12960</v>
      </c>
      <c r="M6" s="140">
        <f ca="1">IF($A6="","",INDEX(INDIRECT("yss_raw!AY:AY"),MATCH($B$4,INDIRECT("yss_raw!AL:AL"),0)+$A6))</f>
        <v>0.94093000000000004</v>
      </c>
      <c r="N6" s="140">
        <f ca="1">IF($A6="","",INDEX(INDIRECT("yss_raw!BB:BB"),MATCH($B$4,INDIRECT("yss_raw!AL:AL"),0)+$A6))</f>
        <v>0.77536000000000005</v>
      </c>
      <c r="O6" s="139">
        <f ca="1">IF($A6="","",INDEX(INDIRECT("yss_raw!BA:BA"),MATCH($B$4,INDIRECT("yss_raw!AL:AL"),0)+$A6))</f>
        <v>4</v>
      </c>
      <c r="P6" s="140">
        <f ca="1">IF($A6="","",IFERROR(O6/I6,""))</f>
        <v>2.3809523809523808E-2</v>
      </c>
      <c r="Q6" s="118">
        <f ca="1">IF($A6="","",IFERROR(L6/O6,""))</f>
        <v>3240</v>
      </c>
      <c r="R6" s="138" t="str">
        <f ca="1">IF($A6="","",IF(O6&gt;0,IF(Q6&gt;$Q$5,"B","A"),IF(O6=0,IF(L6&gt;$Q$5,"C","D"))))</f>
        <v>A</v>
      </c>
    </row>
    <row r="7" spans="1:18" x14ac:dyDescent="0.15">
      <c r="A7" s="138">
        <f t="shared" ref="A7:A70" ca="1" si="0">IF(ROW()-5&gt;$A$5,"",ROW()-5)</f>
        <v>2</v>
      </c>
      <c r="B7" s="102" t="str">
        <f t="shared" ref="B7:B70" ca="1" si="1">IF($A7="","",INDEX(INDIRECT("yss_raw!AL:AL"),MATCH($B$4,INDIRECT("yss_raw!AL:AL"),0)+$A7))</f>
        <v>サンプル_A</v>
      </c>
      <c r="C7" s="102" t="str">
        <f t="shared" ref="C7:C70" ca="1" si="2">IF($A7="","",INDEX(INDIRECT("yss_raw!AM:AM"),MATCH($B$4,INDIRECT("yss_raw!AL:AL"),0)+$A7))</f>
        <v>サンプル_A</v>
      </c>
      <c r="D7" s="102" t="str">
        <f t="shared" ref="D7:D70" ca="1" si="3">IF($A7="","",INDEX(INDIRECT("yss_raw!AO:AO"),MATCH($B$4,INDIRECT("yss_raw!AL:AL"),0)+$A7))</f>
        <v>210401_TypeB</v>
      </c>
      <c r="E7" s="102" t="str">
        <f t="shared" ref="E7:E70" ca="1" si="4">IF($A7="","",INDEX(INDIRECT("yss_raw!AP:AP"),MATCH($B$4,INDIRECT("yss_raw!AL:AL"),0)+$A7))</f>
        <v>サンプルです</v>
      </c>
      <c r="F7" s="102" t="str">
        <f t="shared" ref="F7:F70" ca="1" si="5">IF($A7="","",INDEX(INDIRECT("yss_raw!AQ:AQ"),MATCH($B$4,INDIRECT("yss_raw!AL:AL"),0)+$A7))</f>
        <v>サンプルです</v>
      </c>
      <c r="G7" s="102" t="str">
        <f t="shared" ref="G7:G70" ca="1" si="6">IF($A7="","",INDEX(INDIRECT("yss_raw!AR:AR"),MATCH($B$4,INDIRECT("yss_raw!AL:AL"),0)+$A7))</f>
        <v>サンプルです</v>
      </c>
      <c r="H7" s="139">
        <f t="shared" ref="H7:H70" ca="1" si="7">IF($A7="","",INDEX(INDIRECT("yss_raw!AU:AU"),MATCH($B$4,INDIRECT("yss_raw!AL:AL"),0)+$A7))</f>
        <v>800</v>
      </c>
      <c r="I7" s="139">
        <f t="shared" ref="I7:I70" ca="1" si="8">IF($A7="","",INDEX(INDIRECT("yss_raw!AV:AV"),MATCH($B$4,INDIRECT("yss_raw!AL:AL"),0)+$A7))</f>
        <v>112</v>
      </c>
      <c r="J7" s="140">
        <f t="shared" ref="J7:J70" ca="1" si="9">IF($A7="","",IFERROR(I7/H7,""))</f>
        <v>0.14000000000000001</v>
      </c>
      <c r="K7" s="118">
        <f t="shared" ref="K7:K70" ca="1" si="10">IF($A7="","",IFERROR(L7/I7,""))</f>
        <v>77.142857142857139</v>
      </c>
      <c r="L7" s="118">
        <f t="shared" ref="L7:L70" ca="1" si="11">IF($A7="","",INDEX(INDIRECT("yss_raw!AX:AX"),MATCH($B$4,INDIRECT("yss_raw!AL:AL"),0)+$A7))</f>
        <v>8640</v>
      </c>
      <c r="M7" s="140">
        <f t="shared" ref="M7:M70" ca="1" si="12">IF($A7="","",INDEX(INDIRECT("yss_raw!AY:AY"),MATCH($B$4,INDIRECT("yss_raw!AL:AL"),0)+$A7))</f>
        <v>0.87055000000000005</v>
      </c>
      <c r="N7" s="140">
        <f t="shared" ref="N7:N70" ca="1" si="13">IF($A7="","",INDEX(INDIRECT("yss_raw!BB:BB"),MATCH($B$4,INDIRECT("yss_raw!AL:AL"),0)+$A7))</f>
        <v>0.84433999999999998</v>
      </c>
      <c r="O7" s="139">
        <f t="shared" ref="O7:O70" ca="1" si="14">IF($A7="","",INDEX(INDIRECT("yss_raw!BA:BA"),MATCH($B$4,INDIRECT("yss_raw!AL:AL"),0)+$A7))</f>
        <v>2</v>
      </c>
      <c r="P7" s="140">
        <f t="shared" ref="P7:P70" ca="1" si="15">IF($A7="","",IFERROR(O7/I7,""))</f>
        <v>1.7857142857142856E-2</v>
      </c>
      <c r="Q7" s="118">
        <f t="shared" ref="Q7:Q70" ca="1" si="16">IF($A7="","",IFERROR(L7/O7,""))</f>
        <v>4320</v>
      </c>
      <c r="R7" s="138" t="str">
        <f t="shared" ref="R7:R70" ca="1" si="17">IF($A7="","",IF(O7&gt;0,IF(Q7&gt;$Q$5,"B","A"),IF(O7=0,IF(L7&gt;$Q$5,"C","D"))))</f>
        <v>B</v>
      </c>
    </row>
    <row r="8" spans="1:18" x14ac:dyDescent="0.15">
      <c r="A8" s="138">
        <f t="shared" ca="1" si="0"/>
        <v>3</v>
      </c>
      <c r="B8" s="102" t="str">
        <f t="shared" ca="1" si="1"/>
        <v>サンプル_B</v>
      </c>
      <c r="C8" s="102" t="str">
        <f t="shared" ca="1" si="2"/>
        <v>サンプル_B</v>
      </c>
      <c r="D8" s="102" t="str">
        <f t="shared" ca="1" si="3"/>
        <v>210401_TypeA</v>
      </c>
      <c r="E8" s="102" t="str">
        <f t="shared" ca="1" si="4"/>
        <v>サンプルです</v>
      </c>
      <c r="F8" s="102" t="str">
        <f t="shared" ca="1" si="5"/>
        <v>サンプルです</v>
      </c>
      <c r="G8" s="102" t="str">
        <f t="shared" ca="1" si="6"/>
        <v>サンプルです</v>
      </c>
      <c r="H8" s="139">
        <f t="shared" ca="1" si="7"/>
        <v>1590</v>
      </c>
      <c r="I8" s="139">
        <f t="shared" ca="1" si="8"/>
        <v>129</v>
      </c>
      <c r="J8" s="140">
        <f t="shared" ca="1" si="9"/>
        <v>8.1132075471698109E-2</v>
      </c>
      <c r="K8" s="118">
        <f t="shared" ca="1" si="10"/>
        <v>159.06976744186048</v>
      </c>
      <c r="L8" s="118">
        <f t="shared" ca="1" si="11"/>
        <v>20520</v>
      </c>
      <c r="M8" s="140">
        <f t="shared" ca="1" si="12"/>
        <v>1</v>
      </c>
      <c r="N8" s="140">
        <f t="shared" ca="1" si="13"/>
        <v>1</v>
      </c>
      <c r="O8" s="139">
        <f t="shared" ca="1" si="14"/>
        <v>6</v>
      </c>
      <c r="P8" s="140">
        <f t="shared" ca="1" si="15"/>
        <v>4.6511627906976744E-2</v>
      </c>
      <c r="Q8" s="118">
        <f t="shared" ca="1" si="16"/>
        <v>3420</v>
      </c>
      <c r="R8" s="138" t="str">
        <f t="shared" ca="1" si="17"/>
        <v>A</v>
      </c>
    </row>
    <row r="9" spans="1:18" x14ac:dyDescent="0.15">
      <c r="A9" s="138">
        <f t="shared" ca="1" si="0"/>
        <v>4</v>
      </c>
      <c r="B9" s="102" t="str">
        <f t="shared" ca="1" si="1"/>
        <v>サンプル_B</v>
      </c>
      <c r="C9" s="102" t="str">
        <f t="shared" ca="1" si="2"/>
        <v>サンプル_B</v>
      </c>
      <c r="D9" s="102" t="str">
        <f t="shared" ca="1" si="3"/>
        <v>210401_TypeB</v>
      </c>
      <c r="E9" s="102" t="str">
        <f t="shared" ca="1" si="4"/>
        <v>サンプルです</v>
      </c>
      <c r="F9" s="102" t="str">
        <f t="shared" ca="1" si="5"/>
        <v>サンプルです</v>
      </c>
      <c r="G9" s="102" t="str">
        <f t="shared" ca="1" si="6"/>
        <v>サンプルです</v>
      </c>
      <c r="H9" s="139">
        <f t="shared" ca="1" si="7"/>
        <v>1060</v>
      </c>
      <c r="I9" s="139">
        <f t="shared" ca="1" si="8"/>
        <v>86</v>
      </c>
      <c r="J9" s="140">
        <f t="shared" ca="1" si="9"/>
        <v>8.1132075471698109E-2</v>
      </c>
      <c r="K9" s="118">
        <f t="shared" ca="1" si="10"/>
        <v>159.06976744186048</v>
      </c>
      <c r="L9" s="118">
        <f t="shared" ca="1" si="11"/>
        <v>13680</v>
      </c>
      <c r="M9" s="140">
        <f t="shared" ca="1" si="12"/>
        <v>1</v>
      </c>
      <c r="N9" s="140">
        <f t="shared" ca="1" si="13"/>
        <v>1</v>
      </c>
      <c r="O9" s="139">
        <f t="shared" ca="1" si="14"/>
        <v>4</v>
      </c>
      <c r="P9" s="140">
        <f t="shared" ca="1" si="15"/>
        <v>4.6511627906976744E-2</v>
      </c>
      <c r="Q9" s="118">
        <f t="shared" ca="1" si="16"/>
        <v>3420</v>
      </c>
      <c r="R9" s="138" t="str">
        <f t="shared" ca="1" si="17"/>
        <v>A</v>
      </c>
    </row>
    <row r="10" spans="1:18" x14ac:dyDescent="0.15">
      <c r="A10" s="138" t="str">
        <f t="shared" ca="1" si="0"/>
        <v/>
      </c>
      <c r="B10" s="102" t="str">
        <f t="shared" ca="1" si="1"/>
        <v/>
      </c>
      <c r="C10" s="102" t="str">
        <f t="shared" ca="1" si="2"/>
        <v/>
      </c>
      <c r="D10" s="102" t="str">
        <f t="shared" ca="1" si="3"/>
        <v/>
      </c>
      <c r="E10" s="102" t="str">
        <f t="shared" ca="1" si="4"/>
        <v/>
      </c>
      <c r="F10" s="102" t="str">
        <f t="shared" ca="1" si="5"/>
        <v/>
      </c>
      <c r="G10" s="102" t="str">
        <f t="shared" ca="1" si="6"/>
        <v/>
      </c>
      <c r="H10" s="139" t="str">
        <f t="shared" ca="1" si="7"/>
        <v/>
      </c>
      <c r="I10" s="139" t="str">
        <f t="shared" ca="1" si="8"/>
        <v/>
      </c>
      <c r="J10" s="140" t="str">
        <f t="shared" ca="1" si="9"/>
        <v/>
      </c>
      <c r="K10" s="118" t="str">
        <f t="shared" ca="1" si="10"/>
        <v/>
      </c>
      <c r="L10" s="118" t="str">
        <f t="shared" ca="1" si="11"/>
        <v/>
      </c>
      <c r="M10" s="140" t="str">
        <f t="shared" ca="1" si="12"/>
        <v/>
      </c>
      <c r="N10" s="140" t="str">
        <f t="shared" ca="1" si="13"/>
        <v/>
      </c>
      <c r="O10" s="139" t="str">
        <f t="shared" ca="1" si="14"/>
        <v/>
      </c>
      <c r="P10" s="140" t="str">
        <f t="shared" ca="1" si="15"/>
        <v/>
      </c>
      <c r="Q10" s="118" t="str">
        <f t="shared" ca="1" si="16"/>
        <v/>
      </c>
      <c r="R10" s="138" t="str">
        <f t="shared" ca="1" si="17"/>
        <v/>
      </c>
    </row>
    <row r="11" spans="1:18" x14ac:dyDescent="0.15">
      <c r="A11" s="138" t="str">
        <f t="shared" ca="1" si="0"/>
        <v/>
      </c>
      <c r="B11" s="102" t="str">
        <f t="shared" ca="1" si="1"/>
        <v/>
      </c>
      <c r="C11" s="102" t="str">
        <f t="shared" ca="1" si="2"/>
        <v/>
      </c>
      <c r="D11" s="102" t="str">
        <f t="shared" ca="1" si="3"/>
        <v/>
      </c>
      <c r="E11" s="102" t="str">
        <f t="shared" ca="1" si="4"/>
        <v/>
      </c>
      <c r="F11" s="102" t="str">
        <f t="shared" ca="1" si="5"/>
        <v/>
      </c>
      <c r="G11" s="102" t="str">
        <f t="shared" ca="1" si="6"/>
        <v/>
      </c>
      <c r="H11" s="139" t="str">
        <f t="shared" ca="1" si="7"/>
        <v/>
      </c>
      <c r="I11" s="139" t="str">
        <f t="shared" ca="1" si="8"/>
        <v/>
      </c>
      <c r="J11" s="140" t="str">
        <f t="shared" ca="1" si="9"/>
        <v/>
      </c>
      <c r="K11" s="118" t="str">
        <f t="shared" ca="1" si="10"/>
        <v/>
      </c>
      <c r="L11" s="118" t="str">
        <f t="shared" ca="1" si="11"/>
        <v/>
      </c>
      <c r="M11" s="140" t="str">
        <f t="shared" ca="1" si="12"/>
        <v/>
      </c>
      <c r="N11" s="140" t="str">
        <f t="shared" ca="1" si="13"/>
        <v/>
      </c>
      <c r="O11" s="139" t="str">
        <f t="shared" ca="1" si="14"/>
        <v/>
      </c>
      <c r="P11" s="140" t="str">
        <f t="shared" ca="1" si="15"/>
        <v/>
      </c>
      <c r="Q11" s="118" t="str">
        <f t="shared" ca="1" si="16"/>
        <v/>
      </c>
      <c r="R11" s="138" t="str">
        <f t="shared" ca="1" si="17"/>
        <v/>
      </c>
    </row>
    <row r="12" spans="1:18" x14ac:dyDescent="0.15">
      <c r="A12" s="138" t="str">
        <f t="shared" ca="1" si="0"/>
        <v/>
      </c>
      <c r="B12" s="102" t="str">
        <f t="shared" ca="1" si="1"/>
        <v/>
      </c>
      <c r="C12" s="102" t="str">
        <f t="shared" ca="1" si="2"/>
        <v/>
      </c>
      <c r="D12" s="102" t="str">
        <f t="shared" ca="1" si="3"/>
        <v/>
      </c>
      <c r="E12" s="102" t="str">
        <f t="shared" ca="1" si="4"/>
        <v/>
      </c>
      <c r="F12" s="102" t="str">
        <f t="shared" ca="1" si="5"/>
        <v/>
      </c>
      <c r="G12" s="102" t="str">
        <f t="shared" ca="1" si="6"/>
        <v/>
      </c>
      <c r="H12" s="139" t="str">
        <f t="shared" ca="1" si="7"/>
        <v/>
      </c>
      <c r="I12" s="139" t="str">
        <f t="shared" ca="1" si="8"/>
        <v/>
      </c>
      <c r="J12" s="140" t="str">
        <f t="shared" ca="1" si="9"/>
        <v/>
      </c>
      <c r="K12" s="118" t="str">
        <f t="shared" ca="1" si="10"/>
        <v/>
      </c>
      <c r="L12" s="118" t="str">
        <f t="shared" ca="1" si="11"/>
        <v/>
      </c>
      <c r="M12" s="140" t="str">
        <f t="shared" ca="1" si="12"/>
        <v/>
      </c>
      <c r="N12" s="140" t="str">
        <f t="shared" ca="1" si="13"/>
        <v/>
      </c>
      <c r="O12" s="139" t="str">
        <f t="shared" ca="1" si="14"/>
        <v/>
      </c>
      <c r="P12" s="140" t="str">
        <f t="shared" ca="1" si="15"/>
        <v/>
      </c>
      <c r="Q12" s="118" t="str">
        <f t="shared" ca="1" si="16"/>
        <v/>
      </c>
      <c r="R12" s="138" t="str">
        <f t="shared" ca="1" si="17"/>
        <v/>
      </c>
    </row>
    <row r="13" spans="1:18" x14ac:dyDescent="0.15">
      <c r="A13" s="138" t="str">
        <f t="shared" ca="1" si="0"/>
        <v/>
      </c>
      <c r="B13" s="102" t="str">
        <f t="shared" ca="1" si="1"/>
        <v/>
      </c>
      <c r="C13" s="102" t="str">
        <f t="shared" ca="1" si="2"/>
        <v/>
      </c>
      <c r="D13" s="102" t="str">
        <f t="shared" ca="1" si="3"/>
        <v/>
      </c>
      <c r="E13" s="102" t="str">
        <f t="shared" ca="1" si="4"/>
        <v/>
      </c>
      <c r="F13" s="102" t="str">
        <f t="shared" ca="1" si="5"/>
        <v/>
      </c>
      <c r="G13" s="102" t="str">
        <f t="shared" ca="1" si="6"/>
        <v/>
      </c>
      <c r="H13" s="139" t="str">
        <f t="shared" ca="1" si="7"/>
        <v/>
      </c>
      <c r="I13" s="139" t="str">
        <f t="shared" ca="1" si="8"/>
        <v/>
      </c>
      <c r="J13" s="140" t="str">
        <f t="shared" ca="1" si="9"/>
        <v/>
      </c>
      <c r="K13" s="118" t="str">
        <f t="shared" ca="1" si="10"/>
        <v/>
      </c>
      <c r="L13" s="118" t="str">
        <f t="shared" ca="1" si="11"/>
        <v/>
      </c>
      <c r="M13" s="140" t="str">
        <f t="shared" ca="1" si="12"/>
        <v/>
      </c>
      <c r="N13" s="140" t="str">
        <f t="shared" ca="1" si="13"/>
        <v/>
      </c>
      <c r="O13" s="139" t="str">
        <f t="shared" ca="1" si="14"/>
        <v/>
      </c>
      <c r="P13" s="140" t="str">
        <f t="shared" ca="1" si="15"/>
        <v/>
      </c>
      <c r="Q13" s="118" t="str">
        <f t="shared" ca="1" si="16"/>
        <v/>
      </c>
      <c r="R13" s="138" t="str">
        <f t="shared" ca="1" si="17"/>
        <v/>
      </c>
    </row>
    <row r="14" spans="1:18" x14ac:dyDescent="0.15">
      <c r="A14" s="138" t="str">
        <f t="shared" ca="1" si="0"/>
        <v/>
      </c>
      <c r="B14" s="102" t="str">
        <f t="shared" ca="1" si="1"/>
        <v/>
      </c>
      <c r="C14" s="102" t="str">
        <f t="shared" ca="1" si="2"/>
        <v/>
      </c>
      <c r="D14" s="102" t="str">
        <f t="shared" ca="1" si="3"/>
        <v/>
      </c>
      <c r="E14" s="102" t="str">
        <f t="shared" ca="1" si="4"/>
        <v/>
      </c>
      <c r="F14" s="102" t="str">
        <f t="shared" ca="1" si="5"/>
        <v/>
      </c>
      <c r="G14" s="102" t="str">
        <f t="shared" ca="1" si="6"/>
        <v/>
      </c>
      <c r="H14" s="139" t="str">
        <f t="shared" ca="1" si="7"/>
        <v/>
      </c>
      <c r="I14" s="139" t="str">
        <f t="shared" ca="1" si="8"/>
        <v/>
      </c>
      <c r="J14" s="140" t="str">
        <f t="shared" ca="1" si="9"/>
        <v/>
      </c>
      <c r="K14" s="118" t="str">
        <f t="shared" ca="1" si="10"/>
        <v/>
      </c>
      <c r="L14" s="118" t="str">
        <f t="shared" ca="1" si="11"/>
        <v/>
      </c>
      <c r="M14" s="140" t="str">
        <f t="shared" ca="1" si="12"/>
        <v/>
      </c>
      <c r="N14" s="140" t="str">
        <f t="shared" ca="1" si="13"/>
        <v/>
      </c>
      <c r="O14" s="139" t="str">
        <f t="shared" ca="1" si="14"/>
        <v/>
      </c>
      <c r="P14" s="140" t="str">
        <f t="shared" ca="1" si="15"/>
        <v/>
      </c>
      <c r="Q14" s="118" t="str">
        <f t="shared" ca="1" si="16"/>
        <v/>
      </c>
      <c r="R14" s="138" t="str">
        <f t="shared" ca="1" si="17"/>
        <v/>
      </c>
    </row>
    <row r="15" spans="1:18" x14ac:dyDescent="0.15">
      <c r="A15" s="138" t="str">
        <f t="shared" ca="1" si="0"/>
        <v/>
      </c>
      <c r="B15" s="102" t="str">
        <f t="shared" ca="1" si="1"/>
        <v/>
      </c>
      <c r="C15" s="102" t="str">
        <f t="shared" ca="1" si="2"/>
        <v/>
      </c>
      <c r="D15" s="102" t="str">
        <f t="shared" ca="1" si="3"/>
        <v/>
      </c>
      <c r="E15" s="102" t="str">
        <f t="shared" ca="1" si="4"/>
        <v/>
      </c>
      <c r="F15" s="102" t="str">
        <f t="shared" ca="1" si="5"/>
        <v/>
      </c>
      <c r="G15" s="102" t="str">
        <f t="shared" ca="1" si="6"/>
        <v/>
      </c>
      <c r="H15" s="139" t="str">
        <f t="shared" ca="1" si="7"/>
        <v/>
      </c>
      <c r="I15" s="139" t="str">
        <f t="shared" ca="1" si="8"/>
        <v/>
      </c>
      <c r="J15" s="140" t="str">
        <f t="shared" ca="1" si="9"/>
        <v/>
      </c>
      <c r="K15" s="118" t="str">
        <f t="shared" ca="1" si="10"/>
        <v/>
      </c>
      <c r="L15" s="118" t="str">
        <f t="shared" ca="1" si="11"/>
        <v/>
      </c>
      <c r="M15" s="140" t="str">
        <f t="shared" ca="1" si="12"/>
        <v/>
      </c>
      <c r="N15" s="140" t="str">
        <f t="shared" ca="1" si="13"/>
        <v/>
      </c>
      <c r="O15" s="139" t="str">
        <f t="shared" ca="1" si="14"/>
        <v/>
      </c>
      <c r="P15" s="140" t="str">
        <f t="shared" ca="1" si="15"/>
        <v/>
      </c>
      <c r="Q15" s="118" t="str">
        <f t="shared" ca="1" si="16"/>
        <v/>
      </c>
      <c r="R15" s="138" t="str">
        <f t="shared" ca="1" si="17"/>
        <v/>
      </c>
    </row>
    <row r="16" spans="1:18" x14ac:dyDescent="0.15">
      <c r="A16" s="138" t="str">
        <f t="shared" ca="1" si="0"/>
        <v/>
      </c>
      <c r="B16" s="102" t="str">
        <f t="shared" ca="1" si="1"/>
        <v/>
      </c>
      <c r="C16" s="102" t="str">
        <f t="shared" ca="1" si="2"/>
        <v/>
      </c>
      <c r="D16" s="102" t="str">
        <f t="shared" ca="1" si="3"/>
        <v/>
      </c>
      <c r="E16" s="102" t="str">
        <f t="shared" ca="1" si="4"/>
        <v/>
      </c>
      <c r="F16" s="102" t="str">
        <f t="shared" ca="1" si="5"/>
        <v/>
      </c>
      <c r="G16" s="102" t="str">
        <f t="shared" ca="1" si="6"/>
        <v/>
      </c>
      <c r="H16" s="139" t="str">
        <f t="shared" ca="1" si="7"/>
        <v/>
      </c>
      <c r="I16" s="139" t="str">
        <f t="shared" ca="1" si="8"/>
        <v/>
      </c>
      <c r="J16" s="140" t="str">
        <f t="shared" ca="1" si="9"/>
        <v/>
      </c>
      <c r="K16" s="118" t="str">
        <f t="shared" ca="1" si="10"/>
        <v/>
      </c>
      <c r="L16" s="118" t="str">
        <f t="shared" ca="1" si="11"/>
        <v/>
      </c>
      <c r="M16" s="140" t="str">
        <f t="shared" ca="1" si="12"/>
        <v/>
      </c>
      <c r="N16" s="140" t="str">
        <f t="shared" ca="1" si="13"/>
        <v/>
      </c>
      <c r="O16" s="139" t="str">
        <f t="shared" ca="1" si="14"/>
        <v/>
      </c>
      <c r="P16" s="140" t="str">
        <f t="shared" ca="1" si="15"/>
        <v/>
      </c>
      <c r="Q16" s="118" t="str">
        <f t="shared" ca="1" si="16"/>
        <v/>
      </c>
      <c r="R16" s="138" t="str">
        <f t="shared" ca="1" si="17"/>
        <v/>
      </c>
    </row>
    <row r="17" spans="1:18" x14ac:dyDescent="0.15">
      <c r="A17" s="138" t="str">
        <f t="shared" ca="1" si="0"/>
        <v/>
      </c>
      <c r="B17" s="102" t="str">
        <f t="shared" ca="1" si="1"/>
        <v/>
      </c>
      <c r="C17" s="102" t="str">
        <f t="shared" ca="1" si="2"/>
        <v/>
      </c>
      <c r="D17" s="102" t="str">
        <f t="shared" ca="1" si="3"/>
        <v/>
      </c>
      <c r="E17" s="102" t="str">
        <f t="shared" ca="1" si="4"/>
        <v/>
      </c>
      <c r="F17" s="102" t="str">
        <f t="shared" ca="1" si="5"/>
        <v/>
      </c>
      <c r="G17" s="102" t="str">
        <f t="shared" ca="1" si="6"/>
        <v/>
      </c>
      <c r="H17" s="139" t="str">
        <f t="shared" ca="1" si="7"/>
        <v/>
      </c>
      <c r="I17" s="139" t="str">
        <f t="shared" ca="1" si="8"/>
        <v/>
      </c>
      <c r="J17" s="140" t="str">
        <f t="shared" ca="1" si="9"/>
        <v/>
      </c>
      <c r="K17" s="118" t="str">
        <f t="shared" ca="1" si="10"/>
        <v/>
      </c>
      <c r="L17" s="118" t="str">
        <f t="shared" ca="1" si="11"/>
        <v/>
      </c>
      <c r="M17" s="140" t="str">
        <f t="shared" ca="1" si="12"/>
        <v/>
      </c>
      <c r="N17" s="140" t="str">
        <f t="shared" ca="1" si="13"/>
        <v/>
      </c>
      <c r="O17" s="139" t="str">
        <f t="shared" ca="1" si="14"/>
        <v/>
      </c>
      <c r="P17" s="140" t="str">
        <f t="shared" ca="1" si="15"/>
        <v/>
      </c>
      <c r="Q17" s="118" t="str">
        <f t="shared" ca="1" si="16"/>
        <v/>
      </c>
      <c r="R17" s="138" t="str">
        <f t="shared" ca="1" si="17"/>
        <v/>
      </c>
    </row>
    <row r="18" spans="1:18" x14ac:dyDescent="0.15">
      <c r="A18" s="138" t="str">
        <f t="shared" ca="1" si="0"/>
        <v/>
      </c>
      <c r="B18" s="102" t="str">
        <f t="shared" ca="1" si="1"/>
        <v/>
      </c>
      <c r="C18" s="102" t="str">
        <f t="shared" ca="1" si="2"/>
        <v/>
      </c>
      <c r="D18" s="102" t="str">
        <f t="shared" ca="1" si="3"/>
        <v/>
      </c>
      <c r="E18" s="102" t="str">
        <f t="shared" ca="1" si="4"/>
        <v/>
      </c>
      <c r="F18" s="102" t="str">
        <f t="shared" ca="1" si="5"/>
        <v/>
      </c>
      <c r="G18" s="102" t="str">
        <f t="shared" ca="1" si="6"/>
        <v/>
      </c>
      <c r="H18" s="139" t="str">
        <f t="shared" ca="1" si="7"/>
        <v/>
      </c>
      <c r="I18" s="139" t="str">
        <f t="shared" ca="1" si="8"/>
        <v/>
      </c>
      <c r="J18" s="140" t="str">
        <f t="shared" ca="1" si="9"/>
        <v/>
      </c>
      <c r="K18" s="118" t="str">
        <f t="shared" ca="1" si="10"/>
        <v/>
      </c>
      <c r="L18" s="118" t="str">
        <f t="shared" ca="1" si="11"/>
        <v/>
      </c>
      <c r="M18" s="140" t="str">
        <f t="shared" ca="1" si="12"/>
        <v/>
      </c>
      <c r="N18" s="140" t="str">
        <f t="shared" ca="1" si="13"/>
        <v/>
      </c>
      <c r="O18" s="139" t="str">
        <f t="shared" ca="1" si="14"/>
        <v/>
      </c>
      <c r="P18" s="140" t="str">
        <f t="shared" ca="1" si="15"/>
        <v/>
      </c>
      <c r="Q18" s="118" t="str">
        <f t="shared" ca="1" si="16"/>
        <v/>
      </c>
      <c r="R18" s="138" t="str">
        <f t="shared" ca="1" si="17"/>
        <v/>
      </c>
    </row>
    <row r="19" spans="1:18" x14ac:dyDescent="0.15">
      <c r="A19" s="138" t="str">
        <f t="shared" ca="1" si="0"/>
        <v/>
      </c>
      <c r="B19" s="102" t="str">
        <f t="shared" ca="1" si="1"/>
        <v/>
      </c>
      <c r="C19" s="102" t="str">
        <f t="shared" ca="1" si="2"/>
        <v/>
      </c>
      <c r="D19" s="102" t="str">
        <f t="shared" ca="1" si="3"/>
        <v/>
      </c>
      <c r="E19" s="102" t="str">
        <f t="shared" ca="1" si="4"/>
        <v/>
      </c>
      <c r="F19" s="102" t="str">
        <f t="shared" ca="1" si="5"/>
        <v/>
      </c>
      <c r="G19" s="102" t="str">
        <f t="shared" ca="1" si="6"/>
        <v/>
      </c>
      <c r="H19" s="139" t="str">
        <f t="shared" ca="1" si="7"/>
        <v/>
      </c>
      <c r="I19" s="139" t="str">
        <f t="shared" ca="1" si="8"/>
        <v/>
      </c>
      <c r="J19" s="140" t="str">
        <f t="shared" ca="1" si="9"/>
        <v/>
      </c>
      <c r="K19" s="118" t="str">
        <f t="shared" ca="1" si="10"/>
        <v/>
      </c>
      <c r="L19" s="118" t="str">
        <f t="shared" ca="1" si="11"/>
        <v/>
      </c>
      <c r="M19" s="140" t="str">
        <f t="shared" ca="1" si="12"/>
        <v/>
      </c>
      <c r="N19" s="140" t="str">
        <f t="shared" ca="1" si="13"/>
        <v/>
      </c>
      <c r="O19" s="139" t="str">
        <f t="shared" ca="1" si="14"/>
        <v/>
      </c>
      <c r="P19" s="140" t="str">
        <f t="shared" ca="1" si="15"/>
        <v/>
      </c>
      <c r="Q19" s="118" t="str">
        <f t="shared" ca="1" si="16"/>
        <v/>
      </c>
      <c r="R19" s="138" t="str">
        <f t="shared" ca="1" si="17"/>
        <v/>
      </c>
    </row>
    <row r="20" spans="1:18" x14ac:dyDescent="0.15">
      <c r="A20" s="138" t="str">
        <f t="shared" ca="1" si="0"/>
        <v/>
      </c>
      <c r="B20" s="102" t="str">
        <f t="shared" ca="1" si="1"/>
        <v/>
      </c>
      <c r="C20" s="102" t="str">
        <f t="shared" ca="1" si="2"/>
        <v/>
      </c>
      <c r="D20" s="102" t="str">
        <f t="shared" ca="1" si="3"/>
        <v/>
      </c>
      <c r="E20" s="102" t="str">
        <f t="shared" ca="1" si="4"/>
        <v/>
      </c>
      <c r="F20" s="102" t="str">
        <f t="shared" ca="1" si="5"/>
        <v/>
      </c>
      <c r="G20" s="102" t="str">
        <f t="shared" ca="1" si="6"/>
        <v/>
      </c>
      <c r="H20" s="139" t="str">
        <f t="shared" ca="1" si="7"/>
        <v/>
      </c>
      <c r="I20" s="139" t="str">
        <f t="shared" ca="1" si="8"/>
        <v/>
      </c>
      <c r="J20" s="140" t="str">
        <f t="shared" ca="1" si="9"/>
        <v/>
      </c>
      <c r="K20" s="118" t="str">
        <f t="shared" ca="1" si="10"/>
        <v/>
      </c>
      <c r="L20" s="118" t="str">
        <f t="shared" ca="1" si="11"/>
        <v/>
      </c>
      <c r="M20" s="140" t="str">
        <f t="shared" ca="1" si="12"/>
        <v/>
      </c>
      <c r="N20" s="140" t="str">
        <f t="shared" ca="1" si="13"/>
        <v/>
      </c>
      <c r="O20" s="139" t="str">
        <f t="shared" ca="1" si="14"/>
        <v/>
      </c>
      <c r="P20" s="140" t="str">
        <f t="shared" ca="1" si="15"/>
        <v/>
      </c>
      <c r="Q20" s="118" t="str">
        <f t="shared" ca="1" si="16"/>
        <v/>
      </c>
      <c r="R20" s="138" t="str">
        <f t="shared" ca="1" si="17"/>
        <v/>
      </c>
    </row>
    <row r="21" spans="1:18" x14ac:dyDescent="0.15">
      <c r="A21" s="138" t="str">
        <f t="shared" ca="1" si="0"/>
        <v/>
      </c>
      <c r="B21" s="102" t="str">
        <f t="shared" ca="1" si="1"/>
        <v/>
      </c>
      <c r="C21" s="102" t="str">
        <f t="shared" ca="1" si="2"/>
        <v/>
      </c>
      <c r="D21" s="102" t="str">
        <f t="shared" ca="1" si="3"/>
        <v/>
      </c>
      <c r="E21" s="102" t="str">
        <f t="shared" ca="1" si="4"/>
        <v/>
      </c>
      <c r="F21" s="102" t="str">
        <f t="shared" ca="1" si="5"/>
        <v/>
      </c>
      <c r="G21" s="102" t="str">
        <f t="shared" ca="1" si="6"/>
        <v/>
      </c>
      <c r="H21" s="139" t="str">
        <f t="shared" ca="1" si="7"/>
        <v/>
      </c>
      <c r="I21" s="139" t="str">
        <f t="shared" ca="1" si="8"/>
        <v/>
      </c>
      <c r="J21" s="140" t="str">
        <f t="shared" ca="1" si="9"/>
        <v/>
      </c>
      <c r="K21" s="118" t="str">
        <f t="shared" ca="1" si="10"/>
        <v/>
      </c>
      <c r="L21" s="118" t="str">
        <f t="shared" ca="1" si="11"/>
        <v/>
      </c>
      <c r="M21" s="140" t="str">
        <f t="shared" ca="1" si="12"/>
        <v/>
      </c>
      <c r="N21" s="140" t="str">
        <f t="shared" ca="1" si="13"/>
        <v/>
      </c>
      <c r="O21" s="139" t="str">
        <f t="shared" ca="1" si="14"/>
        <v/>
      </c>
      <c r="P21" s="140" t="str">
        <f t="shared" ca="1" si="15"/>
        <v/>
      </c>
      <c r="Q21" s="118" t="str">
        <f t="shared" ca="1" si="16"/>
        <v/>
      </c>
      <c r="R21" s="138" t="str">
        <f t="shared" ca="1" si="17"/>
        <v/>
      </c>
    </row>
    <row r="22" spans="1:18" x14ac:dyDescent="0.15">
      <c r="A22" s="138" t="str">
        <f t="shared" ca="1" si="0"/>
        <v/>
      </c>
      <c r="B22" s="102" t="str">
        <f t="shared" ca="1" si="1"/>
        <v/>
      </c>
      <c r="C22" s="102" t="str">
        <f t="shared" ca="1" si="2"/>
        <v/>
      </c>
      <c r="D22" s="102" t="str">
        <f t="shared" ca="1" si="3"/>
        <v/>
      </c>
      <c r="E22" s="102" t="str">
        <f t="shared" ca="1" si="4"/>
        <v/>
      </c>
      <c r="F22" s="102" t="str">
        <f t="shared" ca="1" si="5"/>
        <v/>
      </c>
      <c r="G22" s="102" t="str">
        <f t="shared" ca="1" si="6"/>
        <v/>
      </c>
      <c r="H22" s="139" t="str">
        <f t="shared" ca="1" si="7"/>
        <v/>
      </c>
      <c r="I22" s="139" t="str">
        <f t="shared" ca="1" si="8"/>
        <v/>
      </c>
      <c r="J22" s="140" t="str">
        <f t="shared" ca="1" si="9"/>
        <v/>
      </c>
      <c r="K22" s="118" t="str">
        <f t="shared" ca="1" si="10"/>
        <v/>
      </c>
      <c r="L22" s="118" t="str">
        <f t="shared" ca="1" si="11"/>
        <v/>
      </c>
      <c r="M22" s="140" t="str">
        <f t="shared" ca="1" si="12"/>
        <v/>
      </c>
      <c r="N22" s="140" t="str">
        <f t="shared" ca="1" si="13"/>
        <v/>
      </c>
      <c r="O22" s="139" t="str">
        <f t="shared" ca="1" si="14"/>
        <v/>
      </c>
      <c r="P22" s="140" t="str">
        <f t="shared" ca="1" si="15"/>
        <v/>
      </c>
      <c r="Q22" s="118" t="str">
        <f t="shared" ca="1" si="16"/>
        <v/>
      </c>
      <c r="R22" s="138" t="str">
        <f t="shared" ca="1" si="17"/>
        <v/>
      </c>
    </row>
    <row r="23" spans="1:18" x14ac:dyDescent="0.15">
      <c r="A23" s="138" t="str">
        <f t="shared" ca="1" si="0"/>
        <v/>
      </c>
      <c r="B23" s="102" t="str">
        <f t="shared" ca="1" si="1"/>
        <v/>
      </c>
      <c r="C23" s="102" t="str">
        <f t="shared" ca="1" si="2"/>
        <v/>
      </c>
      <c r="D23" s="102" t="str">
        <f t="shared" ca="1" si="3"/>
        <v/>
      </c>
      <c r="E23" s="102" t="str">
        <f t="shared" ca="1" si="4"/>
        <v/>
      </c>
      <c r="F23" s="102" t="str">
        <f t="shared" ca="1" si="5"/>
        <v/>
      </c>
      <c r="G23" s="102" t="str">
        <f t="shared" ca="1" si="6"/>
        <v/>
      </c>
      <c r="H23" s="139" t="str">
        <f t="shared" ca="1" si="7"/>
        <v/>
      </c>
      <c r="I23" s="139" t="str">
        <f t="shared" ca="1" si="8"/>
        <v/>
      </c>
      <c r="J23" s="140" t="str">
        <f t="shared" ca="1" si="9"/>
        <v/>
      </c>
      <c r="K23" s="118" t="str">
        <f t="shared" ca="1" si="10"/>
        <v/>
      </c>
      <c r="L23" s="118" t="str">
        <f t="shared" ca="1" si="11"/>
        <v/>
      </c>
      <c r="M23" s="140" t="str">
        <f t="shared" ca="1" si="12"/>
        <v/>
      </c>
      <c r="N23" s="140" t="str">
        <f t="shared" ca="1" si="13"/>
        <v/>
      </c>
      <c r="O23" s="139" t="str">
        <f t="shared" ca="1" si="14"/>
        <v/>
      </c>
      <c r="P23" s="140" t="str">
        <f t="shared" ca="1" si="15"/>
        <v/>
      </c>
      <c r="Q23" s="118" t="str">
        <f t="shared" ca="1" si="16"/>
        <v/>
      </c>
      <c r="R23" s="138" t="str">
        <f t="shared" ca="1" si="17"/>
        <v/>
      </c>
    </row>
    <row r="24" spans="1:18" x14ac:dyDescent="0.15">
      <c r="A24" s="138" t="str">
        <f t="shared" ca="1" si="0"/>
        <v/>
      </c>
      <c r="B24" s="102" t="str">
        <f t="shared" ca="1" si="1"/>
        <v/>
      </c>
      <c r="C24" s="102" t="str">
        <f t="shared" ca="1" si="2"/>
        <v/>
      </c>
      <c r="D24" s="102" t="str">
        <f t="shared" ca="1" si="3"/>
        <v/>
      </c>
      <c r="E24" s="102" t="str">
        <f t="shared" ca="1" si="4"/>
        <v/>
      </c>
      <c r="F24" s="102" t="str">
        <f t="shared" ca="1" si="5"/>
        <v/>
      </c>
      <c r="G24" s="102" t="str">
        <f t="shared" ca="1" si="6"/>
        <v/>
      </c>
      <c r="H24" s="139" t="str">
        <f t="shared" ca="1" si="7"/>
        <v/>
      </c>
      <c r="I24" s="139" t="str">
        <f t="shared" ca="1" si="8"/>
        <v/>
      </c>
      <c r="J24" s="140" t="str">
        <f t="shared" ca="1" si="9"/>
        <v/>
      </c>
      <c r="K24" s="118" t="str">
        <f t="shared" ca="1" si="10"/>
        <v/>
      </c>
      <c r="L24" s="118" t="str">
        <f t="shared" ca="1" si="11"/>
        <v/>
      </c>
      <c r="M24" s="140" t="str">
        <f t="shared" ca="1" si="12"/>
        <v/>
      </c>
      <c r="N24" s="140" t="str">
        <f t="shared" ca="1" si="13"/>
        <v/>
      </c>
      <c r="O24" s="139" t="str">
        <f t="shared" ca="1" si="14"/>
        <v/>
      </c>
      <c r="P24" s="140" t="str">
        <f t="shared" ca="1" si="15"/>
        <v/>
      </c>
      <c r="Q24" s="118" t="str">
        <f t="shared" ca="1" si="16"/>
        <v/>
      </c>
      <c r="R24" s="138" t="str">
        <f t="shared" ca="1" si="17"/>
        <v/>
      </c>
    </row>
    <row r="25" spans="1:18" x14ac:dyDescent="0.15">
      <c r="A25" s="138" t="str">
        <f t="shared" ca="1" si="0"/>
        <v/>
      </c>
      <c r="B25" s="102" t="str">
        <f t="shared" ca="1" si="1"/>
        <v/>
      </c>
      <c r="C25" s="102" t="str">
        <f t="shared" ca="1" si="2"/>
        <v/>
      </c>
      <c r="D25" s="102" t="str">
        <f t="shared" ca="1" si="3"/>
        <v/>
      </c>
      <c r="E25" s="102" t="str">
        <f t="shared" ca="1" si="4"/>
        <v/>
      </c>
      <c r="F25" s="102" t="str">
        <f t="shared" ca="1" si="5"/>
        <v/>
      </c>
      <c r="G25" s="102" t="str">
        <f t="shared" ca="1" si="6"/>
        <v/>
      </c>
      <c r="H25" s="139" t="str">
        <f t="shared" ca="1" si="7"/>
        <v/>
      </c>
      <c r="I25" s="139" t="str">
        <f t="shared" ca="1" si="8"/>
        <v/>
      </c>
      <c r="J25" s="140" t="str">
        <f t="shared" ca="1" si="9"/>
        <v/>
      </c>
      <c r="K25" s="118" t="str">
        <f t="shared" ca="1" si="10"/>
        <v/>
      </c>
      <c r="L25" s="118" t="str">
        <f t="shared" ca="1" si="11"/>
        <v/>
      </c>
      <c r="M25" s="140" t="str">
        <f t="shared" ca="1" si="12"/>
        <v/>
      </c>
      <c r="N25" s="140" t="str">
        <f t="shared" ca="1" si="13"/>
        <v/>
      </c>
      <c r="O25" s="139" t="str">
        <f t="shared" ca="1" si="14"/>
        <v/>
      </c>
      <c r="P25" s="140" t="str">
        <f t="shared" ca="1" si="15"/>
        <v/>
      </c>
      <c r="Q25" s="118" t="str">
        <f t="shared" ca="1" si="16"/>
        <v/>
      </c>
      <c r="R25" s="138" t="str">
        <f t="shared" ca="1" si="17"/>
        <v/>
      </c>
    </row>
    <row r="26" spans="1:18" x14ac:dyDescent="0.15">
      <c r="A26" s="138" t="str">
        <f t="shared" ca="1" si="0"/>
        <v/>
      </c>
      <c r="B26" s="102" t="str">
        <f t="shared" ca="1" si="1"/>
        <v/>
      </c>
      <c r="C26" s="102" t="str">
        <f t="shared" ca="1" si="2"/>
        <v/>
      </c>
      <c r="D26" s="102" t="str">
        <f t="shared" ca="1" si="3"/>
        <v/>
      </c>
      <c r="E26" s="102" t="str">
        <f t="shared" ca="1" si="4"/>
        <v/>
      </c>
      <c r="F26" s="102" t="str">
        <f t="shared" ca="1" si="5"/>
        <v/>
      </c>
      <c r="G26" s="102" t="str">
        <f t="shared" ca="1" si="6"/>
        <v/>
      </c>
      <c r="H26" s="139" t="str">
        <f t="shared" ca="1" si="7"/>
        <v/>
      </c>
      <c r="I26" s="139" t="str">
        <f t="shared" ca="1" si="8"/>
        <v/>
      </c>
      <c r="J26" s="140" t="str">
        <f t="shared" ca="1" si="9"/>
        <v/>
      </c>
      <c r="K26" s="118" t="str">
        <f t="shared" ca="1" si="10"/>
        <v/>
      </c>
      <c r="L26" s="118" t="str">
        <f t="shared" ca="1" si="11"/>
        <v/>
      </c>
      <c r="M26" s="140" t="str">
        <f t="shared" ca="1" si="12"/>
        <v/>
      </c>
      <c r="N26" s="140" t="str">
        <f t="shared" ca="1" si="13"/>
        <v/>
      </c>
      <c r="O26" s="139" t="str">
        <f t="shared" ca="1" si="14"/>
        <v/>
      </c>
      <c r="P26" s="140" t="str">
        <f t="shared" ca="1" si="15"/>
        <v/>
      </c>
      <c r="Q26" s="118" t="str">
        <f t="shared" ca="1" si="16"/>
        <v/>
      </c>
      <c r="R26" s="138" t="str">
        <f t="shared" ca="1" si="17"/>
        <v/>
      </c>
    </row>
    <row r="27" spans="1:18" x14ac:dyDescent="0.15">
      <c r="A27" s="138" t="str">
        <f t="shared" ca="1" si="0"/>
        <v/>
      </c>
      <c r="B27" s="102" t="str">
        <f t="shared" ca="1" si="1"/>
        <v/>
      </c>
      <c r="C27" s="102" t="str">
        <f t="shared" ca="1" si="2"/>
        <v/>
      </c>
      <c r="D27" s="102" t="str">
        <f t="shared" ca="1" si="3"/>
        <v/>
      </c>
      <c r="E27" s="102" t="str">
        <f t="shared" ca="1" si="4"/>
        <v/>
      </c>
      <c r="F27" s="102" t="str">
        <f t="shared" ca="1" si="5"/>
        <v/>
      </c>
      <c r="G27" s="102" t="str">
        <f t="shared" ca="1" si="6"/>
        <v/>
      </c>
      <c r="H27" s="139" t="str">
        <f t="shared" ca="1" si="7"/>
        <v/>
      </c>
      <c r="I27" s="139" t="str">
        <f t="shared" ca="1" si="8"/>
        <v/>
      </c>
      <c r="J27" s="140" t="str">
        <f t="shared" ca="1" si="9"/>
        <v/>
      </c>
      <c r="K27" s="118" t="str">
        <f t="shared" ca="1" si="10"/>
        <v/>
      </c>
      <c r="L27" s="118" t="str">
        <f t="shared" ca="1" si="11"/>
        <v/>
      </c>
      <c r="M27" s="140" t="str">
        <f t="shared" ca="1" si="12"/>
        <v/>
      </c>
      <c r="N27" s="140" t="str">
        <f t="shared" ca="1" si="13"/>
        <v/>
      </c>
      <c r="O27" s="139" t="str">
        <f t="shared" ca="1" si="14"/>
        <v/>
      </c>
      <c r="P27" s="140" t="str">
        <f t="shared" ca="1" si="15"/>
        <v/>
      </c>
      <c r="Q27" s="118" t="str">
        <f t="shared" ca="1" si="16"/>
        <v/>
      </c>
      <c r="R27" s="138" t="str">
        <f t="shared" ca="1" si="17"/>
        <v/>
      </c>
    </row>
    <row r="28" spans="1:18" x14ac:dyDescent="0.15">
      <c r="A28" s="138" t="str">
        <f t="shared" ca="1" si="0"/>
        <v/>
      </c>
      <c r="B28" s="102" t="str">
        <f t="shared" ca="1" si="1"/>
        <v/>
      </c>
      <c r="C28" s="102" t="str">
        <f t="shared" ca="1" si="2"/>
        <v/>
      </c>
      <c r="D28" s="102" t="str">
        <f t="shared" ca="1" si="3"/>
        <v/>
      </c>
      <c r="E28" s="102" t="str">
        <f t="shared" ca="1" si="4"/>
        <v/>
      </c>
      <c r="F28" s="102" t="str">
        <f t="shared" ca="1" si="5"/>
        <v/>
      </c>
      <c r="G28" s="102" t="str">
        <f t="shared" ca="1" si="6"/>
        <v/>
      </c>
      <c r="H28" s="139" t="str">
        <f t="shared" ca="1" si="7"/>
        <v/>
      </c>
      <c r="I28" s="139" t="str">
        <f t="shared" ca="1" si="8"/>
        <v/>
      </c>
      <c r="J28" s="140" t="str">
        <f t="shared" ca="1" si="9"/>
        <v/>
      </c>
      <c r="K28" s="118" t="str">
        <f t="shared" ca="1" si="10"/>
        <v/>
      </c>
      <c r="L28" s="118" t="str">
        <f t="shared" ca="1" si="11"/>
        <v/>
      </c>
      <c r="M28" s="140" t="str">
        <f t="shared" ca="1" si="12"/>
        <v/>
      </c>
      <c r="N28" s="140" t="str">
        <f t="shared" ca="1" si="13"/>
        <v/>
      </c>
      <c r="O28" s="139" t="str">
        <f t="shared" ca="1" si="14"/>
        <v/>
      </c>
      <c r="P28" s="140" t="str">
        <f t="shared" ca="1" si="15"/>
        <v/>
      </c>
      <c r="Q28" s="118" t="str">
        <f t="shared" ca="1" si="16"/>
        <v/>
      </c>
      <c r="R28" s="138" t="str">
        <f t="shared" ca="1" si="17"/>
        <v/>
      </c>
    </row>
    <row r="29" spans="1:18" x14ac:dyDescent="0.15">
      <c r="A29" s="138" t="str">
        <f t="shared" ca="1" si="0"/>
        <v/>
      </c>
      <c r="B29" s="102" t="str">
        <f t="shared" ca="1" si="1"/>
        <v/>
      </c>
      <c r="C29" s="102" t="str">
        <f t="shared" ca="1" si="2"/>
        <v/>
      </c>
      <c r="D29" s="102" t="str">
        <f t="shared" ca="1" si="3"/>
        <v/>
      </c>
      <c r="E29" s="102" t="str">
        <f t="shared" ca="1" si="4"/>
        <v/>
      </c>
      <c r="F29" s="102" t="str">
        <f t="shared" ca="1" si="5"/>
        <v/>
      </c>
      <c r="G29" s="102" t="str">
        <f t="shared" ca="1" si="6"/>
        <v/>
      </c>
      <c r="H29" s="139" t="str">
        <f t="shared" ca="1" si="7"/>
        <v/>
      </c>
      <c r="I29" s="139" t="str">
        <f t="shared" ca="1" si="8"/>
        <v/>
      </c>
      <c r="J29" s="140" t="str">
        <f t="shared" ca="1" si="9"/>
        <v/>
      </c>
      <c r="K29" s="118" t="str">
        <f t="shared" ca="1" si="10"/>
        <v/>
      </c>
      <c r="L29" s="118" t="str">
        <f t="shared" ca="1" si="11"/>
        <v/>
      </c>
      <c r="M29" s="140" t="str">
        <f t="shared" ca="1" si="12"/>
        <v/>
      </c>
      <c r="N29" s="140" t="str">
        <f t="shared" ca="1" si="13"/>
        <v/>
      </c>
      <c r="O29" s="139" t="str">
        <f t="shared" ca="1" si="14"/>
        <v/>
      </c>
      <c r="P29" s="140" t="str">
        <f t="shared" ca="1" si="15"/>
        <v/>
      </c>
      <c r="Q29" s="118" t="str">
        <f t="shared" ca="1" si="16"/>
        <v/>
      </c>
      <c r="R29" s="138" t="str">
        <f t="shared" ca="1" si="17"/>
        <v/>
      </c>
    </row>
    <row r="30" spans="1:18" x14ac:dyDescent="0.15">
      <c r="A30" s="138" t="str">
        <f t="shared" ca="1" si="0"/>
        <v/>
      </c>
      <c r="B30" s="102" t="str">
        <f t="shared" ca="1" si="1"/>
        <v/>
      </c>
      <c r="C30" s="102" t="str">
        <f t="shared" ca="1" si="2"/>
        <v/>
      </c>
      <c r="D30" s="102" t="str">
        <f t="shared" ca="1" si="3"/>
        <v/>
      </c>
      <c r="E30" s="102" t="str">
        <f t="shared" ca="1" si="4"/>
        <v/>
      </c>
      <c r="F30" s="102" t="str">
        <f t="shared" ca="1" si="5"/>
        <v/>
      </c>
      <c r="G30" s="102" t="str">
        <f t="shared" ca="1" si="6"/>
        <v/>
      </c>
      <c r="H30" s="139" t="str">
        <f t="shared" ca="1" si="7"/>
        <v/>
      </c>
      <c r="I30" s="139" t="str">
        <f t="shared" ca="1" si="8"/>
        <v/>
      </c>
      <c r="J30" s="140" t="str">
        <f t="shared" ca="1" si="9"/>
        <v/>
      </c>
      <c r="K30" s="118" t="str">
        <f t="shared" ca="1" si="10"/>
        <v/>
      </c>
      <c r="L30" s="118" t="str">
        <f t="shared" ca="1" si="11"/>
        <v/>
      </c>
      <c r="M30" s="140" t="str">
        <f t="shared" ca="1" si="12"/>
        <v/>
      </c>
      <c r="N30" s="140" t="str">
        <f t="shared" ca="1" si="13"/>
        <v/>
      </c>
      <c r="O30" s="139" t="str">
        <f t="shared" ca="1" si="14"/>
        <v/>
      </c>
      <c r="P30" s="140" t="str">
        <f t="shared" ca="1" si="15"/>
        <v/>
      </c>
      <c r="Q30" s="118" t="str">
        <f t="shared" ca="1" si="16"/>
        <v/>
      </c>
      <c r="R30" s="138" t="str">
        <f t="shared" ca="1" si="17"/>
        <v/>
      </c>
    </row>
    <row r="31" spans="1:18" x14ac:dyDescent="0.15">
      <c r="A31" s="138" t="str">
        <f t="shared" ca="1" si="0"/>
        <v/>
      </c>
      <c r="B31" s="102" t="str">
        <f t="shared" ca="1" si="1"/>
        <v/>
      </c>
      <c r="C31" s="102" t="str">
        <f t="shared" ca="1" si="2"/>
        <v/>
      </c>
      <c r="D31" s="102" t="str">
        <f t="shared" ca="1" si="3"/>
        <v/>
      </c>
      <c r="E31" s="102" t="str">
        <f t="shared" ca="1" si="4"/>
        <v/>
      </c>
      <c r="F31" s="102" t="str">
        <f t="shared" ca="1" si="5"/>
        <v/>
      </c>
      <c r="G31" s="102" t="str">
        <f t="shared" ca="1" si="6"/>
        <v/>
      </c>
      <c r="H31" s="139" t="str">
        <f t="shared" ca="1" si="7"/>
        <v/>
      </c>
      <c r="I31" s="139" t="str">
        <f t="shared" ca="1" si="8"/>
        <v/>
      </c>
      <c r="J31" s="140" t="str">
        <f t="shared" ca="1" si="9"/>
        <v/>
      </c>
      <c r="K31" s="118" t="str">
        <f t="shared" ca="1" si="10"/>
        <v/>
      </c>
      <c r="L31" s="118" t="str">
        <f t="shared" ca="1" si="11"/>
        <v/>
      </c>
      <c r="M31" s="140" t="str">
        <f t="shared" ca="1" si="12"/>
        <v/>
      </c>
      <c r="N31" s="140" t="str">
        <f t="shared" ca="1" si="13"/>
        <v/>
      </c>
      <c r="O31" s="139" t="str">
        <f t="shared" ca="1" si="14"/>
        <v/>
      </c>
      <c r="P31" s="140" t="str">
        <f t="shared" ca="1" si="15"/>
        <v/>
      </c>
      <c r="Q31" s="118" t="str">
        <f t="shared" ca="1" si="16"/>
        <v/>
      </c>
      <c r="R31" s="138" t="str">
        <f t="shared" ca="1" si="17"/>
        <v/>
      </c>
    </row>
    <row r="32" spans="1:18" x14ac:dyDescent="0.15">
      <c r="A32" s="138" t="str">
        <f t="shared" ca="1" si="0"/>
        <v/>
      </c>
      <c r="B32" s="102" t="str">
        <f t="shared" ca="1" si="1"/>
        <v/>
      </c>
      <c r="C32" s="102" t="str">
        <f t="shared" ca="1" si="2"/>
        <v/>
      </c>
      <c r="D32" s="102" t="str">
        <f t="shared" ca="1" si="3"/>
        <v/>
      </c>
      <c r="E32" s="102" t="str">
        <f t="shared" ca="1" si="4"/>
        <v/>
      </c>
      <c r="F32" s="102" t="str">
        <f t="shared" ca="1" si="5"/>
        <v/>
      </c>
      <c r="G32" s="102" t="str">
        <f t="shared" ca="1" si="6"/>
        <v/>
      </c>
      <c r="H32" s="139" t="str">
        <f t="shared" ca="1" si="7"/>
        <v/>
      </c>
      <c r="I32" s="139" t="str">
        <f t="shared" ca="1" si="8"/>
        <v/>
      </c>
      <c r="J32" s="140" t="str">
        <f t="shared" ca="1" si="9"/>
        <v/>
      </c>
      <c r="K32" s="118" t="str">
        <f t="shared" ca="1" si="10"/>
        <v/>
      </c>
      <c r="L32" s="118" t="str">
        <f t="shared" ca="1" si="11"/>
        <v/>
      </c>
      <c r="M32" s="140" t="str">
        <f t="shared" ca="1" si="12"/>
        <v/>
      </c>
      <c r="N32" s="140" t="str">
        <f t="shared" ca="1" si="13"/>
        <v/>
      </c>
      <c r="O32" s="139" t="str">
        <f t="shared" ca="1" si="14"/>
        <v/>
      </c>
      <c r="P32" s="140" t="str">
        <f t="shared" ca="1" si="15"/>
        <v/>
      </c>
      <c r="Q32" s="118" t="str">
        <f t="shared" ca="1" si="16"/>
        <v/>
      </c>
      <c r="R32" s="138" t="str">
        <f t="shared" ca="1" si="17"/>
        <v/>
      </c>
    </row>
    <row r="33" spans="1:18" x14ac:dyDescent="0.15">
      <c r="A33" s="138" t="str">
        <f t="shared" ca="1" si="0"/>
        <v/>
      </c>
      <c r="B33" s="102" t="str">
        <f t="shared" ca="1" si="1"/>
        <v/>
      </c>
      <c r="C33" s="102" t="str">
        <f t="shared" ca="1" si="2"/>
        <v/>
      </c>
      <c r="D33" s="102" t="str">
        <f t="shared" ca="1" si="3"/>
        <v/>
      </c>
      <c r="E33" s="102" t="str">
        <f t="shared" ca="1" si="4"/>
        <v/>
      </c>
      <c r="F33" s="102" t="str">
        <f t="shared" ca="1" si="5"/>
        <v/>
      </c>
      <c r="G33" s="102" t="str">
        <f t="shared" ca="1" si="6"/>
        <v/>
      </c>
      <c r="H33" s="139" t="str">
        <f t="shared" ca="1" si="7"/>
        <v/>
      </c>
      <c r="I33" s="139" t="str">
        <f t="shared" ca="1" si="8"/>
        <v/>
      </c>
      <c r="J33" s="140" t="str">
        <f t="shared" ca="1" si="9"/>
        <v/>
      </c>
      <c r="K33" s="118" t="str">
        <f t="shared" ca="1" si="10"/>
        <v/>
      </c>
      <c r="L33" s="118" t="str">
        <f t="shared" ca="1" si="11"/>
        <v/>
      </c>
      <c r="M33" s="140" t="str">
        <f t="shared" ca="1" si="12"/>
        <v/>
      </c>
      <c r="N33" s="140" t="str">
        <f t="shared" ca="1" si="13"/>
        <v/>
      </c>
      <c r="O33" s="139" t="str">
        <f t="shared" ca="1" si="14"/>
        <v/>
      </c>
      <c r="P33" s="140" t="str">
        <f t="shared" ca="1" si="15"/>
        <v/>
      </c>
      <c r="Q33" s="118" t="str">
        <f t="shared" ca="1" si="16"/>
        <v/>
      </c>
      <c r="R33" s="138" t="str">
        <f t="shared" ca="1" si="17"/>
        <v/>
      </c>
    </row>
    <row r="34" spans="1:18" x14ac:dyDescent="0.15">
      <c r="A34" s="138" t="str">
        <f t="shared" ca="1" si="0"/>
        <v/>
      </c>
      <c r="B34" s="102" t="str">
        <f t="shared" ca="1" si="1"/>
        <v/>
      </c>
      <c r="C34" s="102" t="str">
        <f t="shared" ca="1" si="2"/>
        <v/>
      </c>
      <c r="D34" s="102" t="str">
        <f t="shared" ca="1" si="3"/>
        <v/>
      </c>
      <c r="E34" s="102" t="str">
        <f t="shared" ca="1" si="4"/>
        <v/>
      </c>
      <c r="F34" s="102" t="str">
        <f t="shared" ca="1" si="5"/>
        <v/>
      </c>
      <c r="G34" s="102" t="str">
        <f t="shared" ca="1" si="6"/>
        <v/>
      </c>
      <c r="H34" s="139" t="str">
        <f t="shared" ca="1" si="7"/>
        <v/>
      </c>
      <c r="I34" s="139" t="str">
        <f t="shared" ca="1" si="8"/>
        <v/>
      </c>
      <c r="J34" s="140" t="str">
        <f t="shared" ca="1" si="9"/>
        <v/>
      </c>
      <c r="K34" s="118" t="str">
        <f t="shared" ca="1" si="10"/>
        <v/>
      </c>
      <c r="L34" s="118" t="str">
        <f t="shared" ca="1" si="11"/>
        <v/>
      </c>
      <c r="M34" s="140" t="str">
        <f t="shared" ca="1" si="12"/>
        <v/>
      </c>
      <c r="N34" s="140" t="str">
        <f t="shared" ca="1" si="13"/>
        <v/>
      </c>
      <c r="O34" s="139" t="str">
        <f t="shared" ca="1" si="14"/>
        <v/>
      </c>
      <c r="P34" s="140" t="str">
        <f t="shared" ca="1" si="15"/>
        <v/>
      </c>
      <c r="Q34" s="118" t="str">
        <f t="shared" ca="1" si="16"/>
        <v/>
      </c>
      <c r="R34" s="138" t="str">
        <f t="shared" ca="1" si="17"/>
        <v/>
      </c>
    </row>
    <row r="35" spans="1:18" x14ac:dyDescent="0.15">
      <c r="A35" s="138" t="str">
        <f t="shared" ca="1" si="0"/>
        <v/>
      </c>
      <c r="B35" s="102" t="str">
        <f t="shared" ca="1" si="1"/>
        <v/>
      </c>
      <c r="C35" s="102" t="str">
        <f t="shared" ca="1" si="2"/>
        <v/>
      </c>
      <c r="D35" s="102" t="str">
        <f t="shared" ca="1" si="3"/>
        <v/>
      </c>
      <c r="E35" s="102" t="str">
        <f t="shared" ca="1" si="4"/>
        <v/>
      </c>
      <c r="F35" s="102" t="str">
        <f t="shared" ca="1" si="5"/>
        <v/>
      </c>
      <c r="G35" s="102" t="str">
        <f t="shared" ca="1" si="6"/>
        <v/>
      </c>
      <c r="H35" s="139" t="str">
        <f t="shared" ca="1" si="7"/>
        <v/>
      </c>
      <c r="I35" s="139" t="str">
        <f t="shared" ca="1" si="8"/>
        <v/>
      </c>
      <c r="J35" s="140" t="str">
        <f t="shared" ca="1" si="9"/>
        <v/>
      </c>
      <c r="K35" s="118" t="str">
        <f t="shared" ca="1" si="10"/>
        <v/>
      </c>
      <c r="L35" s="118" t="str">
        <f t="shared" ca="1" si="11"/>
        <v/>
      </c>
      <c r="M35" s="140" t="str">
        <f t="shared" ca="1" si="12"/>
        <v/>
      </c>
      <c r="N35" s="140" t="str">
        <f t="shared" ca="1" si="13"/>
        <v/>
      </c>
      <c r="O35" s="139" t="str">
        <f t="shared" ca="1" si="14"/>
        <v/>
      </c>
      <c r="P35" s="140" t="str">
        <f t="shared" ca="1" si="15"/>
        <v/>
      </c>
      <c r="Q35" s="118" t="str">
        <f t="shared" ca="1" si="16"/>
        <v/>
      </c>
      <c r="R35" s="138" t="str">
        <f t="shared" ca="1" si="17"/>
        <v/>
      </c>
    </row>
    <row r="36" spans="1:18" x14ac:dyDescent="0.15">
      <c r="A36" s="138" t="str">
        <f t="shared" ca="1" si="0"/>
        <v/>
      </c>
      <c r="B36" s="102" t="str">
        <f t="shared" ca="1" si="1"/>
        <v/>
      </c>
      <c r="C36" s="102" t="str">
        <f t="shared" ca="1" si="2"/>
        <v/>
      </c>
      <c r="D36" s="102" t="str">
        <f t="shared" ca="1" si="3"/>
        <v/>
      </c>
      <c r="E36" s="102" t="str">
        <f t="shared" ca="1" si="4"/>
        <v/>
      </c>
      <c r="F36" s="102" t="str">
        <f t="shared" ca="1" si="5"/>
        <v/>
      </c>
      <c r="G36" s="102" t="str">
        <f t="shared" ca="1" si="6"/>
        <v/>
      </c>
      <c r="H36" s="139" t="str">
        <f t="shared" ca="1" si="7"/>
        <v/>
      </c>
      <c r="I36" s="139" t="str">
        <f t="shared" ca="1" si="8"/>
        <v/>
      </c>
      <c r="J36" s="140" t="str">
        <f t="shared" ca="1" si="9"/>
        <v/>
      </c>
      <c r="K36" s="118" t="str">
        <f t="shared" ca="1" si="10"/>
        <v/>
      </c>
      <c r="L36" s="118" t="str">
        <f t="shared" ca="1" si="11"/>
        <v/>
      </c>
      <c r="M36" s="140" t="str">
        <f t="shared" ca="1" si="12"/>
        <v/>
      </c>
      <c r="N36" s="140" t="str">
        <f t="shared" ca="1" si="13"/>
        <v/>
      </c>
      <c r="O36" s="139" t="str">
        <f t="shared" ca="1" si="14"/>
        <v/>
      </c>
      <c r="P36" s="140" t="str">
        <f t="shared" ca="1" si="15"/>
        <v/>
      </c>
      <c r="Q36" s="118" t="str">
        <f t="shared" ca="1" si="16"/>
        <v/>
      </c>
      <c r="R36" s="138" t="str">
        <f t="shared" ca="1" si="17"/>
        <v/>
      </c>
    </row>
    <row r="37" spans="1:18" x14ac:dyDescent="0.15">
      <c r="A37" s="138" t="str">
        <f t="shared" ca="1" si="0"/>
        <v/>
      </c>
      <c r="B37" s="102" t="str">
        <f t="shared" ca="1" si="1"/>
        <v/>
      </c>
      <c r="C37" s="102" t="str">
        <f t="shared" ca="1" si="2"/>
        <v/>
      </c>
      <c r="D37" s="102" t="str">
        <f t="shared" ca="1" si="3"/>
        <v/>
      </c>
      <c r="E37" s="102" t="str">
        <f t="shared" ca="1" si="4"/>
        <v/>
      </c>
      <c r="F37" s="102" t="str">
        <f t="shared" ca="1" si="5"/>
        <v/>
      </c>
      <c r="G37" s="102" t="str">
        <f t="shared" ca="1" si="6"/>
        <v/>
      </c>
      <c r="H37" s="139" t="str">
        <f t="shared" ca="1" si="7"/>
        <v/>
      </c>
      <c r="I37" s="139" t="str">
        <f t="shared" ca="1" si="8"/>
        <v/>
      </c>
      <c r="J37" s="140" t="str">
        <f t="shared" ca="1" si="9"/>
        <v/>
      </c>
      <c r="K37" s="118" t="str">
        <f t="shared" ca="1" si="10"/>
        <v/>
      </c>
      <c r="L37" s="118" t="str">
        <f t="shared" ca="1" si="11"/>
        <v/>
      </c>
      <c r="M37" s="140" t="str">
        <f t="shared" ca="1" si="12"/>
        <v/>
      </c>
      <c r="N37" s="140" t="str">
        <f t="shared" ca="1" si="13"/>
        <v/>
      </c>
      <c r="O37" s="139" t="str">
        <f t="shared" ca="1" si="14"/>
        <v/>
      </c>
      <c r="P37" s="140" t="str">
        <f t="shared" ca="1" si="15"/>
        <v/>
      </c>
      <c r="Q37" s="118" t="str">
        <f t="shared" ca="1" si="16"/>
        <v/>
      </c>
      <c r="R37" s="138" t="str">
        <f t="shared" ca="1" si="17"/>
        <v/>
      </c>
    </row>
    <row r="38" spans="1:18" x14ac:dyDescent="0.15">
      <c r="A38" s="138" t="str">
        <f t="shared" ca="1" si="0"/>
        <v/>
      </c>
      <c r="B38" s="102" t="str">
        <f t="shared" ca="1" si="1"/>
        <v/>
      </c>
      <c r="C38" s="102" t="str">
        <f t="shared" ca="1" si="2"/>
        <v/>
      </c>
      <c r="D38" s="102" t="str">
        <f t="shared" ca="1" si="3"/>
        <v/>
      </c>
      <c r="E38" s="102" t="str">
        <f t="shared" ca="1" si="4"/>
        <v/>
      </c>
      <c r="F38" s="102" t="str">
        <f t="shared" ca="1" si="5"/>
        <v/>
      </c>
      <c r="G38" s="102" t="str">
        <f t="shared" ca="1" si="6"/>
        <v/>
      </c>
      <c r="H38" s="139" t="str">
        <f t="shared" ca="1" si="7"/>
        <v/>
      </c>
      <c r="I38" s="139" t="str">
        <f t="shared" ca="1" si="8"/>
        <v/>
      </c>
      <c r="J38" s="140" t="str">
        <f t="shared" ca="1" si="9"/>
        <v/>
      </c>
      <c r="K38" s="118" t="str">
        <f t="shared" ca="1" si="10"/>
        <v/>
      </c>
      <c r="L38" s="118" t="str">
        <f t="shared" ca="1" si="11"/>
        <v/>
      </c>
      <c r="M38" s="140" t="str">
        <f t="shared" ca="1" si="12"/>
        <v/>
      </c>
      <c r="N38" s="140" t="str">
        <f t="shared" ca="1" si="13"/>
        <v/>
      </c>
      <c r="O38" s="139" t="str">
        <f t="shared" ca="1" si="14"/>
        <v/>
      </c>
      <c r="P38" s="140" t="str">
        <f t="shared" ca="1" si="15"/>
        <v/>
      </c>
      <c r="Q38" s="118" t="str">
        <f t="shared" ca="1" si="16"/>
        <v/>
      </c>
      <c r="R38" s="138" t="str">
        <f t="shared" ca="1" si="17"/>
        <v/>
      </c>
    </row>
    <row r="39" spans="1:18" x14ac:dyDescent="0.15">
      <c r="A39" s="138" t="str">
        <f t="shared" ca="1" si="0"/>
        <v/>
      </c>
      <c r="B39" s="102" t="str">
        <f t="shared" ca="1" si="1"/>
        <v/>
      </c>
      <c r="C39" s="102" t="str">
        <f t="shared" ca="1" si="2"/>
        <v/>
      </c>
      <c r="D39" s="102" t="str">
        <f t="shared" ca="1" si="3"/>
        <v/>
      </c>
      <c r="E39" s="102" t="str">
        <f t="shared" ca="1" si="4"/>
        <v/>
      </c>
      <c r="F39" s="102" t="str">
        <f t="shared" ca="1" si="5"/>
        <v/>
      </c>
      <c r="G39" s="102" t="str">
        <f t="shared" ca="1" si="6"/>
        <v/>
      </c>
      <c r="H39" s="139" t="str">
        <f t="shared" ca="1" si="7"/>
        <v/>
      </c>
      <c r="I39" s="139" t="str">
        <f t="shared" ca="1" si="8"/>
        <v/>
      </c>
      <c r="J39" s="140" t="str">
        <f t="shared" ca="1" si="9"/>
        <v/>
      </c>
      <c r="K39" s="118" t="str">
        <f t="shared" ca="1" si="10"/>
        <v/>
      </c>
      <c r="L39" s="118" t="str">
        <f t="shared" ca="1" si="11"/>
        <v/>
      </c>
      <c r="M39" s="140" t="str">
        <f t="shared" ca="1" si="12"/>
        <v/>
      </c>
      <c r="N39" s="140" t="str">
        <f t="shared" ca="1" si="13"/>
        <v/>
      </c>
      <c r="O39" s="139" t="str">
        <f t="shared" ca="1" si="14"/>
        <v/>
      </c>
      <c r="P39" s="140" t="str">
        <f t="shared" ca="1" si="15"/>
        <v/>
      </c>
      <c r="Q39" s="118" t="str">
        <f t="shared" ca="1" si="16"/>
        <v/>
      </c>
      <c r="R39" s="138" t="str">
        <f t="shared" ca="1" si="17"/>
        <v/>
      </c>
    </row>
    <row r="40" spans="1:18" x14ac:dyDescent="0.15">
      <c r="A40" s="138" t="str">
        <f t="shared" ca="1" si="0"/>
        <v/>
      </c>
      <c r="B40" s="102" t="str">
        <f t="shared" ca="1" si="1"/>
        <v/>
      </c>
      <c r="C40" s="102" t="str">
        <f t="shared" ca="1" si="2"/>
        <v/>
      </c>
      <c r="D40" s="102" t="str">
        <f t="shared" ca="1" si="3"/>
        <v/>
      </c>
      <c r="E40" s="102" t="str">
        <f t="shared" ca="1" si="4"/>
        <v/>
      </c>
      <c r="F40" s="102" t="str">
        <f t="shared" ca="1" si="5"/>
        <v/>
      </c>
      <c r="G40" s="102" t="str">
        <f t="shared" ca="1" si="6"/>
        <v/>
      </c>
      <c r="H40" s="139" t="str">
        <f t="shared" ca="1" si="7"/>
        <v/>
      </c>
      <c r="I40" s="139" t="str">
        <f t="shared" ca="1" si="8"/>
        <v/>
      </c>
      <c r="J40" s="140" t="str">
        <f t="shared" ca="1" si="9"/>
        <v/>
      </c>
      <c r="K40" s="118" t="str">
        <f t="shared" ca="1" si="10"/>
        <v/>
      </c>
      <c r="L40" s="118" t="str">
        <f t="shared" ca="1" si="11"/>
        <v/>
      </c>
      <c r="M40" s="140" t="str">
        <f t="shared" ca="1" si="12"/>
        <v/>
      </c>
      <c r="N40" s="140" t="str">
        <f t="shared" ca="1" si="13"/>
        <v/>
      </c>
      <c r="O40" s="139" t="str">
        <f t="shared" ca="1" si="14"/>
        <v/>
      </c>
      <c r="P40" s="140" t="str">
        <f t="shared" ca="1" si="15"/>
        <v/>
      </c>
      <c r="Q40" s="118" t="str">
        <f t="shared" ca="1" si="16"/>
        <v/>
      </c>
      <c r="R40" s="138" t="str">
        <f t="shared" ca="1" si="17"/>
        <v/>
      </c>
    </row>
    <row r="41" spans="1:18" x14ac:dyDescent="0.15">
      <c r="A41" s="138" t="str">
        <f t="shared" ca="1" si="0"/>
        <v/>
      </c>
      <c r="B41" s="102" t="str">
        <f t="shared" ca="1" si="1"/>
        <v/>
      </c>
      <c r="C41" s="102" t="str">
        <f t="shared" ca="1" si="2"/>
        <v/>
      </c>
      <c r="D41" s="102" t="str">
        <f t="shared" ca="1" si="3"/>
        <v/>
      </c>
      <c r="E41" s="102" t="str">
        <f t="shared" ca="1" si="4"/>
        <v/>
      </c>
      <c r="F41" s="102" t="str">
        <f t="shared" ca="1" si="5"/>
        <v/>
      </c>
      <c r="G41" s="102" t="str">
        <f t="shared" ca="1" si="6"/>
        <v/>
      </c>
      <c r="H41" s="139" t="str">
        <f t="shared" ca="1" si="7"/>
        <v/>
      </c>
      <c r="I41" s="139" t="str">
        <f t="shared" ca="1" si="8"/>
        <v/>
      </c>
      <c r="J41" s="140" t="str">
        <f t="shared" ca="1" si="9"/>
        <v/>
      </c>
      <c r="K41" s="118" t="str">
        <f t="shared" ca="1" si="10"/>
        <v/>
      </c>
      <c r="L41" s="118" t="str">
        <f t="shared" ca="1" si="11"/>
        <v/>
      </c>
      <c r="M41" s="140" t="str">
        <f t="shared" ca="1" si="12"/>
        <v/>
      </c>
      <c r="N41" s="140" t="str">
        <f t="shared" ca="1" si="13"/>
        <v/>
      </c>
      <c r="O41" s="139" t="str">
        <f t="shared" ca="1" si="14"/>
        <v/>
      </c>
      <c r="P41" s="140" t="str">
        <f t="shared" ca="1" si="15"/>
        <v/>
      </c>
      <c r="Q41" s="118" t="str">
        <f t="shared" ca="1" si="16"/>
        <v/>
      </c>
      <c r="R41" s="138" t="str">
        <f t="shared" ca="1" si="17"/>
        <v/>
      </c>
    </row>
    <row r="42" spans="1:18" x14ac:dyDescent="0.15">
      <c r="A42" s="138" t="str">
        <f t="shared" ca="1" si="0"/>
        <v/>
      </c>
      <c r="B42" s="102" t="str">
        <f t="shared" ca="1" si="1"/>
        <v/>
      </c>
      <c r="C42" s="102" t="str">
        <f t="shared" ca="1" si="2"/>
        <v/>
      </c>
      <c r="D42" s="102" t="str">
        <f t="shared" ca="1" si="3"/>
        <v/>
      </c>
      <c r="E42" s="102" t="str">
        <f t="shared" ca="1" si="4"/>
        <v/>
      </c>
      <c r="F42" s="102" t="str">
        <f t="shared" ca="1" si="5"/>
        <v/>
      </c>
      <c r="G42" s="102" t="str">
        <f t="shared" ca="1" si="6"/>
        <v/>
      </c>
      <c r="H42" s="139" t="str">
        <f t="shared" ca="1" si="7"/>
        <v/>
      </c>
      <c r="I42" s="139" t="str">
        <f t="shared" ca="1" si="8"/>
        <v/>
      </c>
      <c r="J42" s="140" t="str">
        <f t="shared" ca="1" si="9"/>
        <v/>
      </c>
      <c r="K42" s="118" t="str">
        <f t="shared" ca="1" si="10"/>
        <v/>
      </c>
      <c r="L42" s="118" t="str">
        <f t="shared" ca="1" si="11"/>
        <v/>
      </c>
      <c r="M42" s="140" t="str">
        <f t="shared" ca="1" si="12"/>
        <v/>
      </c>
      <c r="N42" s="140" t="str">
        <f t="shared" ca="1" si="13"/>
        <v/>
      </c>
      <c r="O42" s="139" t="str">
        <f t="shared" ca="1" si="14"/>
        <v/>
      </c>
      <c r="P42" s="140" t="str">
        <f t="shared" ca="1" si="15"/>
        <v/>
      </c>
      <c r="Q42" s="118" t="str">
        <f t="shared" ca="1" si="16"/>
        <v/>
      </c>
      <c r="R42" s="138" t="str">
        <f t="shared" ca="1" si="17"/>
        <v/>
      </c>
    </row>
    <row r="43" spans="1:18" x14ac:dyDescent="0.15">
      <c r="A43" s="138" t="str">
        <f t="shared" ca="1" si="0"/>
        <v/>
      </c>
      <c r="B43" s="102" t="str">
        <f t="shared" ca="1" si="1"/>
        <v/>
      </c>
      <c r="C43" s="102" t="str">
        <f t="shared" ca="1" si="2"/>
        <v/>
      </c>
      <c r="D43" s="102" t="str">
        <f t="shared" ca="1" si="3"/>
        <v/>
      </c>
      <c r="E43" s="102" t="str">
        <f t="shared" ca="1" si="4"/>
        <v/>
      </c>
      <c r="F43" s="102" t="str">
        <f t="shared" ca="1" si="5"/>
        <v/>
      </c>
      <c r="G43" s="102" t="str">
        <f t="shared" ca="1" si="6"/>
        <v/>
      </c>
      <c r="H43" s="139" t="str">
        <f t="shared" ca="1" si="7"/>
        <v/>
      </c>
      <c r="I43" s="139" t="str">
        <f t="shared" ca="1" si="8"/>
        <v/>
      </c>
      <c r="J43" s="140" t="str">
        <f t="shared" ca="1" si="9"/>
        <v/>
      </c>
      <c r="K43" s="118" t="str">
        <f t="shared" ca="1" si="10"/>
        <v/>
      </c>
      <c r="L43" s="118" t="str">
        <f t="shared" ca="1" si="11"/>
        <v/>
      </c>
      <c r="M43" s="140" t="str">
        <f t="shared" ca="1" si="12"/>
        <v/>
      </c>
      <c r="N43" s="140" t="str">
        <f t="shared" ca="1" si="13"/>
        <v/>
      </c>
      <c r="O43" s="139" t="str">
        <f t="shared" ca="1" si="14"/>
        <v/>
      </c>
      <c r="P43" s="140" t="str">
        <f t="shared" ca="1" si="15"/>
        <v/>
      </c>
      <c r="Q43" s="118" t="str">
        <f t="shared" ca="1" si="16"/>
        <v/>
      </c>
      <c r="R43" s="138" t="str">
        <f t="shared" ca="1" si="17"/>
        <v/>
      </c>
    </row>
    <row r="44" spans="1:18" x14ac:dyDescent="0.15">
      <c r="A44" s="138" t="str">
        <f t="shared" ca="1" si="0"/>
        <v/>
      </c>
      <c r="B44" s="102" t="str">
        <f t="shared" ca="1" si="1"/>
        <v/>
      </c>
      <c r="C44" s="102" t="str">
        <f t="shared" ca="1" si="2"/>
        <v/>
      </c>
      <c r="D44" s="102" t="str">
        <f t="shared" ca="1" si="3"/>
        <v/>
      </c>
      <c r="E44" s="102" t="str">
        <f t="shared" ca="1" si="4"/>
        <v/>
      </c>
      <c r="F44" s="102" t="str">
        <f t="shared" ca="1" si="5"/>
        <v/>
      </c>
      <c r="G44" s="102" t="str">
        <f t="shared" ca="1" si="6"/>
        <v/>
      </c>
      <c r="H44" s="139" t="str">
        <f t="shared" ca="1" si="7"/>
        <v/>
      </c>
      <c r="I44" s="139" t="str">
        <f t="shared" ca="1" si="8"/>
        <v/>
      </c>
      <c r="J44" s="140" t="str">
        <f t="shared" ca="1" si="9"/>
        <v/>
      </c>
      <c r="K44" s="118" t="str">
        <f t="shared" ca="1" si="10"/>
        <v/>
      </c>
      <c r="L44" s="118" t="str">
        <f t="shared" ca="1" si="11"/>
        <v/>
      </c>
      <c r="M44" s="140" t="str">
        <f t="shared" ca="1" si="12"/>
        <v/>
      </c>
      <c r="N44" s="140" t="str">
        <f t="shared" ca="1" si="13"/>
        <v/>
      </c>
      <c r="O44" s="139" t="str">
        <f t="shared" ca="1" si="14"/>
        <v/>
      </c>
      <c r="P44" s="140" t="str">
        <f t="shared" ca="1" si="15"/>
        <v/>
      </c>
      <c r="Q44" s="118" t="str">
        <f t="shared" ca="1" si="16"/>
        <v/>
      </c>
      <c r="R44" s="138" t="str">
        <f t="shared" ca="1" si="17"/>
        <v/>
      </c>
    </row>
    <row r="45" spans="1:18" x14ac:dyDescent="0.15">
      <c r="A45" s="138" t="str">
        <f t="shared" ca="1" si="0"/>
        <v/>
      </c>
      <c r="B45" s="102" t="str">
        <f t="shared" ca="1" si="1"/>
        <v/>
      </c>
      <c r="C45" s="102" t="str">
        <f t="shared" ca="1" si="2"/>
        <v/>
      </c>
      <c r="D45" s="102" t="str">
        <f t="shared" ca="1" si="3"/>
        <v/>
      </c>
      <c r="E45" s="102" t="str">
        <f t="shared" ca="1" si="4"/>
        <v/>
      </c>
      <c r="F45" s="102" t="str">
        <f t="shared" ca="1" si="5"/>
        <v/>
      </c>
      <c r="G45" s="102" t="str">
        <f t="shared" ca="1" si="6"/>
        <v/>
      </c>
      <c r="H45" s="139" t="str">
        <f t="shared" ca="1" si="7"/>
        <v/>
      </c>
      <c r="I45" s="139" t="str">
        <f t="shared" ca="1" si="8"/>
        <v/>
      </c>
      <c r="J45" s="140" t="str">
        <f t="shared" ca="1" si="9"/>
        <v/>
      </c>
      <c r="K45" s="118" t="str">
        <f t="shared" ca="1" si="10"/>
        <v/>
      </c>
      <c r="L45" s="118" t="str">
        <f t="shared" ca="1" si="11"/>
        <v/>
      </c>
      <c r="M45" s="140" t="str">
        <f t="shared" ca="1" si="12"/>
        <v/>
      </c>
      <c r="N45" s="140" t="str">
        <f t="shared" ca="1" si="13"/>
        <v/>
      </c>
      <c r="O45" s="139" t="str">
        <f t="shared" ca="1" si="14"/>
        <v/>
      </c>
      <c r="P45" s="140" t="str">
        <f t="shared" ca="1" si="15"/>
        <v/>
      </c>
      <c r="Q45" s="118" t="str">
        <f t="shared" ca="1" si="16"/>
        <v/>
      </c>
      <c r="R45" s="138" t="str">
        <f t="shared" ca="1" si="17"/>
        <v/>
      </c>
    </row>
    <row r="46" spans="1:18" x14ac:dyDescent="0.15">
      <c r="A46" s="138" t="str">
        <f t="shared" ca="1" si="0"/>
        <v/>
      </c>
      <c r="B46" s="102" t="str">
        <f t="shared" ca="1" si="1"/>
        <v/>
      </c>
      <c r="C46" s="102" t="str">
        <f t="shared" ca="1" si="2"/>
        <v/>
      </c>
      <c r="D46" s="102" t="str">
        <f t="shared" ca="1" si="3"/>
        <v/>
      </c>
      <c r="E46" s="102" t="str">
        <f t="shared" ca="1" si="4"/>
        <v/>
      </c>
      <c r="F46" s="102" t="str">
        <f t="shared" ca="1" si="5"/>
        <v/>
      </c>
      <c r="G46" s="102" t="str">
        <f t="shared" ca="1" si="6"/>
        <v/>
      </c>
      <c r="H46" s="139" t="str">
        <f t="shared" ca="1" si="7"/>
        <v/>
      </c>
      <c r="I46" s="139" t="str">
        <f t="shared" ca="1" si="8"/>
        <v/>
      </c>
      <c r="J46" s="140" t="str">
        <f t="shared" ca="1" si="9"/>
        <v/>
      </c>
      <c r="K46" s="118" t="str">
        <f t="shared" ca="1" si="10"/>
        <v/>
      </c>
      <c r="L46" s="118" t="str">
        <f t="shared" ca="1" si="11"/>
        <v/>
      </c>
      <c r="M46" s="140" t="str">
        <f t="shared" ca="1" si="12"/>
        <v/>
      </c>
      <c r="N46" s="140" t="str">
        <f t="shared" ca="1" si="13"/>
        <v/>
      </c>
      <c r="O46" s="139" t="str">
        <f t="shared" ca="1" si="14"/>
        <v/>
      </c>
      <c r="P46" s="140" t="str">
        <f t="shared" ca="1" si="15"/>
        <v/>
      </c>
      <c r="Q46" s="118" t="str">
        <f t="shared" ca="1" si="16"/>
        <v/>
      </c>
      <c r="R46" s="138" t="str">
        <f t="shared" ca="1" si="17"/>
        <v/>
      </c>
    </row>
    <row r="47" spans="1:18" x14ac:dyDescent="0.15">
      <c r="A47" s="138" t="str">
        <f t="shared" ca="1" si="0"/>
        <v/>
      </c>
      <c r="B47" s="102" t="str">
        <f t="shared" ca="1" si="1"/>
        <v/>
      </c>
      <c r="C47" s="102" t="str">
        <f t="shared" ca="1" si="2"/>
        <v/>
      </c>
      <c r="D47" s="102" t="str">
        <f t="shared" ca="1" si="3"/>
        <v/>
      </c>
      <c r="E47" s="102" t="str">
        <f t="shared" ca="1" si="4"/>
        <v/>
      </c>
      <c r="F47" s="102" t="str">
        <f t="shared" ca="1" si="5"/>
        <v/>
      </c>
      <c r="G47" s="102" t="str">
        <f t="shared" ca="1" si="6"/>
        <v/>
      </c>
      <c r="H47" s="139" t="str">
        <f t="shared" ca="1" si="7"/>
        <v/>
      </c>
      <c r="I47" s="139" t="str">
        <f t="shared" ca="1" si="8"/>
        <v/>
      </c>
      <c r="J47" s="140" t="str">
        <f t="shared" ca="1" si="9"/>
        <v/>
      </c>
      <c r="K47" s="118" t="str">
        <f t="shared" ca="1" si="10"/>
        <v/>
      </c>
      <c r="L47" s="118" t="str">
        <f t="shared" ca="1" si="11"/>
        <v/>
      </c>
      <c r="M47" s="140" t="str">
        <f t="shared" ca="1" si="12"/>
        <v/>
      </c>
      <c r="N47" s="140" t="str">
        <f t="shared" ca="1" si="13"/>
        <v/>
      </c>
      <c r="O47" s="139" t="str">
        <f t="shared" ca="1" si="14"/>
        <v/>
      </c>
      <c r="P47" s="140" t="str">
        <f t="shared" ca="1" si="15"/>
        <v/>
      </c>
      <c r="Q47" s="118" t="str">
        <f t="shared" ca="1" si="16"/>
        <v/>
      </c>
      <c r="R47" s="138" t="str">
        <f t="shared" ca="1" si="17"/>
        <v/>
      </c>
    </row>
    <row r="48" spans="1:18" x14ac:dyDescent="0.15">
      <c r="A48" s="138" t="str">
        <f t="shared" ca="1" si="0"/>
        <v/>
      </c>
      <c r="B48" s="102" t="str">
        <f t="shared" ca="1" si="1"/>
        <v/>
      </c>
      <c r="C48" s="102" t="str">
        <f t="shared" ca="1" si="2"/>
        <v/>
      </c>
      <c r="D48" s="102" t="str">
        <f t="shared" ca="1" si="3"/>
        <v/>
      </c>
      <c r="E48" s="102" t="str">
        <f t="shared" ca="1" si="4"/>
        <v/>
      </c>
      <c r="F48" s="102" t="str">
        <f t="shared" ca="1" si="5"/>
        <v/>
      </c>
      <c r="G48" s="102" t="str">
        <f t="shared" ca="1" si="6"/>
        <v/>
      </c>
      <c r="H48" s="139" t="str">
        <f t="shared" ca="1" si="7"/>
        <v/>
      </c>
      <c r="I48" s="139" t="str">
        <f t="shared" ca="1" si="8"/>
        <v/>
      </c>
      <c r="J48" s="140" t="str">
        <f t="shared" ca="1" si="9"/>
        <v/>
      </c>
      <c r="K48" s="118" t="str">
        <f t="shared" ca="1" si="10"/>
        <v/>
      </c>
      <c r="L48" s="118" t="str">
        <f t="shared" ca="1" si="11"/>
        <v/>
      </c>
      <c r="M48" s="140" t="str">
        <f t="shared" ca="1" si="12"/>
        <v/>
      </c>
      <c r="N48" s="140" t="str">
        <f t="shared" ca="1" si="13"/>
        <v/>
      </c>
      <c r="O48" s="139" t="str">
        <f t="shared" ca="1" si="14"/>
        <v/>
      </c>
      <c r="P48" s="140" t="str">
        <f t="shared" ca="1" si="15"/>
        <v/>
      </c>
      <c r="Q48" s="118" t="str">
        <f t="shared" ca="1" si="16"/>
        <v/>
      </c>
      <c r="R48" s="138" t="str">
        <f t="shared" ca="1" si="17"/>
        <v/>
      </c>
    </row>
    <row r="49" spans="1:18" x14ac:dyDescent="0.15">
      <c r="A49" s="138" t="str">
        <f t="shared" ca="1" si="0"/>
        <v/>
      </c>
      <c r="B49" s="102" t="str">
        <f t="shared" ca="1" si="1"/>
        <v/>
      </c>
      <c r="C49" s="102" t="str">
        <f t="shared" ca="1" si="2"/>
        <v/>
      </c>
      <c r="D49" s="102" t="str">
        <f t="shared" ca="1" si="3"/>
        <v/>
      </c>
      <c r="E49" s="102" t="str">
        <f t="shared" ca="1" si="4"/>
        <v/>
      </c>
      <c r="F49" s="102" t="str">
        <f t="shared" ca="1" si="5"/>
        <v/>
      </c>
      <c r="G49" s="102" t="str">
        <f t="shared" ca="1" si="6"/>
        <v/>
      </c>
      <c r="H49" s="139" t="str">
        <f t="shared" ca="1" si="7"/>
        <v/>
      </c>
      <c r="I49" s="139" t="str">
        <f t="shared" ca="1" si="8"/>
        <v/>
      </c>
      <c r="J49" s="140" t="str">
        <f t="shared" ca="1" si="9"/>
        <v/>
      </c>
      <c r="K49" s="118" t="str">
        <f t="shared" ca="1" si="10"/>
        <v/>
      </c>
      <c r="L49" s="118" t="str">
        <f t="shared" ca="1" si="11"/>
        <v/>
      </c>
      <c r="M49" s="140" t="str">
        <f t="shared" ca="1" si="12"/>
        <v/>
      </c>
      <c r="N49" s="140" t="str">
        <f t="shared" ca="1" si="13"/>
        <v/>
      </c>
      <c r="O49" s="139" t="str">
        <f t="shared" ca="1" si="14"/>
        <v/>
      </c>
      <c r="P49" s="140" t="str">
        <f t="shared" ca="1" si="15"/>
        <v/>
      </c>
      <c r="Q49" s="118" t="str">
        <f t="shared" ca="1" si="16"/>
        <v/>
      </c>
      <c r="R49" s="138" t="str">
        <f t="shared" ca="1" si="17"/>
        <v/>
      </c>
    </row>
    <row r="50" spans="1:18" x14ac:dyDescent="0.15">
      <c r="A50" s="138" t="str">
        <f t="shared" ca="1" si="0"/>
        <v/>
      </c>
      <c r="B50" s="102" t="str">
        <f t="shared" ca="1" si="1"/>
        <v/>
      </c>
      <c r="C50" s="102" t="str">
        <f t="shared" ca="1" si="2"/>
        <v/>
      </c>
      <c r="D50" s="102" t="str">
        <f t="shared" ca="1" si="3"/>
        <v/>
      </c>
      <c r="E50" s="102" t="str">
        <f t="shared" ca="1" si="4"/>
        <v/>
      </c>
      <c r="F50" s="102" t="str">
        <f t="shared" ca="1" si="5"/>
        <v/>
      </c>
      <c r="G50" s="102" t="str">
        <f t="shared" ca="1" si="6"/>
        <v/>
      </c>
      <c r="H50" s="139" t="str">
        <f t="shared" ca="1" si="7"/>
        <v/>
      </c>
      <c r="I50" s="139" t="str">
        <f t="shared" ca="1" si="8"/>
        <v/>
      </c>
      <c r="J50" s="140" t="str">
        <f t="shared" ca="1" si="9"/>
        <v/>
      </c>
      <c r="K50" s="118" t="str">
        <f t="shared" ca="1" si="10"/>
        <v/>
      </c>
      <c r="L50" s="118" t="str">
        <f t="shared" ca="1" si="11"/>
        <v/>
      </c>
      <c r="M50" s="140" t="str">
        <f t="shared" ca="1" si="12"/>
        <v/>
      </c>
      <c r="N50" s="140" t="str">
        <f t="shared" ca="1" si="13"/>
        <v/>
      </c>
      <c r="O50" s="139" t="str">
        <f t="shared" ca="1" si="14"/>
        <v/>
      </c>
      <c r="P50" s="140" t="str">
        <f t="shared" ca="1" si="15"/>
        <v/>
      </c>
      <c r="Q50" s="118" t="str">
        <f t="shared" ca="1" si="16"/>
        <v/>
      </c>
      <c r="R50" s="138" t="str">
        <f t="shared" ca="1" si="17"/>
        <v/>
      </c>
    </row>
    <row r="51" spans="1:18" x14ac:dyDescent="0.15">
      <c r="A51" s="138" t="str">
        <f t="shared" ca="1" si="0"/>
        <v/>
      </c>
      <c r="B51" s="102" t="str">
        <f t="shared" ca="1" si="1"/>
        <v/>
      </c>
      <c r="C51" s="102" t="str">
        <f t="shared" ca="1" si="2"/>
        <v/>
      </c>
      <c r="D51" s="102" t="str">
        <f t="shared" ca="1" si="3"/>
        <v/>
      </c>
      <c r="E51" s="102" t="str">
        <f t="shared" ca="1" si="4"/>
        <v/>
      </c>
      <c r="F51" s="102" t="str">
        <f t="shared" ca="1" si="5"/>
        <v/>
      </c>
      <c r="G51" s="102" t="str">
        <f t="shared" ca="1" si="6"/>
        <v/>
      </c>
      <c r="H51" s="139" t="str">
        <f t="shared" ca="1" si="7"/>
        <v/>
      </c>
      <c r="I51" s="139" t="str">
        <f t="shared" ca="1" si="8"/>
        <v/>
      </c>
      <c r="J51" s="140" t="str">
        <f t="shared" ca="1" si="9"/>
        <v/>
      </c>
      <c r="K51" s="118" t="str">
        <f t="shared" ca="1" si="10"/>
        <v/>
      </c>
      <c r="L51" s="118" t="str">
        <f t="shared" ca="1" si="11"/>
        <v/>
      </c>
      <c r="M51" s="140" t="str">
        <f t="shared" ca="1" si="12"/>
        <v/>
      </c>
      <c r="N51" s="140" t="str">
        <f t="shared" ca="1" si="13"/>
        <v/>
      </c>
      <c r="O51" s="139" t="str">
        <f t="shared" ca="1" si="14"/>
        <v/>
      </c>
      <c r="P51" s="140" t="str">
        <f t="shared" ca="1" si="15"/>
        <v/>
      </c>
      <c r="Q51" s="118" t="str">
        <f t="shared" ca="1" si="16"/>
        <v/>
      </c>
      <c r="R51" s="138" t="str">
        <f t="shared" ca="1" si="17"/>
        <v/>
      </c>
    </row>
    <row r="52" spans="1:18" x14ac:dyDescent="0.15">
      <c r="A52" s="138" t="str">
        <f t="shared" ca="1" si="0"/>
        <v/>
      </c>
      <c r="B52" s="102" t="str">
        <f t="shared" ca="1" si="1"/>
        <v/>
      </c>
      <c r="C52" s="102" t="str">
        <f t="shared" ca="1" si="2"/>
        <v/>
      </c>
      <c r="D52" s="102" t="str">
        <f t="shared" ca="1" si="3"/>
        <v/>
      </c>
      <c r="E52" s="102" t="str">
        <f t="shared" ca="1" si="4"/>
        <v/>
      </c>
      <c r="F52" s="102" t="str">
        <f t="shared" ca="1" si="5"/>
        <v/>
      </c>
      <c r="G52" s="102" t="str">
        <f t="shared" ca="1" si="6"/>
        <v/>
      </c>
      <c r="H52" s="139" t="str">
        <f t="shared" ca="1" si="7"/>
        <v/>
      </c>
      <c r="I52" s="139" t="str">
        <f t="shared" ca="1" si="8"/>
        <v/>
      </c>
      <c r="J52" s="140" t="str">
        <f t="shared" ca="1" si="9"/>
        <v/>
      </c>
      <c r="K52" s="118" t="str">
        <f t="shared" ca="1" si="10"/>
        <v/>
      </c>
      <c r="L52" s="118" t="str">
        <f t="shared" ca="1" si="11"/>
        <v/>
      </c>
      <c r="M52" s="140" t="str">
        <f t="shared" ca="1" si="12"/>
        <v/>
      </c>
      <c r="N52" s="140" t="str">
        <f t="shared" ca="1" si="13"/>
        <v/>
      </c>
      <c r="O52" s="139" t="str">
        <f t="shared" ca="1" si="14"/>
        <v/>
      </c>
      <c r="P52" s="140" t="str">
        <f t="shared" ca="1" si="15"/>
        <v/>
      </c>
      <c r="Q52" s="118" t="str">
        <f t="shared" ca="1" si="16"/>
        <v/>
      </c>
      <c r="R52" s="138" t="str">
        <f t="shared" ca="1" si="17"/>
        <v/>
      </c>
    </row>
    <row r="53" spans="1:18" x14ac:dyDescent="0.15">
      <c r="A53" s="138" t="str">
        <f t="shared" ca="1" si="0"/>
        <v/>
      </c>
      <c r="B53" s="102" t="str">
        <f t="shared" ca="1" si="1"/>
        <v/>
      </c>
      <c r="C53" s="102" t="str">
        <f t="shared" ca="1" si="2"/>
        <v/>
      </c>
      <c r="D53" s="102" t="str">
        <f t="shared" ca="1" si="3"/>
        <v/>
      </c>
      <c r="E53" s="102" t="str">
        <f t="shared" ca="1" si="4"/>
        <v/>
      </c>
      <c r="F53" s="102" t="str">
        <f t="shared" ca="1" si="5"/>
        <v/>
      </c>
      <c r="G53" s="102" t="str">
        <f t="shared" ca="1" si="6"/>
        <v/>
      </c>
      <c r="H53" s="139" t="str">
        <f t="shared" ca="1" si="7"/>
        <v/>
      </c>
      <c r="I53" s="139" t="str">
        <f t="shared" ca="1" si="8"/>
        <v/>
      </c>
      <c r="J53" s="140" t="str">
        <f t="shared" ca="1" si="9"/>
        <v/>
      </c>
      <c r="K53" s="118" t="str">
        <f t="shared" ca="1" si="10"/>
        <v/>
      </c>
      <c r="L53" s="118" t="str">
        <f t="shared" ca="1" si="11"/>
        <v/>
      </c>
      <c r="M53" s="140" t="str">
        <f t="shared" ca="1" si="12"/>
        <v/>
      </c>
      <c r="N53" s="140" t="str">
        <f t="shared" ca="1" si="13"/>
        <v/>
      </c>
      <c r="O53" s="139" t="str">
        <f t="shared" ca="1" si="14"/>
        <v/>
      </c>
      <c r="P53" s="140" t="str">
        <f t="shared" ca="1" si="15"/>
        <v/>
      </c>
      <c r="Q53" s="118" t="str">
        <f t="shared" ca="1" si="16"/>
        <v/>
      </c>
      <c r="R53" s="138" t="str">
        <f t="shared" ca="1" si="17"/>
        <v/>
      </c>
    </row>
    <row r="54" spans="1:18" x14ac:dyDescent="0.15">
      <c r="A54" s="138" t="str">
        <f t="shared" ca="1" si="0"/>
        <v/>
      </c>
      <c r="B54" s="102" t="str">
        <f t="shared" ca="1" si="1"/>
        <v/>
      </c>
      <c r="C54" s="102" t="str">
        <f t="shared" ca="1" si="2"/>
        <v/>
      </c>
      <c r="D54" s="102" t="str">
        <f t="shared" ca="1" si="3"/>
        <v/>
      </c>
      <c r="E54" s="102" t="str">
        <f t="shared" ca="1" si="4"/>
        <v/>
      </c>
      <c r="F54" s="102" t="str">
        <f t="shared" ca="1" si="5"/>
        <v/>
      </c>
      <c r="G54" s="102" t="str">
        <f t="shared" ca="1" si="6"/>
        <v/>
      </c>
      <c r="H54" s="139" t="str">
        <f t="shared" ca="1" si="7"/>
        <v/>
      </c>
      <c r="I54" s="139" t="str">
        <f t="shared" ca="1" si="8"/>
        <v/>
      </c>
      <c r="J54" s="140" t="str">
        <f t="shared" ca="1" si="9"/>
        <v/>
      </c>
      <c r="K54" s="118" t="str">
        <f t="shared" ca="1" si="10"/>
        <v/>
      </c>
      <c r="L54" s="118" t="str">
        <f t="shared" ca="1" si="11"/>
        <v/>
      </c>
      <c r="M54" s="140" t="str">
        <f t="shared" ca="1" si="12"/>
        <v/>
      </c>
      <c r="N54" s="140" t="str">
        <f t="shared" ca="1" si="13"/>
        <v/>
      </c>
      <c r="O54" s="139" t="str">
        <f t="shared" ca="1" si="14"/>
        <v/>
      </c>
      <c r="P54" s="140" t="str">
        <f t="shared" ca="1" si="15"/>
        <v/>
      </c>
      <c r="Q54" s="118" t="str">
        <f t="shared" ca="1" si="16"/>
        <v/>
      </c>
      <c r="R54" s="138" t="str">
        <f t="shared" ca="1" si="17"/>
        <v/>
      </c>
    </row>
    <row r="55" spans="1:18" x14ac:dyDescent="0.15">
      <c r="A55" s="138" t="str">
        <f t="shared" ca="1" si="0"/>
        <v/>
      </c>
      <c r="B55" s="102" t="str">
        <f t="shared" ca="1" si="1"/>
        <v/>
      </c>
      <c r="C55" s="102" t="str">
        <f t="shared" ca="1" si="2"/>
        <v/>
      </c>
      <c r="D55" s="102" t="str">
        <f t="shared" ca="1" si="3"/>
        <v/>
      </c>
      <c r="E55" s="102" t="str">
        <f t="shared" ca="1" si="4"/>
        <v/>
      </c>
      <c r="F55" s="102" t="str">
        <f t="shared" ca="1" si="5"/>
        <v/>
      </c>
      <c r="G55" s="102" t="str">
        <f t="shared" ca="1" si="6"/>
        <v/>
      </c>
      <c r="H55" s="139" t="str">
        <f t="shared" ca="1" si="7"/>
        <v/>
      </c>
      <c r="I55" s="139" t="str">
        <f t="shared" ca="1" si="8"/>
        <v/>
      </c>
      <c r="J55" s="140" t="str">
        <f t="shared" ca="1" si="9"/>
        <v/>
      </c>
      <c r="K55" s="118" t="str">
        <f t="shared" ca="1" si="10"/>
        <v/>
      </c>
      <c r="L55" s="118" t="str">
        <f t="shared" ca="1" si="11"/>
        <v/>
      </c>
      <c r="M55" s="140" t="str">
        <f t="shared" ca="1" si="12"/>
        <v/>
      </c>
      <c r="N55" s="140" t="str">
        <f t="shared" ca="1" si="13"/>
        <v/>
      </c>
      <c r="O55" s="139" t="str">
        <f t="shared" ca="1" si="14"/>
        <v/>
      </c>
      <c r="P55" s="140" t="str">
        <f t="shared" ca="1" si="15"/>
        <v/>
      </c>
      <c r="Q55" s="118" t="str">
        <f t="shared" ca="1" si="16"/>
        <v/>
      </c>
      <c r="R55" s="138" t="str">
        <f t="shared" ca="1" si="17"/>
        <v/>
      </c>
    </row>
    <row r="56" spans="1:18" x14ac:dyDescent="0.15">
      <c r="A56" s="138" t="str">
        <f t="shared" ca="1" si="0"/>
        <v/>
      </c>
      <c r="B56" s="102" t="str">
        <f t="shared" ca="1" si="1"/>
        <v/>
      </c>
      <c r="C56" s="102" t="str">
        <f t="shared" ca="1" si="2"/>
        <v/>
      </c>
      <c r="D56" s="102" t="str">
        <f t="shared" ca="1" si="3"/>
        <v/>
      </c>
      <c r="E56" s="102" t="str">
        <f t="shared" ca="1" si="4"/>
        <v/>
      </c>
      <c r="F56" s="102" t="str">
        <f t="shared" ca="1" si="5"/>
        <v/>
      </c>
      <c r="G56" s="102" t="str">
        <f t="shared" ca="1" si="6"/>
        <v/>
      </c>
      <c r="H56" s="139" t="str">
        <f t="shared" ca="1" si="7"/>
        <v/>
      </c>
      <c r="I56" s="139" t="str">
        <f t="shared" ca="1" si="8"/>
        <v/>
      </c>
      <c r="J56" s="140" t="str">
        <f t="shared" ca="1" si="9"/>
        <v/>
      </c>
      <c r="K56" s="118" t="str">
        <f t="shared" ca="1" si="10"/>
        <v/>
      </c>
      <c r="L56" s="118" t="str">
        <f t="shared" ca="1" si="11"/>
        <v/>
      </c>
      <c r="M56" s="140" t="str">
        <f t="shared" ca="1" si="12"/>
        <v/>
      </c>
      <c r="N56" s="140" t="str">
        <f t="shared" ca="1" si="13"/>
        <v/>
      </c>
      <c r="O56" s="139" t="str">
        <f t="shared" ca="1" si="14"/>
        <v/>
      </c>
      <c r="P56" s="140" t="str">
        <f t="shared" ca="1" si="15"/>
        <v/>
      </c>
      <c r="Q56" s="118" t="str">
        <f t="shared" ca="1" si="16"/>
        <v/>
      </c>
      <c r="R56" s="138" t="str">
        <f t="shared" ca="1" si="17"/>
        <v/>
      </c>
    </row>
    <row r="57" spans="1:18" x14ac:dyDescent="0.15">
      <c r="A57" s="138" t="str">
        <f t="shared" ca="1" si="0"/>
        <v/>
      </c>
      <c r="B57" s="102" t="str">
        <f t="shared" ca="1" si="1"/>
        <v/>
      </c>
      <c r="C57" s="102" t="str">
        <f t="shared" ca="1" si="2"/>
        <v/>
      </c>
      <c r="D57" s="102" t="str">
        <f t="shared" ca="1" si="3"/>
        <v/>
      </c>
      <c r="E57" s="102" t="str">
        <f t="shared" ca="1" si="4"/>
        <v/>
      </c>
      <c r="F57" s="102" t="str">
        <f t="shared" ca="1" si="5"/>
        <v/>
      </c>
      <c r="G57" s="102" t="str">
        <f t="shared" ca="1" si="6"/>
        <v/>
      </c>
      <c r="H57" s="139" t="str">
        <f t="shared" ca="1" si="7"/>
        <v/>
      </c>
      <c r="I57" s="139" t="str">
        <f t="shared" ca="1" si="8"/>
        <v/>
      </c>
      <c r="J57" s="140" t="str">
        <f t="shared" ca="1" si="9"/>
        <v/>
      </c>
      <c r="K57" s="118" t="str">
        <f t="shared" ca="1" si="10"/>
        <v/>
      </c>
      <c r="L57" s="118" t="str">
        <f t="shared" ca="1" si="11"/>
        <v/>
      </c>
      <c r="M57" s="140" t="str">
        <f t="shared" ca="1" si="12"/>
        <v/>
      </c>
      <c r="N57" s="140" t="str">
        <f t="shared" ca="1" si="13"/>
        <v/>
      </c>
      <c r="O57" s="139" t="str">
        <f t="shared" ca="1" si="14"/>
        <v/>
      </c>
      <c r="P57" s="140" t="str">
        <f t="shared" ca="1" si="15"/>
        <v/>
      </c>
      <c r="Q57" s="118" t="str">
        <f t="shared" ca="1" si="16"/>
        <v/>
      </c>
      <c r="R57" s="138" t="str">
        <f t="shared" ca="1" si="17"/>
        <v/>
      </c>
    </row>
    <row r="58" spans="1:18" x14ac:dyDescent="0.15">
      <c r="A58" s="138" t="str">
        <f t="shared" ca="1" si="0"/>
        <v/>
      </c>
      <c r="B58" s="102" t="str">
        <f t="shared" ca="1" si="1"/>
        <v/>
      </c>
      <c r="C58" s="102" t="str">
        <f t="shared" ca="1" si="2"/>
        <v/>
      </c>
      <c r="D58" s="102" t="str">
        <f t="shared" ca="1" si="3"/>
        <v/>
      </c>
      <c r="E58" s="102" t="str">
        <f t="shared" ca="1" si="4"/>
        <v/>
      </c>
      <c r="F58" s="102" t="str">
        <f t="shared" ca="1" si="5"/>
        <v/>
      </c>
      <c r="G58" s="102" t="str">
        <f t="shared" ca="1" si="6"/>
        <v/>
      </c>
      <c r="H58" s="139" t="str">
        <f t="shared" ca="1" si="7"/>
        <v/>
      </c>
      <c r="I58" s="139" t="str">
        <f t="shared" ca="1" si="8"/>
        <v/>
      </c>
      <c r="J58" s="140" t="str">
        <f t="shared" ca="1" si="9"/>
        <v/>
      </c>
      <c r="K58" s="118" t="str">
        <f t="shared" ca="1" si="10"/>
        <v/>
      </c>
      <c r="L58" s="118" t="str">
        <f t="shared" ca="1" si="11"/>
        <v/>
      </c>
      <c r="M58" s="140" t="str">
        <f t="shared" ca="1" si="12"/>
        <v/>
      </c>
      <c r="N58" s="140" t="str">
        <f t="shared" ca="1" si="13"/>
        <v/>
      </c>
      <c r="O58" s="139" t="str">
        <f t="shared" ca="1" si="14"/>
        <v/>
      </c>
      <c r="P58" s="140" t="str">
        <f t="shared" ca="1" si="15"/>
        <v/>
      </c>
      <c r="Q58" s="118" t="str">
        <f t="shared" ca="1" si="16"/>
        <v/>
      </c>
      <c r="R58" s="138" t="str">
        <f t="shared" ca="1" si="17"/>
        <v/>
      </c>
    </row>
    <row r="59" spans="1:18" x14ac:dyDescent="0.15">
      <c r="A59" s="138" t="str">
        <f t="shared" ca="1" si="0"/>
        <v/>
      </c>
      <c r="B59" s="102" t="str">
        <f t="shared" ca="1" si="1"/>
        <v/>
      </c>
      <c r="C59" s="102" t="str">
        <f t="shared" ca="1" si="2"/>
        <v/>
      </c>
      <c r="D59" s="102" t="str">
        <f t="shared" ca="1" si="3"/>
        <v/>
      </c>
      <c r="E59" s="102" t="str">
        <f t="shared" ca="1" si="4"/>
        <v/>
      </c>
      <c r="F59" s="102" t="str">
        <f t="shared" ca="1" si="5"/>
        <v/>
      </c>
      <c r="G59" s="102" t="str">
        <f t="shared" ca="1" si="6"/>
        <v/>
      </c>
      <c r="H59" s="139" t="str">
        <f t="shared" ca="1" si="7"/>
        <v/>
      </c>
      <c r="I59" s="139" t="str">
        <f t="shared" ca="1" si="8"/>
        <v/>
      </c>
      <c r="J59" s="140" t="str">
        <f t="shared" ca="1" si="9"/>
        <v/>
      </c>
      <c r="K59" s="118" t="str">
        <f t="shared" ca="1" si="10"/>
        <v/>
      </c>
      <c r="L59" s="118" t="str">
        <f t="shared" ca="1" si="11"/>
        <v/>
      </c>
      <c r="M59" s="140" t="str">
        <f t="shared" ca="1" si="12"/>
        <v/>
      </c>
      <c r="N59" s="140" t="str">
        <f t="shared" ca="1" si="13"/>
        <v/>
      </c>
      <c r="O59" s="139" t="str">
        <f t="shared" ca="1" si="14"/>
        <v/>
      </c>
      <c r="P59" s="140" t="str">
        <f t="shared" ca="1" si="15"/>
        <v/>
      </c>
      <c r="Q59" s="118" t="str">
        <f t="shared" ca="1" si="16"/>
        <v/>
      </c>
      <c r="R59" s="138" t="str">
        <f t="shared" ca="1" si="17"/>
        <v/>
      </c>
    </row>
    <row r="60" spans="1:18" x14ac:dyDescent="0.15">
      <c r="A60" s="138" t="str">
        <f t="shared" ca="1" si="0"/>
        <v/>
      </c>
      <c r="B60" s="102" t="str">
        <f t="shared" ca="1" si="1"/>
        <v/>
      </c>
      <c r="C60" s="102" t="str">
        <f t="shared" ca="1" si="2"/>
        <v/>
      </c>
      <c r="D60" s="102" t="str">
        <f t="shared" ca="1" si="3"/>
        <v/>
      </c>
      <c r="E60" s="102" t="str">
        <f t="shared" ca="1" si="4"/>
        <v/>
      </c>
      <c r="F60" s="102" t="str">
        <f t="shared" ca="1" si="5"/>
        <v/>
      </c>
      <c r="G60" s="102" t="str">
        <f t="shared" ca="1" si="6"/>
        <v/>
      </c>
      <c r="H60" s="139" t="str">
        <f t="shared" ca="1" si="7"/>
        <v/>
      </c>
      <c r="I60" s="139" t="str">
        <f t="shared" ca="1" si="8"/>
        <v/>
      </c>
      <c r="J60" s="140" t="str">
        <f t="shared" ca="1" si="9"/>
        <v/>
      </c>
      <c r="K60" s="118" t="str">
        <f t="shared" ca="1" si="10"/>
        <v/>
      </c>
      <c r="L60" s="118" t="str">
        <f t="shared" ca="1" si="11"/>
        <v/>
      </c>
      <c r="M60" s="140" t="str">
        <f t="shared" ca="1" si="12"/>
        <v/>
      </c>
      <c r="N60" s="140" t="str">
        <f t="shared" ca="1" si="13"/>
        <v/>
      </c>
      <c r="O60" s="139" t="str">
        <f t="shared" ca="1" si="14"/>
        <v/>
      </c>
      <c r="P60" s="140" t="str">
        <f t="shared" ca="1" si="15"/>
        <v/>
      </c>
      <c r="Q60" s="118" t="str">
        <f t="shared" ca="1" si="16"/>
        <v/>
      </c>
      <c r="R60" s="138" t="str">
        <f t="shared" ca="1" si="17"/>
        <v/>
      </c>
    </row>
    <row r="61" spans="1:18" x14ac:dyDescent="0.15">
      <c r="A61" s="138" t="str">
        <f t="shared" ca="1" si="0"/>
        <v/>
      </c>
      <c r="B61" s="102" t="str">
        <f t="shared" ca="1" si="1"/>
        <v/>
      </c>
      <c r="C61" s="102" t="str">
        <f t="shared" ca="1" si="2"/>
        <v/>
      </c>
      <c r="D61" s="102" t="str">
        <f t="shared" ca="1" si="3"/>
        <v/>
      </c>
      <c r="E61" s="102" t="str">
        <f t="shared" ca="1" si="4"/>
        <v/>
      </c>
      <c r="F61" s="102" t="str">
        <f t="shared" ca="1" si="5"/>
        <v/>
      </c>
      <c r="G61" s="102" t="str">
        <f t="shared" ca="1" si="6"/>
        <v/>
      </c>
      <c r="H61" s="139" t="str">
        <f t="shared" ca="1" si="7"/>
        <v/>
      </c>
      <c r="I61" s="139" t="str">
        <f t="shared" ca="1" si="8"/>
        <v/>
      </c>
      <c r="J61" s="140" t="str">
        <f t="shared" ca="1" si="9"/>
        <v/>
      </c>
      <c r="K61" s="118" t="str">
        <f t="shared" ca="1" si="10"/>
        <v/>
      </c>
      <c r="L61" s="118" t="str">
        <f t="shared" ca="1" si="11"/>
        <v/>
      </c>
      <c r="M61" s="140" t="str">
        <f t="shared" ca="1" si="12"/>
        <v/>
      </c>
      <c r="N61" s="140" t="str">
        <f t="shared" ca="1" si="13"/>
        <v/>
      </c>
      <c r="O61" s="139" t="str">
        <f t="shared" ca="1" si="14"/>
        <v/>
      </c>
      <c r="P61" s="140" t="str">
        <f t="shared" ca="1" si="15"/>
        <v/>
      </c>
      <c r="Q61" s="118" t="str">
        <f t="shared" ca="1" si="16"/>
        <v/>
      </c>
      <c r="R61" s="138" t="str">
        <f t="shared" ca="1" si="17"/>
        <v/>
      </c>
    </row>
    <row r="62" spans="1:18" x14ac:dyDescent="0.15">
      <c r="A62" s="138" t="str">
        <f t="shared" ca="1" si="0"/>
        <v/>
      </c>
      <c r="B62" s="102" t="str">
        <f t="shared" ca="1" si="1"/>
        <v/>
      </c>
      <c r="C62" s="102" t="str">
        <f t="shared" ca="1" si="2"/>
        <v/>
      </c>
      <c r="D62" s="102" t="str">
        <f t="shared" ca="1" si="3"/>
        <v/>
      </c>
      <c r="E62" s="102" t="str">
        <f t="shared" ca="1" si="4"/>
        <v/>
      </c>
      <c r="F62" s="102" t="str">
        <f t="shared" ca="1" si="5"/>
        <v/>
      </c>
      <c r="G62" s="102" t="str">
        <f t="shared" ca="1" si="6"/>
        <v/>
      </c>
      <c r="H62" s="139" t="str">
        <f t="shared" ca="1" si="7"/>
        <v/>
      </c>
      <c r="I62" s="139" t="str">
        <f t="shared" ca="1" si="8"/>
        <v/>
      </c>
      <c r="J62" s="140" t="str">
        <f t="shared" ca="1" si="9"/>
        <v/>
      </c>
      <c r="K62" s="118" t="str">
        <f t="shared" ca="1" si="10"/>
        <v/>
      </c>
      <c r="L62" s="118" t="str">
        <f t="shared" ca="1" si="11"/>
        <v/>
      </c>
      <c r="M62" s="140" t="str">
        <f t="shared" ca="1" si="12"/>
        <v/>
      </c>
      <c r="N62" s="140" t="str">
        <f t="shared" ca="1" si="13"/>
        <v/>
      </c>
      <c r="O62" s="139" t="str">
        <f t="shared" ca="1" si="14"/>
        <v/>
      </c>
      <c r="P62" s="140" t="str">
        <f t="shared" ca="1" si="15"/>
        <v/>
      </c>
      <c r="Q62" s="118" t="str">
        <f t="shared" ca="1" si="16"/>
        <v/>
      </c>
      <c r="R62" s="138" t="str">
        <f t="shared" ca="1" si="17"/>
        <v/>
      </c>
    </row>
    <row r="63" spans="1:18" x14ac:dyDescent="0.15">
      <c r="A63" s="138" t="str">
        <f t="shared" ca="1" si="0"/>
        <v/>
      </c>
      <c r="B63" s="102" t="str">
        <f t="shared" ca="1" si="1"/>
        <v/>
      </c>
      <c r="C63" s="102" t="str">
        <f t="shared" ca="1" si="2"/>
        <v/>
      </c>
      <c r="D63" s="102" t="str">
        <f t="shared" ca="1" si="3"/>
        <v/>
      </c>
      <c r="E63" s="102" t="str">
        <f t="shared" ca="1" si="4"/>
        <v/>
      </c>
      <c r="F63" s="102" t="str">
        <f t="shared" ca="1" si="5"/>
        <v/>
      </c>
      <c r="G63" s="102" t="str">
        <f t="shared" ca="1" si="6"/>
        <v/>
      </c>
      <c r="H63" s="139" t="str">
        <f t="shared" ca="1" si="7"/>
        <v/>
      </c>
      <c r="I63" s="139" t="str">
        <f t="shared" ca="1" si="8"/>
        <v/>
      </c>
      <c r="J63" s="140" t="str">
        <f t="shared" ca="1" si="9"/>
        <v/>
      </c>
      <c r="K63" s="118" t="str">
        <f t="shared" ca="1" si="10"/>
        <v/>
      </c>
      <c r="L63" s="118" t="str">
        <f t="shared" ca="1" si="11"/>
        <v/>
      </c>
      <c r="M63" s="140" t="str">
        <f t="shared" ca="1" si="12"/>
        <v/>
      </c>
      <c r="N63" s="140" t="str">
        <f t="shared" ca="1" si="13"/>
        <v/>
      </c>
      <c r="O63" s="139" t="str">
        <f t="shared" ca="1" si="14"/>
        <v/>
      </c>
      <c r="P63" s="140" t="str">
        <f t="shared" ca="1" si="15"/>
        <v/>
      </c>
      <c r="Q63" s="118" t="str">
        <f t="shared" ca="1" si="16"/>
        <v/>
      </c>
      <c r="R63" s="138" t="str">
        <f t="shared" ca="1" si="17"/>
        <v/>
      </c>
    </row>
    <row r="64" spans="1:18" x14ac:dyDescent="0.15">
      <c r="A64" s="138" t="str">
        <f t="shared" ca="1" si="0"/>
        <v/>
      </c>
      <c r="B64" s="102" t="str">
        <f t="shared" ca="1" si="1"/>
        <v/>
      </c>
      <c r="C64" s="102" t="str">
        <f t="shared" ca="1" si="2"/>
        <v/>
      </c>
      <c r="D64" s="102" t="str">
        <f t="shared" ca="1" si="3"/>
        <v/>
      </c>
      <c r="E64" s="102" t="str">
        <f t="shared" ca="1" si="4"/>
        <v/>
      </c>
      <c r="F64" s="102" t="str">
        <f t="shared" ca="1" si="5"/>
        <v/>
      </c>
      <c r="G64" s="102" t="str">
        <f t="shared" ca="1" si="6"/>
        <v/>
      </c>
      <c r="H64" s="139" t="str">
        <f t="shared" ca="1" si="7"/>
        <v/>
      </c>
      <c r="I64" s="139" t="str">
        <f t="shared" ca="1" si="8"/>
        <v/>
      </c>
      <c r="J64" s="140" t="str">
        <f t="shared" ca="1" si="9"/>
        <v/>
      </c>
      <c r="K64" s="118" t="str">
        <f t="shared" ca="1" si="10"/>
        <v/>
      </c>
      <c r="L64" s="118" t="str">
        <f t="shared" ca="1" si="11"/>
        <v/>
      </c>
      <c r="M64" s="140" t="str">
        <f t="shared" ca="1" si="12"/>
        <v/>
      </c>
      <c r="N64" s="140" t="str">
        <f t="shared" ca="1" si="13"/>
        <v/>
      </c>
      <c r="O64" s="139" t="str">
        <f t="shared" ca="1" si="14"/>
        <v/>
      </c>
      <c r="P64" s="140" t="str">
        <f t="shared" ca="1" si="15"/>
        <v/>
      </c>
      <c r="Q64" s="118" t="str">
        <f t="shared" ca="1" si="16"/>
        <v/>
      </c>
      <c r="R64" s="138" t="str">
        <f t="shared" ca="1" si="17"/>
        <v/>
      </c>
    </row>
    <row r="65" spans="1:18" x14ac:dyDescent="0.15">
      <c r="A65" s="138" t="str">
        <f t="shared" ca="1" si="0"/>
        <v/>
      </c>
      <c r="B65" s="102" t="str">
        <f t="shared" ca="1" si="1"/>
        <v/>
      </c>
      <c r="C65" s="102" t="str">
        <f t="shared" ca="1" si="2"/>
        <v/>
      </c>
      <c r="D65" s="102" t="str">
        <f t="shared" ca="1" si="3"/>
        <v/>
      </c>
      <c r="E65" s="102" t="str">
        <f t="shared" ca="1" si="4"/>
        <v/>
      </c>
      <c r="F65" s="102" t="str">
        <f t="shared" ca="1" si="5"/>
        <v/>
      </c>
      <c r="G65" s="102" t="str">
        <f t="shared" ca="1" si="6"/>
        <v/>
      </c>
      <c r="H65" s="139" t="str">
        <f t="shared" ca="1" si="7"/>
        <v/>
      </c>
      <c r="I65" s="139" t="str">
        <f t="shared" ca="1" si="8"/>
        <v/>
      </c>
      <c r="J65" s="140" t="str">
        <f t="shared" ca="1" si="9"/>
        <v/>
      </c>
      <c r="K65" s="118" t="str">
        <f t="shared" ca="1" si="10"/>
        <v/>
      </c>
      <c r="L65" s="118" t="str">
        <f t="shared" ca="1" si="11"/>
        <v/>
      </c>
      <c r="M65" s="140" t="str">
        <f t="shared" ca="1" si="12"/>
        <v/>
      </c>
      <c r="N65" s="140" t="str">
        <f t="shared" ca="1" si="13"/>
        <v/>
      </c>
      <c r="O65" s="139" t="str">
        <f t="shared" ca="1" si="14"/>
        <v/>
      </c>
      <c r="P65" s="140" t="str">
        <f t="shared" ca="1" si="15"/>
        <v/>
      </c>
      <c r="Q65" s="118" t="str">
        <f t="shared" ca="1" si="16"/>
        <v/>
      </c>
      <c r="R65" s="138" t="str">
        <f t="shared" ca="1" si="17"/>
        <v/>
      </c>
    </row>
    <row r="66" spans="1:18" x14ac:dyDescent="0.15">
      <c r="A66" s="138" t="str">
        <f t="shared" ca="1" si="0"/>
        <v/>
      </c>
      <c r="B66" s="102" t="str">
        <f t="shared" ca="1" si="1"/>
        <v/>
      </c>
      <c r="C66" s="102" t="str">
        <f t="shared" ca="1" si="2"/>
        <v/>
      </c>
      <c r="D66" s="102" t="str">
        <f t="shared" ca="1" si="3"/>
        <v/>
      </c>
      <c r="E66" s="102" t="str">
        <f t="shared" ca="1" si="4"/>
        <v/>
      </c>
      <c r="F66" s="102" t="str">
        <f t="shared" ca="1" si="5"/>
        <v/>
      </c>
      <c r="G66" s="102" t="str">
        <f t="shared" ca="1" si="6"/>
        <v/>
      </c>
      <c r="H66" s="139" t="str">
        <f t="shared" ca="1" si="7"/>
        <v/>
      </c>
      <c r="I66" s="139" t="str">
        <f t="shared" ca="1" si="8"/>
        <v/>
      </c>
      <c r="J66" s="140" t="str">
        <f t="shared" ca="1" si="9"/>
        <v/>
      </c>
      <c r="K66" s="118" t="str">
        <f t="shared" ca="1" si="10"/>
        <v/>
      </c>
      <c r="L66" s="118" t="str">
        <f t="shared" ca="1" si="11"/>
        <v/>
      </c>
      <c r="M66" s="140" t="str">
        <f t="shared" ca="1" si="12"/>
        <v/>
      </c>
      <c r="N66" s="140" t="str">
        <f t="shared" ca="1" si="13"/>
        <v/>
      </c>
      <c r="O66" s="139" t="str">
        <f t="shared" ca="1" si="14"/>
        <v/>
      </c>
      <c r="P66" s="140" t="str">
        <f t="shared" ca="1" si="15"/>
        <v/>
      </c>
      <c r="Q66" s="118" t="str">
        <f t="shared" ca="1" si="16"/>
        <v/>
      </c>
      <c r="R66" s="138" t="str">
        <f t="shared" ca="1" si="17"/>
        <v/>
      </c>
    </row>
    <row r="67" spans="1:18" x14ac:dyDescent="0.15">
      <c r="A67" s="138" t="str">
        <f t="shared" ca="1" si="0"/>
        <v/>
      </c>
      <c r="B67" s="102" t="str">
        <f t="shared" ca="1" si="1"/>
        <v/>
      </c>
      <c r="C67" s="102" t="str">
        <f t="shared" ca="1" si="2"/>
        <v/>
      </c>
      <c r="D67" s="102" t="str">
        <f t="shared" ca="1" si="3"/>
        <v/>
      </c>
      <c r="E67" s="102" t="str">
        <f t="shared" ca="1" si="4"/>
        <v/>
      </c>
      <c r="F67" s="102" t="str">
        <f t="shared" ca="1" si="5"/>
        <v/>
      </c>
      <c r="G67" s="102" t="str">
        <f t="shared" ca="1" si="6"/>
        <v/>
      </c>
      <c r="H67" s="139" t="str">
        <f t="shared" ca="1" si="7"/>
        <v/>
      </c>
      <c r="I67" s="139" t="str">
        <f t="shared" ca="1" si="8"/>
        <v/>
      </c>
      <c r="J67" s="140" t="str">
        <f t="shared" ca="1" si="9"/>
        <v/>
      </c>
      <c r="K67" s="118" t="str">
        <f t="shared" ca="1" si="10"/>
        <v/>
      </c>
      <c r="L67" s="118" t="str">
        <f t="shared" ca="1" si="11"/>
        <v/>
      </c>
      <c r="M67" s="140" t="str">
        <f t="shared" ca="1" si="12"/>
        <v/>
      </c>
      <c r="N67" s="140" t="str">
        <f t="shared" ca="1" si="13"/>
        <v/>
      </c>
      <c r="O67" s="139" t="str">
        <f t="shared" ca="1" si="14"/>
        <v/>
      </c>
      <c r="P67" s="140" t="str">
        <f t="shared" ca="1" si="15"/>
        <v/>
      </c>
      <c r="Q67" s="118" t="str">
        <f t="shared" ca="1" si="16"/>
        <v/>
      </c>
      <c r="R67" s="138" t="str">
        <f t="shared" ca="1" si="17"/>
        <v/>
      </c>
    </row>
    <row r="68" spans="1:18" x14ac:dyDescent="0.15">
      <c r="A68" s="138" t="str">
        <f t="shared" ca="1" si="0"/>
        <v/>
      </c>
      <c r="B68" s="102" t="str">
        <f t="shared" ca="1" si="1"/>
        <v/>
      </c>
      <c r="C68" s="102" t="str">
        <f t="shared" ca="1" si="2"/>
        <v/>
      </c>
      <c r="D68" s="102" t="str">
        <f t="shared" ca="1" si="3"/>
        <v/>
      </c>
      <c r="E68" s="102" t="str">
        <f t="shared" ca="1" si="4"/>
        <v/>
      </c>
      <c r="F68" s="102" t="str">
        <f t="shared" ca="1" si="5"/>
        <v/>
      </c>
      <c r="G68" s="102" t="str">
        <f t="shared" ca="1" si="6"/>
        <v/>
      </c>
      <c r="H68" s="139" t="str">
        <f t="shared" ca="1" si="7"/>
        <v/>
      </c>
      <c r="I68" s="139" t="str">
        <f t="shared" ca="1" si="8"/>
        <v/>
      </c>
      <c r="J68" s="140" t="str">
        <f t="shared" ca="1" si="9"/>
        <v/>
      </c>
      <c r="K68" s="118" t="str">
        <f t="shared" ca="1" si="10"/>
        <v/>
      </c>
      <c r="L68" s="118" t="str">
        <f t="shared" ca="1" si="11"/>
        <v/>
      </c>
      <c r="M68" s="140" t="str">
        <f t="shared" ca="1" si="12"/>
        <v/>
      </c>
      <c r="N68" s="140" t="str">
        <f t="shared" ca="1" si="13"/>
        <v/>
      </c>
      <c r="O68" s="139" t="str">
        <f t="shared" ca="1" si="14"/>
        <v/>
      </c>
      <c r="P68" s="140" t="str">
        <f t="shared" ca="1" si="15"/>
        <v/>
      </c>
      <c r="Q68" s="118" t="str">
        <f t="shared" ca="1" si="16"/>
        <v/>
      </c>
      <c r="R68" s="138" t="str">
        <f t="shared" ca="1" si="17"/>
        <v/>
      </c>
    </row>
    <row r="69" spans="1:18" x14ac:dyDescent="0.15">
      <c r="A69" s="138" t="str">
        <f t="shared" ca="1" si="0"/>
        <v/>
      </c>
      <c r="B69" s="102" t="str">
        <f t="shared" ca="1" si="1"/>
        <v/>
      </c>
      <c r="C69" s="102" t="str">
        <f t="shared" ca="1" si="2"/>
        <v/>
      </c>
      <c r="D69" s="102" t="str">
        <f t="shared" ca="1" si="3"/>
        <v/>
      </c>
      <c r="E69" s="102" t="str">
        <f t="shared" ca="1" si="4"/>
        <v/>
      </c>
      <c r="F69" s="102" t="str">
        <f t="shared" ca="1" si="5"/>
        <v/>
      </c>
      <c r="G69" s="102" t="str">
        <f t="shared" ca="1" si="6"/>
        <v/>
      </c>
      <c r="H69" s="139" t="str">
        <f t="shared" ca="1" si="7"/>
        <v/>
      </c>
      <c r="I69" s="139" t="str">
        <f t="shared" ca="1" si="8"/>
        <v/>
      </c>
      <c r="J69" s="140" t="str">
        <f t="shared" ca="1" si="9"/>
        <v/>
      </c>
      <c r="K69" s="118" t="str">
        <f t="shared" ca="1" si="10"/>
        <v/>
      </c>
      <c r="L69" s="118" t="str">
        <f t="shared" ca="1" si="11"/>
        <v/>
      </c>
      <c r="M69" s="140" t="str">
        <f t="shared" ca="1" si="12"/>
        <v/>
      </c>
      <c r="N69" s="140" t="str">
        <f t="shared" ca="1" si="13"/>
        <v/>
      </c>
      <c r="O69" s="139" t="str">
        <f t="shared" ca="1" si="14"/>
        <v/>
      </c>
      <c r="P69" s="140" t="str">
        <f t="shared" ca="1" si="15"/>
        <v/>
      </c>
      <c r="Q69" s="118" t="str">
        <f t="shared" ca="1" si="16"/>
        <v/>
      </c>
      <c r="R69" s="138" t="str">
        <f t="shared" ca="1" si="17"/>
        <v/>
      </c>
    </row>
    <row r="70" spans="1:18" x14ac:dyDescent="0.15">
      <c r="A70" s="138" t="str">
        <f t="shared" ca="1" si="0"/>
        <v/>
      </c>
      <c r="B70" s="102" t="str">
        <f t="shared" ca="1" si="1"/>
        <v/>
      </c>
      <c r="C70" s="102" t="str">
        <f t="shared" ca="1" si="2"/>
        <v/>
      </c>
      <c r="D70" s="102" t="str">
        <f t="shared" ca="1" si="3"/>
        <v/>
      </c>
      <c r="E70" s="102" t="str">
        <f t="shared" ca="1" si="4"/>
        <v/>
      </c>
      <c r="F70" s="102" t="str">
        <f t="shared" ca="1" si="5"/>
        <v/>
      </c>
      <c r="G70" s="102" t="str">
        <f t="shared" ca="1" si="6"/>
        <v/>
      </c>
      <c r="H70" s="139" t="str">
        <f t="shared" ca="1" si="7"/>
        <v/>
      </c>
      <c r="I70" s="139" t="str">
        <f t="shared" ca="1" si="8"/>
        <v/>
      </c>
      <c r="J70" s="140" t="str">
        <f t="shared" ca="1" si="9"/>
        <v/>
      </c>
      <c r="K70" s="118" t="str">
        <f t="shared" ca="1" si="10"/>
        <v/>
      </c>
      <c r="L70" s="118" t="str">
        <f t="shared" ca="1" si="11"/>
        <v/>
      </c>
      <c r="M70" s="140" t="str">
        <f t="shared" ca="1" si="12"/>
        <v/>
      </c>
      <c r="N70" s="140" t="str">
        <f t="shared" ca="1" si="13"/>
        <v/>
      </c>
      <c r="O70" s="139" t="str">
        <f t="shared" ca="1" si="14"/>
        <v/>
      </c>
      <c r="P70" s="140" t="str">
        <f t="shared" ca="1" si="15"/>
        <v/>
      </c>
      <c r="Q70" s="118" t="str">
        <f t="shared" ca="1" si="16"/>
        <v/>
      </c>
      <c r="R70" s="138" t="str">
        <f t="shared" ca="1" si="17"/>
        <v/>
      </c>
    </row>
    <row r="71" spans="1:18" x14ac:dyDescent="0.15">
      <c r="A71" s="138" t="str">
        <f t="shared" ref="A71:A134" ca="1" si="18">IF(ROW()-5&gt;$A$5,"",ROW()-5)</f>
        <v/>
      </c>
      <c r="B71" s="102" t="str">
        <f t="shared" ref="B71:B134" ca="1" si="19">IF($A71="","",INDEX(INDIRECT("yss_raw!AL:AL"),MATCH($B$4,INDIRECT("yss_raw!AL:AL"),0)+$A71))</f>
        <v/>
      </c>
      <c r="C71" s="102" t="str">
        <f t="shared" ref="C71:C134" ca="1" si="20">IF($A71="","",INDEX(INDIRECT("yss_raw!AM:AM"),MATCH($B$4,INDIRECT("yss_raw!AL:AL"),0)+$A71))</f>
        <v/>
      </c>
      <c r="D71" s="102" t="str">
        <f t="shared" ref="D71:D134" ca="1" si="21">IF($A71="","",INDEX(INDIRECT("yss_raw!AO:AO"),MATCH($B$4,INDIRECT("yss_raw!AL:AL"),0)+$A71))</f>
        <v/>
      </c>
      <c r="E71" s="102" t="str">
        <f t="shared" ref="E71:E134" ca="1" si="22">IF($A71="","",INDEX(INDIRECT("yss_raw!AP:AP"),MATCH($B$4,INDIRECT("yss_raw!AL:AL"),0)+$A71))</f>
        <v/>
      </c>
      <c r="F71" s="102" t="str">
        <f t="shared" ref="F71:F134" ca="1" si="23">IF($A71="","",INDEX(INDIRECT("yss_raw!AQ:AQ"),MATCH($B$4,INDIRECT("yss_raw!AL:AL"),0)+$A71))</f>
        <v/>
      </c>
      <c r="G71" s="102" t="str">
        <f t="shared" ref="G71:G134" ca="1" si="24">IF($A71="","",INDEX(INDIRECT("yss_raw!AR:AR"),MATCH($B$4,INDIRECT("yss_raw!AL:AL"),0)+$A71))</f>
        <v/>
      </c>
      <c r="H71" s="139" t="str">
        <f t="shared" ref="H71:H134" ca="1" si="25">IF($A71="","",INDEX(INDIRECT("yss_raw!AU:AU"),MATCH($B$4,INDIRECT("yss_raw!AL:AL"),0)+$A71))</f>
        <v/>
      </c>
      <c r="I71" s="139" t="str">
        <f t="shared" ref="I71:I134" ca="1" si="26">IF($A71="","",INDEX(INDIRECT("yss_raw!AV:AV"),MATCH($B$4,INDIRECT("yss_raw!AL:AL"),0)+$A71))</f>
        <v/>
      </c>
      <c r="J71" s="140" t="str">
        <f t="shared" ref="J71:J104" ca="1" si="27">IF($A71="","",IFERROR(I71/H71,""))</f>
        <v/>
      </c>
      <c r="K71" s="118" t="str">
        <f t="shared" ref="K71:K104" ca="1" si="28">IF($A71="","",IFERROR(L71/I71,""))</f>
        <v/>
      </c>
      <c r="L71" s="118" t="str">
        <f t="shared" ref="L71:L134" ca="1" si="29">IF($A71="","",INDEX(INDIRECT("yss_raw!AX:AX"),MATCH($B$4,INDIRECT("yss_raw!AL:AL"),0)+$A71))</f>
        <v/>
      </c>
      <c r="M71" s="140" t="str">
        <f t="shared" ref="M71:M134" ca="1" si="30">IF($A71="","",INDEX(INDIRECT("yss_raw!AY:AY"),MATCH($B$4,INDIRECT("yss_raw!AL:AL"),0)+$A71))</f>
        <v/>
      </c>
      <c r="N71" s="140" t="str">
        <f t="shared" ref="N71:N134" ca="1" si="31">IF($A71="","",INDEX(INDIRECT("yss_raw!BB:BB"),MATCH($B$4,INDIRECT("yss_raw!AL:AL"),0)+$A71))</f>
        <v/>
      </c>
      <c r="O71" s="139" t="str">
        <f t="shared" ref="O71:O134" ca="1" si="32">IF($A71="","",INDEX(INDIRECT("yss_raw!BA:BA"),MATCH($B$4,INDIRECT("yss_raw!AL:AL"),0)+$A71))</f>
        <v/>
      </c>
      <c r="P71" s="140" t="str">
        <f t="shared" ref="P71:P104" ca="1" si="33">IF($A71="","",IFERROR(O71/I71,""))</f>
        <v/>
      </c>
      <c r="Q71" s="118" t="str">
        <f t="shared" ref="Q71:Q104" ca="1" si="34">IF($A71="","",IFERROR(L71/O71,""))</f>
        <v/>
      </c>
      <c r="R71" s="138" t="str">
        <f t="shared" ref="R71:R104" ca="1" si="35">IF($A71="","",IF(O71&gt;0,IF(Q71&gt;$Q$5,"B","A"),IF(O71=0,IF(L71&gt;$Q$5,"C","D"))))</f>
        <v/>
      </c>
    </row>
    <row r="72" spans="1:18" x14ac:dyDescent="0.15">
      <c r="A72" s="138" t="str">
        <f t="shared" ca="1" si="18"/>
        <v/>
      </c>
      <c r="B72" s="102" t="str">
        <f t="shared" ca="1" si="19"/>
        <v/>
      </c>
      <c r="C72" s="102" t="str">
        <f t="shared" ca="1" si="20"/>
        <v/>
      </c>
      <c r="D72" s="102" t="str">
        <f t="shared" ca="1" si="21"/>
        <v/>
      </c>
      <c r="E72" s="102" t="str">
        <f t="shared" ca="1" si="22"/>
        <v/>
      </c>
      <c r="F72" s="102" t="str">
        <f t="shared" ca="1" si="23"/>
        <v/>
      </c>
      <c r="G72" s="102" t="str">
        <f t="shared" ca="1" si="24"/>
        <v/>
      </c>
      <c r="H72" s="139" t="str">
        <f t="shared" ca="1" si="25"/>
        <v/>
      </c>
      <c r="I72" s="139" t="str">
        <f t="shared" ca="1" si="26"/>
        <v/>
      </c>
      <c r="J72" s="140" t="str">
        <f t="shared" ca="1" si="27"/>
        <v/>
      </c>
      <c r="K72" s="118" t="str">
        <f t="shared" ca="1" si="28"/>
        <v/>
      </c>
      <c r="L72" s="118" t="str">
        <f t="shared" ca="1" si="29"/>
        <v/>
      </c>
      <c r="M72" s="140" t="str">
        <f t="shared" ca="1" si="30"/>
        <v/>
      </c>
      <c r="N72" s="140" t="str">
        <f t="shared" ca="1" si="31"/>
        <v/>
      </c>
      <c r="O72" s="139" t="str">
        <f t="shared" ca="1" si="32"/>
        <v/>
      </c>
      <c r="P72" s="140" t="str">
        <f t="shared" ca="1" si="33"/>
        <v/>
      </c>
      <c r="Q72" s="118" t="str">
        <f t="shared" ca="1" si="34"/>
        <v/>
      </c>
      <c r="R72" s="138" t="str">
        <f t="shared" ca="1" si="35"/>
        <v/>
      </c>
    </row>
    <row r="73" spans="1:18" x14ac:dyDescent="0.15">
      <c r="A73" s="138" t="str">
        <f t="shared" ca="1" si="18"/>
        <v/>
      </c>
      <c r="B73" s="102" t="str">
        <f t="shared" ca="1" si="19"/>
        <v/>
      </c>
      <c r="C73" s="102" t="str">
        <f t="shared" ca="1" si="20"/>
        <v/>
      </c>
      <c r="D73" s="102" t="str">
        <f t="shared" ca="1" si="21"/>
        <v/>
      </c>
      <c r="E73" s="102" t="str">
        <f t="shared" ca="1" si="22"/>
        <v/>
      </c>
      <c r="F73" s="102" t="str">
        <f t="shared" ca="1" si="23"/>
        <v/>
      </c>
      <c r="G73" s="102" t="str">
        <f t="shared" ca="1" si="24"/>
        <v/>
      </c>
      <c r="H73" s="139" t="str">
        <f t="shared" ca="1" si="25"/>
        <v/>
      </c>
      <c r="I73" s="139" t="str">
        <f t="shared" ca="1" si="26"/>
        <v/>
      </c>
      <c r="J73" s="140" t="str">
        <f t="shared" ca="1" si="27"/>
        <v/>
      </c>
      <c r="K73" s="118" t="str">
        <f t="shared" ca="1" si="28"/>
        <v/>
      </c>
      <c r="L73" s="118" t="str">
        <f t="shared" ca="1" si="29"/>
        <v/>
      </c>
      <c r="M73" s="140" t="str">
        <f t="shared" ca="1" si="30"/>
        <v/>
      </c>
      <c r="N73" s="140" t="str">
        <f t="shared" ca="1" si="31"/>
        <v/>
      </c>
      <c r="O73" s="139" t="str">
        <f t="shared" ca="1" si="32"/>
        <v/>
      </c>
      <c r="P73" s="140" t="str">
        <f t="shared" ca="1" si="33"/>
        <v/>
      </c>
      <c r="Q73" s="118" t="str">
        <f t="shared" ca="1" si="34"/>
        <v/>
      </c>
      <c r="R73" s="138" t="str">
        <f t="shared" ca="1" si="35"/>
        <v/>
      </c>
    </row>
    <row r="74" spans="1:18" x14ac:dyDescent="0.15">
      <c r="A74" s="138" t="str">
        <f t="shared" ca="1" si="18"/>
        <v/>
      </c>
      <c r="B74" s="102" t="str">
        <f t="shared" ca="1" si="19"/>
        <v/>
      </c>
      <c r="C74" s="102" t="str">
        <f t="shared" ca="1" si="20"/>
        <v/>
      </c>
      <c r="D74" s="102" t="str">
        <f t="shared" ca="1" si="21"/>
        <v/>
      </c>
      <c r="E74" s="102" t="str">
        <f t="shared" ca="1" si="22"/>
        <v/>
      </c>
      <c r="F74" s="102" t="str">
        <f t="shared" ca="1" si="23"/>
        <v/>
      </c>
      <c r="G74" s="102" t="str">
        <f t="shared" ca="1" si="24"/>
        <v/>
      </c>
      <c r="H74" s="139" t="str">
        <f t="shared" ca="1" si="25"/>
        <v/>
      </c>
      <c r="I74" s="139" t="str">
        <f t="shared" ca="1" si="26"/>
        <v/>
      </c>
      <c r="J74" s="140" t="str">
        <f t="shared" ca="1" si="27"/>
        <v/>
      </c>
      <c r="K74" s="118" t="str">
        <f t="shared" ca="1" si="28"/>
        <v/>
      </c>
      <c r="L74" s="118" t="str">
        <f t="shared" ca="1" si="29"/>
        <v/>
      </c>
      <c r="M74" s="140" t="str">
        <f t="shared" ca="1" si="30"/>
        <v/>
      </c>
      <c r="N74" s="140" t="str">
        <f t="shared" ca="1" si="31"/>
        <v/>
      </c>
      <c r="O74" s="139" t="str">
        <f t="shared" ca="1" si="32"/>
        <v/>
      </c>
      <c r="P74" s="140" t="str">
        <f t="shared" ca="1" si="33"/>
        <v/>
      </c>
      <c r="Q74" s="118" t="str">
        <f t="shared" ca="1" si="34"/>
        <v/>
      </c>
      <c r="R74" s="138" t="str">
        <f t="shared" ca="1" si="35"/>
        <v/>
      </c>
    </row>
    <row r="75" spans="1:18" x14ac:dyDescent="0.15">
      <c r="A75" s="138" t="str">
        <f t="shared" ca="1" si="18"/>
        <v/>
      </c>
      <c r="B75" s="102" t="str">
        <f t="shared" ca="1" si="19"/>
        <v/>
      </c>
      <c r="C75" s="102" t="str">
        <f t="shared" ca="1" si="20"/>
        <v/>
      </c>
      <c r="D75" s="102" t="str">
        <f t="shared" ca="1" si="21"/>
        <v/>
      </c>
      <c r="E75" s="102" t="str">
        <f t="shared" ca="1" si="22"/>
        <v/>
      </c>
      <c r="F75" s="102" t="str">
        <f t="shared" ca="1" si="23"/>
        <v/>
      </c>
      <c r="G75" s="102" t="str">
        <f t="shared" ca="1" si="24"/>
        <v/>
      </c>
      <c r="H75" s="139" t="str">
        <f t="shared" ca="1" si="25"/>
        <v/>
      </c>
      <c r="I75" s="139" t="str">
        <f t="shared" ca="1" si="26"/>
        <v/>
      </c>
      <c r="J75" s="140" t="str">
        <f t="shared" ca="1" si="27"/>
        <v/>
      </c>
      <c r="K75" s="118" t="str">
        <f t="shared" ca="1" si="28"/>
        <v/>
      </c>
      <c r="L75" s="118" t="str">
        <f t="shared" ca="1" si="29"/>
        <v/>
      </c>
      <c r="M75" s="140" t="str">
        <f t="shared" ca="1" si="30"/>
        <v/>
      </c>
      <c r="N75" s="140" t="str">
        <f t="shared" ca="1" si="31"/>
        <v/>
      </c>
      <c r="O75" s="139" t="str">
        <f t="shared" ca="1" si="32"/>
        <v/>
      </c>
      <c r="P75" s="140" t="str">
        <f t="shared" ca="1" si="33"/>
        <v/>
      </c>
      <c r="Q75" s="118" t="str">
        <f t="shared" ca="1" si="34"/>
        <v/>
      </c>
      <c r="R75" s="138" t="str">
        <f t="shared" ca="1" si="35"/>
        <v/>
      </c>
    </row>
    <row r="76" spans="1:18" x14ac:dyDescent="0.15">
      <c r="A76" s="138" t="str">
        <f t="shared" ca="1" si="18"/>
        <v/>
      </c>
      <c r="B76" s="102" t="str">
        <f t="shared" ca="1" si="19"/>
        <v/>
      </c>
      <c r="C76" s="102" t="str">
        <f t="shared" ca="1" si="20"/>
        <v/>
      </c>
      <c r="D76" s="102" t="str">
        <f t="shared" ca="1" si="21"/>
        <v/>
      </c>
      <c r="E76" s="102" t="str">
        <f t="shared" ca="1" si="22"/>
        <v/>
      </c>
      <c r="F76" s="102" t="str">
        <f t="shared" ca="1" si="23"/>
        <v/>
      </c>
      <c r="G76" s="102" t="str">
        <f t="shared" ca="1" si="24"/>
        <v/>
      </c>
      <c r="H76" s="139" t="str">
        <f t="shared" ca="1" si="25"/>
        <v/>
      </c>
      <c r="I76" s="139" t="str">
        <f t="shared" ca="1" si="26"/>
        <v/>
      </c>
      <c r="J76" s="140" t="str">
        <f t="shared" ca="1" si="27"/>
        <v/>
      </c>
      <c r="K76" s="118" t="str">
        <f t="shared" ca="1" si="28"/>
        <v/>
      </c>
      <c r="L76" s="118" t="str">
        <f t="shared" ca="1" si="29"/>
        <v/>
      </c>
      <c r="M76" s="140" t="str">
        <f t="shared" ca="1" si="30"/>
        <v/>
      </c>
      <c r="N76" s="140" t="str">
        <f t="shared" ca="1" si="31"/>
        <v/>
      </c>
      <c r="O76" s="139" t="str">
        <f t="shared" ca="1" si="32"/>
        <v/>
      </c>
      <c r="P76" s="140" t="str">
        <f t="shared" ca="1" si="33"/>
        <v/>
      </c>
      <c r="Q76" s="118" t="str">
        <f t="shared" ca="1" si="34"/>
        <v/>
      </c>
      <c r="R76" s="138" t="str">
        <f t="shared" ca="1" si="35"/>
        <v/>
      </c>
    </row>
    <row r="77" spans="1:18" x14ac:dyDescent="0.15">
      <c r="A77" s="138" t="str">
        <f t="shared" ca="1" si="18"/>
        <v/>
      </c>
      <c r="B77" s="102" t="str">
        <f t="shared" ca="1" si="19"/>
        <v/>
      </c>
      <c r="C77" s="102" t="str">
        <f t="shared" ca="1" si="20"/>
        <v/>
      </c>
      <c r="D77" s="102" t="str">
        <f t="shared" ca="1" si="21"/>
        <v/>
      </c>
      <c r="E77" s="102" t="str">
        <f t="shared" ca="1" si="22"/>
        <v/>
      </c>
      <c r="F77" s="102" t="str">
        <f t="shared" ca="1" si="23"/>
        <v/>
      </c>
      <c r="G77" s="102" t="str">
        <f t="shared" ca="1" si="24"/>
        <v/>
      </c>
      <c r="H77" s="139" t="str">
        <f t="shared" ca="1" si="25"/>
        <v/>
      </c>
      <c r="I77" s="139" t="str">
        <f t="shared" ca="1" si="26"/>
        <v/>
      </c>
      <c r="J77" s="140" t="str">
        <f t="shared" ca="1" si="27"/>
        <v/>
      </c>
      <c r="K77" s="118" t="str">
        <f t="shared" ca="1" si="28"/>
        <v/>
      </c>
      <c r="L77" s="118" t="str">
        <f t="shared" ca="1" si="29"/>
        <v/>
      </c>
      <c r="M77" s="140" t="str">
        <f t="shared" ca="1" si="30"/>
        <v/>
      </c>
      <c r="N77" s="140" t="str">
        <f t="shared" ca="1" si="31"/>
        <v/>
      </c>
      <c r="O77" s="139" t="str">
        <f t="shared" ca="1" si="32"/>
        <v/>
      </c>
      <c r="P77" s="140" t="str">
        <f t="shared" ca="1" si="33"/>
        <v/>
      </c>
      <c r="Q77" s="118" t="str">
        <f t="shared" ca="1" si="34"/>
        <v/>
      </c>
      <c r="R77" s="138" t="str">
        <f t="shared" ca="1" si="35"/>
        <v/>
      </c>
    </row>
    <row r="78" spans="1:18" x14ac:dyDescent="0.15">
      <c r="A78" s="138" t="str">
        <f t="shared" ca="1" si="18"/>
        <v/>
      </c>
      <c r="B78" s="102" t="str">
        <f t="shared" ca="1" si="19"/>
        <v/>
      </c>
      <c r="C78" s="102" t="str">
        <f t="shared" ca="1" si="20"/>
        <v/>
      </c>
      <c r="D78" s="102" t="str">
        <f t="shared" ca="1" si="21"/>
        <v/>
      </c>
      <c r="E78" s="102" t="str">
        <f t="shared" ca="1" si="22"/>
        <v/>
      </c>
      <c r="F78" s="102" t="str">
        <f t="shared" ca="1" si="23"/>
        <v/>
      </c>
      <c r="G78" s="102" t="str">
        <f t="shared" ca="1" si="24"/>
        <v/>
      </c>
      <c r="H78" s="139" t="str">
        <f t="shared" ca="1" si="25"/>
        <v/>
      </c>
      <c r="I78" s="139" t="str">
        <f t="shared" ca="1" si="26"/>
        <v/>
      </c>
      <c r="J78" s="140" t="str">
        <f t="shared" ca="1" si="27"/>
        <v/>
      </c>
      <c r="K78" s="118" t="str">
        <f t="shared" ca="1" si="28"/>
        <v/>
      </c>
      <c r="L78" s="118" t="str">
        <f t="shared" ca="1" si="29"/>
        <v/>
      </c>
      <c r="M78" s="140" t="str">
        <f t="shared" ca="1" si="30"/>
        <v/>
      </c>
      <c r="N78" s="140" t="str">
        <f t="shared" ca="1" si="31"/>
        <v/>
      </c>
      <c r="O78" s="139" t="str">
        <f t="shared" ca="1" si="32"/>
        <v/>
      </c>
      <c r="P78" s="140" t="str">
        <f t="shared" ca="1" si="33"/>
        <v/>
      </c>
      <c r="Q78" s="118" t="str">
        <f t="shared" ca="1" si="34"/>
        <v/>
      </c>
      <c r="R78" s="138" t="str">
        <f t="shared" ca="1" si="35"/>
        <v/>
      </c>
    </row>
    <row r="79" spans="1:18" x14ac:dyDescent="0.15">
      <c r="A79" s="138" t="str">
        <f t="shared" ca="1" si="18"/>
        <v/>
      </c>
      <c r="B79" s="102" t="str">
        <f t="shared" ca="1" si="19"/>
        <v/>
      </c>
      <c r="C79" s="102" t="str">
        <f t="shared" ca="1" si="20"/>
        <v/>
      </c>
      <c r="D79" s="102" t="str">
        <f t="shared" ca="1" si="21"/>
        <v/>
      </c>
      <c r="E79" s="102" t="str">
        <f t="shared" ca="1" si="22"/>
        <v/>
      </c>
      <c r="F79" s="102" t="str">
        <f t="shared" ca="1" si="23"/>
        <v/>
      </c>
      <c r="G79" s="102" t="str">
        <f t="shared" ca="1" si="24"/>
        <v/>
      </c>
      <c r="H79" s="139" t="str">
        <f t="shared" ca="1" si="25"/>
        <v/>
      </c>
      <c r="I79" s="139" t="str">
        <f t="shared" ca="1" si="26"/>
        <v/>
      </c>
      <c r="J79" s="140" t="str">
        <f t="shared" ca="1" si="27"/>
        <v/>
      </c>
      <c r="K79" s="118" t="str">
        <f t="shared" ca="1" si="28"/>
        <v/>
      </c>
      <c r="L79" s="118" t="str">
        <f t="shared" ca="1" si="29"/>
        <v/>
      </c>
      <c r="M79" s="140" t="str">
        <f t="shared" ca="1" si="30"/>
        <v/>
      </c>
      <c r="N79" s="140" t="str">
        <f t="shared" ca="1" si="31"/>
        <v/>
      </c>
      <c r="O79" s="139" t="str">
        <f t="shared" ca="1" si="32"/>
        <v/>
      </c>
      <c r="P79" s="140" t="str">
        <f t="shared" ca="1" si="33"/>
        <v/>
      </c>
      <c r="Q79" s="118" t="str">
        <f t="shared" ca="1" si="34"/>
        <v/>
      </c>
      <c r="R79" s="138" t="str">
        <f t="shared" ca="1" si="35"/>
        <v/>
      </c>
    </row>
    <row r="80" spans="1:18" x14ac:dyDescent="0.15">
      <c r="A80" s="138" t="str">
        <f t="shared" ca="1" si="18"/>
        <v/>
      </c>
      <c r="B80" s="102" t="str">
        <f t="shared" ca="1" si="19"/>
        <v/>
      </c>
      <c r="C80" s="102" t="str">
        <f t="shared" ca="1" si="20"/>
        <v/>
      </c>
      <c r="D80" s="102" t="str">
        <f t="shared" ca="1" si="21"/>
        <v/>
      </c>
      <c r="E80" s="102" t="str">
        <f t="shared" ca="1" si="22"/>
        <v/>
      </c>
      <c r="F80" s="102" t="str">
        <f t="shared" ca="1" si="23"/>
        <v/>
      </c>
      <c r="G80" s="102" t="str">
        <f t="shared" ca="1" si="24"/>
        <v/>
      </c>
      <c r="H80" s="139" t="str">
        <f t="shared" ca="1" si="25"/>
        <v/>
      </c>
      <c r="I80" s="139" t="str">
        <f t="shared" ca="1" si="26"/>
        <v/>
      </c>
      <c r="J80" s="140" t="str">
        <f t="shared" ca="1" si="27"/>
        <v/>
      </c>
      <c r="K80" s="118" t="str">
        <f t="shared" ca="1" si="28"/>
        <v/>
      </c>
      <c r="L80" s="118" t="str">
        <f t="shared" ca="1" si="29"/>
        <v/>
      </c>
      <c r="M80" s="140" t="str">
        <f t="shared" ca="1" si="30"/>
        <v/>
      </c>
      <c r="N80" s="140" t="str">
        <f t="shared" ca="1" si="31"/>
        <v/>
      </c>
      <c r="O80" s="139" t="str">
        <f t="shared" ca="1" si="32"/>
        <v/>
      </c>
      <c r="P80" s="140" t="str">
        <f t="shared" ca="1" si="33"/>
        <v/>
      </c>
      <c r="Q80" s="118" t="str">
        <f t="shared" ca="1" si="34"/>
        <v/>
      </c>
      <c r="R80" s="138" t="str">
        <f t="shared" ca="1" si="35"/>
        <v/>
      </c>
    </row>
    <row r="81" spans="1:18" x14ac:dyDescent="0.15">
      <c r="A81" s="138" t="str">
        <f t="shared" ca="1" si="18"/>
        <v/>
      </c>
      <c r="B81" s="102" t="str">
        <f t="shared" ca="1" si="19"/>
        <v/>
      </c>
      <c r="C81" s="102" t="str">
        <f t="shared" ca="1" si="20"/>
        <v/>
      </c>
      <c r="D81" s="102" t="str">
        <f t="shared" ca="1" si="21"/>
        <v/>
      </c>
      <c r="E81" s="102" t="str">
        <f t="shared" ca="1" si="22"/>
        <v/>
      </c>
      <c r="F81" s="102" t="str">
        <f t="shared" ca="1" si="23"/>
        <v/>
      </c>
      <c r="G81" s="102" t="str">
        <f t="shared" ca="1" si="24"/>
        <v/>
      </c>
      <c r="H81" s="139" t="str">
        <f t="shared" ca="1" si="25"/>
        <v/>
      </c>
      <c r="I81" s="139" t="str">
        <f t="shared" ca="1" si="26"/>
        <v/>
      </c>
      <c r="J81" s="140" t="str">
        <f t="shared" ca="1" si="27"/>
        <v/>
      </c>
      <c r="K81" s="118" t="str">
        <f t="shared" ca="1" si="28"/>
        <v/>
      </c>
      <c r="L81" s="118" t="str">
        <f t="shared" ca="1" si="29"/>
        <v/>
      </c>
      <c r="M81" s="140" t="str">
        <f t="shared" ca="1" si="30"/>
        <v/>
      </c>
      <c r="N81" s="140" t="str">
        <f t="shared" ca="1" si="31"/>
        <v/>
      </c>
      <c r="O81" s="139" t="str">
        <f t="shared" ca="1" si="32"/>
        <v/>
      </c>
      <c r="P81" s="140" t="str">
        <f t="shared" ca="1" si="33"/>
        <v/>
      </c>
      <c r="Q81" s="118" t="str">
        <f t="shared" ca="1" si="34"/>
        <v/>
      </c>
      <c r="R81" s="138" t="str">
        <f t="shared" ca="1" si="35"/>
        <v/>
      </c>
    </row>
    <row r="82" spans="1:18" x14ac:dyDescent="0.15">
      <c r="A82" s="138" t="str">
        <f t="shared" ca="1" si="18"/>
        <v/>
      </c>
      <c r="B82" s="102" t="str">
        <f t="shared" ca="1" si="19"/>
        <v/>
      </c>
      <c r="C82" s="102" t="str">
        <f t="shared" ca="1" si="20"/>
        <v/>
      </c>
      <c r="D82" s="102" t="str">
        <f t="shared" ca="1" si="21"/>
        <v/>
      </c>
      <c r="E82" s="102" t="str">
        <f t="shared" ca="1" si="22"/>
        <v/>
      </c>
      <c r="F82" s="102" t="str">
        <f t="shared" ca="1" si="23"/>
        <v/>
      </c>
      <c r="G82" s="102" t="str">
        <f t="shared" ca="1" si="24"/>
        <v/>
      </c>
      <c r="H82" s="139" t="str">
        <f t="shared" ca="1" si="25"/>
        <v/>
      </c>
      <c r="I82" s="139" t="str">
        <f t="shared" ca="1" si="26"/>
        <v/>
      </c>
      <c r="J82" s="140" t="str">
        <f t="shared" ca="1" si="27"/>
        <v/>
      </c>
      <c r="K82" s="118" t="str">
        <f t="shared" ca="1" si="28"/>
        <v/>
      </c>
      <c r="L82" s="118" t="str">
        <f t="shared" ca="1" si="29"/>
        <v/>
      </c>
      <c r="M82" s="140" t="str">
        <f t="shared" ca="1" si="30"/>
        <v/>
      </c>
      <c r="N82" s="140" t="str">
        <f t="shared" ca="1" si="31"/>
        <v/>
      </c>
      <c r="O82" s="139" t="str">
        <f t="shared" ca="1" si="32"/>
        <v/>
      </c>
      <c r="P82" s="140" t="str">
        <f t="shared" ca="1" si="33"/>
        <v/>
      </c>
      <c r="Q82" s="118" t="str">
        <f t="shared" ca="1" si="34"/>
        <v/>
      </c>
      <c r="R82" s="138" t="str">
        <f t="shared" ca="1" si="35"/>
        <v/>
      </c>
    </row>
    <row r="83" spans="1:18" x14ac:dyDescent="0.15">
      <c r="A83" s="138" t="str">
        <f t="shared" ca="1" si="18"/>
        <v/>
      </c>
      <c r="B83" s="102" t="str">
        <f t="shared" ca="1" si="19"/>
        <v/>
      </c>
      <c r="C83" s="102" t="str">
        <f t="shared" ca="1" si="20"/>
        <v/>
      </c>
      <c r="D83" s="102" t="str">
        <f t="shared" ca="1" si="21"/>
        <v/>
      </c>
      <c r="E83" s="102" t="str">
        <f t="shared" ca="1" si="22"/>
        <v/>
      </c>
      <c r="F83" s="102" t="str">
        <f t="shared" ca="1" si="23"/>
        <v/>
      </c>
      <c r="G83" s="102" t="str">
        <f t="shared" ca="1" si="24"/>
        <v/>
      </c>
      <c r="H83" s="139" t="str">
        <f t="shared" ca="1" si="25"/>
        <v/>
      </c>
      <c r="I83" s="139" t="str">
        <f t="shared" ca="1" si="26"/>
        <v/>
      </c>
      <c r="J83" s="140" t="str">
        <f t="shared" ca="1" si="27"/>
        <v/>
      </c>
      <c r="K83" s="118" t="str">
        <f t="shared" ca="1" si="28"/>
        <v/>
      </c>
      <c r="L83" s="118" t="str">
        <f t="shared" ca="1" si="29"/>
        <v/>
      </c>
      <c r="M83" s="140" t="str">
        <f t="shared" ca="1" si="30"/>
        <v/>
      </c>
      <c r="N83" s="140" t="str">
        <f t="shared" ca="1" si="31"/>
        <v/>
      </c>
      <c r="O83" s="139" t="str">
        <f t="shared" ca="1" si="32"/>
        <v/>
      </c>
      <c r="P83" s="140" t="str">
        <f t="shared" ca="1" si="33"/>
        <v/>
      </c>
      <c r="Q83" s="118" t="str">
        <f t="shared" ca="1" si="34"/>
        <v/>
      </c>
      <c r="R83" s="138" t="str">
        <f t="shared" ca="1" si="35"/>
        <v/>
      </c>
    </row>
    <row r="84" spans="1:18" x14ac:dyDescent="0.15">
      <c r="A84" s="138" t="str">
        <f t="shared" ca="1" si="18"/>
        <v/>
      </c>
      <c r="B84" s="102" t="str">
        <f t="shared" ca="1" si="19"/>
        <v/>
      </c>
      <c r="C84" s="102" t="str">
        <f t="shared" ca="1" si="20"/>
        <v/>
      </c>
      <c r="D84" s="102" t="str">
        <f t="shared" ca="1" si="21"/>
        <v/>
      </c>
      <c r="E84" s="102" t="str">
        <f t="shared" ca="1" si="22"/>
        <v/>
      </c>
      <c r="F84" s="102" t="str">
        <f t="shared" ca="1" si="23"/>
        <v/>
      </c>
      <c r="G84" s="102" t="str">
        <f t="shared" ca="1" si="24"/>
        <v/>
      </c>
      <c r="H84" s="139" t="str">
        <f t="shared" ca="1" si="25"/>
        <v/>
      </c>
      <c r="I84" s="139" t="str">
        <f t="shared" ca="1" si="26"/>
        <v/>
      </c>
      <c r="J84" s="140" t="str">
        <f t="shared" ca="1" si="27"/>
        <v/>
      </c>
      <c r="K84" s="118" t="str">
        <f t="shared" ca="1" si="28"/>
        <v/>
      </c>
      <c r="L84" s="118" t="str">
        <f t="shared" ca="1" si="29"/>
        <v/>
      </c>
      <c r="M84" s="140" t="str">
        <f t="shared" ca="1" si="30"/>
        <v/>
      </c>
      <c r="N84" s="140" t="str">
        <f t="shared" ca="1" si="31"/>
        <v/>
      </c>
      <c r="O84" s="139" t="str">
        <f t="shared" ca="1" si="32"/>
        <v/>
      </c>
      <c r="P84" s="140" t="str">
        <f t="shared" ca="1" si="33"/>
        <v/>
      </c>
      <c r="Q84" s="118" t="str">
        <f t="shared" ca="1" si="34"/>
        <v/>
      </c>
      <c r="R84" s="138" t="str">
        <f t="shared" ca="1" si="35"/>
        <v/>
      </c>
    </row>
    <row r="85" spans="1:18" x14ac:dyDescent="0.15">
      <c r="A85" s="138" t="str">
        <f t="shared" ca="1" si="18"/>
        <v/>
      </c>
      <c r="B85" s="102" t="str">
        <f t="shared" ca="1" si="19"/>
        <v/>
      </c>
      <c r="C85" s="102" t="str">
        <f t="shared" ca="1" si="20"/>
        <v/>
      </c>
      <c r="D85" s="102" t="str">
        <f t="shared" ca="1" si="21"/>
        <v/>
      </c>
      <c r="E85" s="102" t="str">
        <f t="shared" ca="1" si="22"/>
        <v/>
      </c>
      <c r="F85" s="102" t="str">
        <f t="shared" ca="1" si="23"/>
        <v/>
      </c>
      <c r="G85" s="102" t="str">
        <f t="shared" ca="1" si="24"/>
        <v/>
      </c>
      <c r="H85" s="139" t="str">
        <f t="shared" ca="1" si="25"/>
        <v/>
      </c>
      <c r="I85" s="139" t="str">
        <f t="shared" ca="1" si="26"/>
        <v/>
      </c>
      <c r="J85" s="140" t="str">
        <f t="shared" ca="1" si="27"/>
        <v/>
      </c>
      <c r="K85" s="118" t="str">
        <f t="shared" ca="1" si="28"/>
        <v/>
      </c>
      <c r="L85" s="118" t="str">
        <f t="shared" ca="1" si="29"/>
        <v/>
      </c>
      <c r="M85" s="140" t="str">
        <f t="shared" ca="1" si="30"/>
        <v/>
      </c>
      <c r="N85" s="140" t="str">
        <f t="shared" ca="1" si="31"/>
        <v/>
      </c>
      <c r="O85" s="139" t="str">
        <f t="shared" ca="1" si="32"/>
        <v/>
      </c>
      <c r="P85" s="140" t="str">
        <f t="shared" ca="1" si="33"/>
        <v/>
      </c>
      <c r="Q85" s="118" t="str">
        <f t="shared" ca="1" si="34"/>
        <v/>
      </c>
      <c r="R85" s="138" t="str">
        <f t="shared" ca="1" si="35"/>
        <v/>
      </c>
    </row>
    <row r="86" spans="1:18" x14ac:dyDescent="0.15">
      <c r="A86" s="138" t="str">
        <f t="shared" ca="1" si="18"/>
        <v/>
      </c>
      <c r="B86" s="102" t="str">
        <f t="shared" ca="1" si="19"/>
        <v/>
      </c>
      <c r="C86" s="102" t="str">
        <f t="shared" ca="1" si="20"/>
        <v/>
      </c>
      <c r="D86" s="102" t="str">
        <f t="shared" ca="1" si="21"/>
        <v/>
      </c>
      <c r="E86" s="102" t="str">
        <f t="shared" ca="1" si="22"/>
        <v/>
      </c>
      <c r="F86" s="102" t="str">
        <f t="shared" ca="1" si="23"/>
        <v/>
      </c>
      <c r="G86" s="102" t="str">
        <f t="shared" ca="1" si="24"/>
        <v/>
      </c>
      <c r="H86" s="139" t="str">
        <f t="shared" ca="1" si="25"/>
        <v/>
      </c>
      <c r="I86" s="139" t="str">
        <f t="shared" ca="1" si="26"/>
        <v/>
      </c>
      <c r="J86" s="140" t="str">
        <f t="shared" ca="1" si="27"/>
        <v/>
      </c>
      <c r="K86" s="118" t="str">
        <f t="shared" ca="1" si="28"/>
        <v/>
      </c>
      <c r="L86" s="118" t="str">
        <f t="shared" ca="1" si="29"/>
        <v/>
      </c>
      <c r="M86" s="140" t="str">
        <f t="shared" ca="1" si="30"/>
        <v/>
      </c>
      <c r="N86" s="140" t="str">
        <f t="shared" ca="1" si="31"/>
        <v/>
      </c>
      <c r="O86" s="139" t="str">
        <f t="shared" ca="1" si="32"/>
        <v/>
      </c>
      <c r="P86" s="140" t="str">
        <f t="shared" ca="1" si="33"/>
        <v/>
      </c>
      <c r="Q86" s="118" t="str">
        <f t="shared" ca="1" si="34"/>
        <v/>
      </c>
      <c r="R86" s="138" t="str">
        <f t="shared" ca="1" si="35"/>
        <v/>
      </c>
    </row>
    <row r="87" spans="1:18" x14ac:dyDescent="0.15">
      <c r="A87" s="138" t="str">
        <f t="shared" ca="1" si="18"/>
        <v/>
      </c>
      <c r="B87" s="102" t="str">
        <f t="shared" ca="1" si="19"/>
        <v/>
      </c>
      <c r="C87" s="102" t="str">
        <f t="shared" ca="1" si="20"/>
        <v/>
      </c>
      <c r="D87" s="102" t="str">
        <f t="shared" ca="1" si="21"/>
        <v/>
      </c>
      <c r="E87" s="102" t="str">
        <f t="shared" ca="1" si="22"/>
        <v/>
      </c>
      <c r="F87" s="102" t="str">
        <f t="shared" ca="1" si="23"/>
        <v/>
      </c>
      <c r="G87" s="102" t="str">
        <f t="shared" ca="1" si="24"/>
        <v/>
      </c>
      <c r="H87" s="139" t="str">
        <f t="shared" ca="1" si="25"/>
        <v/>
      </c>
      <c r="I87" s="139" t="str">
        <f t="shared" ca="1" si="26"/>
        <v/>
      </c>
      <c r="J87" s="140" t="str">
        <f t="shared" ca="1" si="27"/>
        <v/>
      </c>
      <c r="K87" s="118" t="str">
        <f t="shared" ca="1" si="28"/>
        <v/>
      </c>
      <c r="L87" s="118" t="str">
        <f t="shared" ca="1" si="29"/>
        <v/>
      </c>
      <c r="M87" s="140" t="str">
        <f t="shared" ca="1" si="30"/>
        <v/>
      </c>
      <c r="N87" s="140" t="str">
        <f t="shared" ca="1" si="31"/>
        <v/>
      </c>
      <c r="O87" s="139" t="str">
        <f t="shared" ca="1" si="32"/>
        <v/>
      </c>
      <c r="P87" s="140" t="str">
        <f t="shared" ca="1" si="33"/>
        <v/>
      </c>
      <c r="Q87" s="118" t="str">
        <f t="shared" ca="1" si="34"/>
        <v/>
      </c>
      <c r="R87" s="138" t="str">
        <f t="shared" ca="1" si="35"/>
        <v/>
      </c>
    </row>
    <row r="88" spans="1:18" x14ac:dyDescent="0.15">
      <c r="A88" s="138" t="str">
        <f t="shared" ca="1" si="18"/>
        <v/>
      </c>
      <c r="B88" s="102" t="str">
        <f t="shared" ca="1" si="19"/>
        <v/>
      </c>
      <c r="C88" s="102" t="str">
        <f t="shared" ca="1" si="20"/>
        <v/>
      </c>
      <c r="D88" s="102" t="str">
        <f t="shared" ca="1" si="21"/>
        <v/>
      </c>
      <c r="E88" s="102" t="str">
        <f t="shared" ca="1" si="22"/>
        <v/>
      </c>
      <c r="F88" s="102" t="str">
        <f t="shared" ca="1" si="23"/>
        <v/>
      </c>
      <c r="G88" s="102" t="str">
        <f t="shared" ca="1" si="24"/>
        <v/>
      </c>
      <c r="H88" s="139" t="str">
        <f t="shared" ca="1" si="25"/>
        <v/>
      </c>
      <c r="I88" s="139" t="str">
        <f t="shared" ca="1" si="26"/>
        <v/>
      </c>
      <c r="J88" s="140" t="str">
        <f t="shared" ca="1" si="27"/>
        <v/>
      </c>
      <c r="K88" s="118" t="str">
        <f t="shared" ca="1" si="28"/>
        <v/>
      </c>
      <c r="L88" s="118" t="str">
        <f t="shared" ca="1" si="29"/>
        <v/>
      </c>
      <c r="M88" s="140" t="str">
        <f t="shared" ca="1" si="30"/>
        <v/>
      </c>
      <c r="N88" s="140" t="str">
        <f t="shared" ca="1" si="31"/>
        <v/>
      </c>
      <c r="O88" s="139" t="str">
        <f t="shared" ca="1" si="32"/>
        <v/>
      </c>
      <c r="P88" s="140" t="str">
        <f t="shared" ca="1" si="33"/>
        <v/>
      </c>
      <c r="Q88" s="118" t="str">
        <f t="shared" ca="1" si="34"/>
        <v/>
      </c>
      <c r="R88" s="138" t="str">
        <f t="shared" ca="1" si="35"/>
        <v/>
      </c>
    </row>
    <row r="89" spans="1:18" x14ac:dyDescent="0.15">
      <c r="A89" s="138" t="str">
        <f t="shared" ca="1" si="18"/>
        <v/>
      </c>
      <c r="B89" s="102" t="str">
        <f t="shared" ca="1" si="19"/>
        <v/>
      </c>
      <c r="C89" s="102" t="str">
        <f t="shared" ca="1" si="20"/>
        <v/>
      </c>
      <c r="D89" s="102" t="str">
        <f t="shared" ca="1" si="21"/>
        <v/>
      </c>
      <c r="E89" s="102" t="str">
        <f t="shared" ca="1" si="22"/>
        <v/>
      </c>
      <c r="F89" s="102" t="str">
        <f t="shared" ca="1" si="23"/>
        <v/>
      </c>
      <c r="G89" s="102" t="str">
        <f t="shared" ca="1" si="24"/>
        <v/>
      </c>
      <c r="H89" s="139" t="str">
        <f t="shared" ca="1" si="25"/>
        <v/>
      </c>
      <c r="I89" s="139" t="str">
        <f t="shared" ca="1" si="26"/>
        <v/>
      </c>
      <c r="J89" s="140" t="str">
        <f t="shared" ca="1" si="27"/>
        <v/>
      </c>
      <c r="K89" s="118" t="str">
        <f t="shared" ca="1" si="28"/>
        <v/>
      </c>
      <c r="L89" s="118" t="str">
        <f t="shared" ca="1" si="29"/>
        <v/>
      </c>
      <c r="M89" s="140" t="str">
        <f t="shared" ca="1" si="30"/>
        <v/>
      </c>
      <c r="N89" s="140" t="str">
        <f t="shared" ca="1" si="31"/>
        <v/>
      </c>
      <c r="O89" s="139" t="str">
        <f t="shared" ca="1" si="32"/>
        <v/>
      </c>
      <c r="P89" s="140" t="str">
        <f t="shared" ca="1" si="33"/>
        <v/>
      </c>
      <c r="Q89" s="118" t="str">
        <f t="shared" ca="1" si="34"/>
        <v/>
      </c>
      <c r="R89" s="138" t="str">
        <f t="shared" ca="1" si="35"/>
        <v/>
      </c>
    </row>
    <row r="90" spans="1:18" x14ac:dyDescent="0.15">
      <c r="A90" s="138" t="str">
        <f t="shared" ca="1" si="18"/>
        <v/>
      </c>
      <c r="B90" s="102" t="str">
        <f t="shared" ca="1" si="19"/>
        <v/>
      </c>
      <c r="C90" s="102" t="str">
        <f t="shared" ca="1" si="20"/>
        <v/>
      </c>
      <c r="D90" s="102" t="str">
        <f t="shared" ca="1" si="21"/>
        <v/>
      </c>
      <c r="E90" s="102" t="str">
        <f t="shared" ca="1" si="22"/>
        <v/>
      </c>
      <c r="F90" s="102" t="str">
        <f t="shared" ca="1" si="23"/>
        <v/>
      </c>
      <c r="G90" s="102" t="str">
        <f t="shared" ca="1" si="24"/>
        <v/>
      </c>
      <c r="H90" s="139" t="str">
        <f t="shared" ca="1" si="25"/>
        <v/>
      </c>
      <c r="I90" s="139" t="str">
        <f t="shared" ca="1" si="26"/>
        <v/>
      </c>
      <c r="J90" s="140" t="str">
        <f t="shared" ca="1" si="27"/>
        <v/>
      </c>
      <c r="K90" s="118" t="str">
        <f t="shared" ca="1" si="28"/>
        <v/>
      </c>
      <c r="L90" s="118" t="str">
        <f t="shared" ca="1" si="29"/>
        <v/>
      </c>
      <c r="M90" s="140" t="str">
        <f t="shared" ca="1" si="30"/>
        <v/>
      </c>
      <c r="N90" s="140" t="str">
        <f t="shared" ca="1" si="31"/>
        <v/>
      </c>
      <c r="O90" s="139" t="str">
        <f t="shared" ca="1" si="32"/>
        <v/>
      </c>
      <c r="P90" s="140" t="str">
        <f t="shared" ca="1" si="33"/>
        <v/>
      </c>
      <c r="Q90" s="118" t="str">
        <f t="shared" ca="1" si="34"/>
        <v/>
      </c>
      <c r="R90" s="138" t="str">
        <f t="shared" ca="1" si="35"/>
        <v/>
      </c>
    </row>
    <row r="91" spans="1:18" x14ac:dyDescent="0.15">
      <c r="A91" s="138" t="str">
        <f t="shared" ca="1" si="18"/>
        <v/>
      </c>
      <c r="B91" s="102" t="str">
        <f t="shared" ca="1" si="19"/>
        <v/>
      </c>
      <c r="C91" s="102" t="str">
        <f t="shared" ca="1" si="20"/>
        <v/>
      </c>
      <c r="D91" s="102" t="str">
        <f t="shared" ca="1" si="21"/>
        <v/>
      </c>
      <c r="E91" s="102" t="str">
        <f t="shared" ca="1" si="22"/>
        <v/>
      </c>
      <c r="F91" s="102" t="str">
        <f t="shared" ca="1" si="23"/>
        <v/>
      </c>
      <c r="G91" s="102" t="str">
        <f t="shared" ca="1" si="24"/>
        <v/>
      </c>
      <c r="H91" s="139" t="str">
        <f t="shared" ca="1" si="25"/>
        <v/>
      </c>
      <c r="I91" s="139" t="str">
        <f t="shared" ca="1" si="26"/>
        <v/>
      </c>
      <c r="J91" s="140" t="str">
        <f t="shared" ca="1" si="27"/>
        <v/>
      </c>
      <c r="K91" s="118" t="str">
        <f t="shared" ca="1" si="28"/>
        <v/>
      </c>
      <c r="L91" s="118" t="str">
        <f t="shared" ca="1" si="29"/>
        <v/>
      </c>
      <c r="M91" s="140" t="str">
        <f t="shared" ca="1" si="30"/>
        <v/>
      </c>
      <c r="N91" s="140" t="str">
        <f t="shared" ca="1" si="31"/>
        <v/>
      </c>
      <c r="O91" s="139" t="str">
        <f t="shared" ca="1" si="32"/>
        <v/>
      </c>
      <c r="P91" s="140" t="str">
        <f t="shared" ca="1" si="33"/>
        <v/>
      </c>
      <c r="Q91" s="118" t="str">
        <f t="shared" ca="1" si="34"/>
        <v/>
      </c>
      <c r="R91" s="138" t="str">
        <f t="shared" ca="1" si="35"/>
        <v/>
      </c>
    </row>
    <row r="92" spans="1:18" x14ac:dyDescent="0.15">
      <c r="A92" s="138" t="str">
        <f t="shared" ca="1" si="18"/>
        <v/>
      </c>
      <c r="B92" s="102" t="str">
        <f t="shared" ca="1" si="19"/>
        <v/>
      </c>
      <c r="C92" s="102" t="str">
        <f t="shared" ca="1" si="20"/>
        <v/>
      </c>
      <c r="D92" s="102" t="str">
        <f t="shared" ca="1" si="21"/>
        <v/>
      </c>
      <c r="E92" s="102" t="str">
        <f t="shared" ca="1" si="22"/>
        <v/>
      </c>
      <c r="F92" s="102" t="str">
        <f t="shared" ca="1" si="23"/>
        <v/>
      </c>
      <c r="G92" s="102" t="str">
        <f t="shared" ca="1" si="24"/>
        <v/>
      </c>
      <c r="H92" s="139" t="str">
        <f t="shared" ca="1" si="25"/>
        <v/>
      </c>
      <c r="I92" s="139" t="str">
        <f t="shared" ca="1" si="26"/>
        <v/>
      </c>
      <c r="J92" s="140" t="str">
        <f t="shared" ca="1" si="27"/>
        <v/>
      </c>
      <c r="K92" s="118" t="str">
        <f t="shared" ca="1" si="28"/>
        <v/>
      </c>
      <c r="L92" s="118" t="str">
        <f t="shared" ca="1" si="29"/>
        <v/>
      </c>
      <c r="M92" s="140" t="str">
        <f t="shared" ca="1" si="30"/>
        <v/>
      </c>
      <c r="N92" s="140" t="str">
        <f t="shared" ca="1" si="31"/>
        <v/>
      </c>
      <c r="O92" s="139" t="str">
        <f t="shared" ca="1" si="32"/>
        <v/>
      </c>
      <c r="P92" s="140" t="str">
        <f t="shared" ca="1" si="33"/>
        <v/>
      </c>
      <c r="Q92" s="118" t="str">
        <f t="shared" ca="1" si="34"/>
        <v/>
      </c>
      <c r="R92" s="138" t="str">
        <f t="shared" ca="1" si="35"/>
        <v/>
      </c>
    </row>
    <row r="93" spans="1:18" x14ac:dyDescent="0.15">
      <c r="A93" s="138" t="str">
        <f t="shared" ca="1" si="18"/>
        <v/>
      </c>
      <c r="B93" s="102" t="str">
        <f t="shared" ca="1" si="19"/>
        <v/>
      </c>
      <c r="C93" s="102" t="str">
        <f t="shared" ca="1" si="20"/>
        <v/>
      </c>
      <c r="D93" s="102" t="str">
        <f t="shared" ca="1" si="21"/>
        <v/>
      </c>
      <c r="E93" s="102" t="str">
        <f t="shared" ca="1" si="22"/>
        <v/>
      </c>
      <c r="F93" s="102" t="str">
        <f t="shared" ca="1" si="23"/>
        <v/>
      </c>
      <c r="G93" s="102" t="str">
        <f t="shared" ca="1" si="24"/>
        <v/>
      </c>
      <c r="H93" s="139" t="str">
        <f t="shared" ca="1" si="25"/>
        <v/>
      </c>
      <c r="I93" s="139" t="str">
        <f t="shared" ca="1" si="26"/>
        <v/>
      </c>
      <c r="J93" s="140" t="str">
        <f t="shared" ca="1" si="27"/>
        <v/>
      </c>
      <c r="K93" s="118" t="str">
        <f t="shared" ca="1" si="28"/>
        <v/>
      </c>
      <c r="L93" s="118" t="str">
        <f t="shared" ca="1" si="29"/>
        <v/>
      </c>
      <c r="M93" s="140" t="str">
        <f t="shared" ca="1" si="30"/>
        <v/>
      </c>
      <c r="N93" s="140" t="str">
        <f t="shared" ca="1" si="31"/>
        <v/>
      </c>
      <c r="O93" s="139" t="str">
        <f t="shared" ca="1" si="32"/>
        <v/>
      </c>
      <c r="P93" s="140" t="str">
        <f t="shared" ca="1" si="33"/>
        <v/>
      </c>
      <c r="Q93" s="118" t="str">
        <f t="shared" ca="1" si="34"/>
        <v/>
      </c>
      <c r="R93" s="138" t="str">
        <f t="shared" ca="1" si="35"/>
        <v/>
      </c>
    </row>
    <row r="94" spans="1:18" x14ac:dyDescent="0.15">
      <c r="A94" s="138" t="str">
        <f t="shared" ca="1" si="18"/>
        <v/>
      </c>
      <c r="B94" s="102" t="str">
        <f t="shared" ca="1" si="19"/>
        <v/>
      </c>
      <c r="C94" s="102" t="str">
        <f t="shared" ca="1" si="20"/>
        <v/>
      </c>
      <c r="D94" s="102" t="str">
        <f t="shared" ca="1" si="21"/>
        <v/>
      </c>
      <c r="E94" s="102" t="str">
        <f t="shared" ca="1" si="22"/>
        <v/>
      </c>
      <c r="F94" s="102" t="str">
        <f t="shared" ca="1" si="23"/>
        <v/>
      </c>
      <c r="G94" s="102" t="str">
        <f t="shared" ca="1" si="24"/>
        <v/>
      </c>
      <c r="H94" s="139" t="str">
        <f t="shared" ca="1" si="25"/>
        <v/>
      </c>
      <c r="I94" s="139" t="str">
        <f t="shared" ca="1" si="26"/>
        <v/>
      </c>
      <c r="J94" s="140" t="str">
        <f t="shared" ca="1" si="27"/>
        <v/>
      </c>
      <c r="K94" s="118" t="str">
        <f t="shared" ca="1" si="28"/>
        <v/>
      </c>
      <c r="L94" s="118" t="str">
        <f t="shared" ca="1" si="29"/>
        <v/>
      </c>
      <c r="M94" s="140" t="str">
        <f t="shared" ca="1" si="30"/>
        <v/>
      </c>
      <c r="N94" s="140" t="str">
        <f t="shared" ca="1" si="31"/>
        <v/>
      </c>
      <c r="O94" s="139" t="str">
        <f t="shared" ca="1" si="32"/>
        <v/>
      </c>
      <c r="P94" s="140" t="str">
        <f t="shared" ca="1" si="33"/>
        <v/>
      </c>
      <c r="Q94" s="118" t="str">
        <f t="shared" ca="1" si="34"/>
        <v/>
      </c>
      <c r="R94" s="138" t="str">
        <f t="shared" ca="1" si="35"/>
        <v/>
      </c>
    </row>
    <row r="95" spans="1:18" x14ac:dyDescent="0.15">
      <c r="A95" s="138" t="str">
        <f t="shared" ca="1" si="18"/>
        <v/>
      </c>
      <c r="B95" s="102" t="str">
        <f t="shared" ca="1" si="19"/>
        <v/>
      </c>
      <c r="C95" s="102" t="str">
        <f t="shared" ca="1" si="20"/>
        <v/>
      </c>
      <c r="D95" s="102" t="str">
        <f t="shared" ca="1" si="21"/>
        <v/>
      </c>
      <c r="E95" s="102" t="str">
        <f t="shared" ca="1" si="22"/>
        <v/>
      </c>
      <c r="F95" s="102" t="str">
        <f t="shared" ca="1" si="23"/>
        <v/>
      </c>
      <c r="G95" s="102" t="str">
        <f t="shared" ca="1" si="24"/>
        <v/>
      </c>
      <c r="H95" s="139" t="str">
        <f t="shared" ca="1" si="25"/>
        <v/>
      </c>
      <c r="I95" s="139" t="str">
        <f t="shared" ca="1" si="26"/>
        <v/>
      </c>
      <c r="J95" s="140" t="str">
        <f t="shared" ca="1" si="27"/>
        <v/>
      </c>
      <c r="K95" s="118" t="str">
        <f t="shared" ca="1" si="28"/>
        <v/>
      </c>
      <c r="L95" s="118" t="str">
        <f t="shared" ca="1" si="29"/>
        <v/>
      </c>
      <c r="M95" s="140" t="str">
        <f t="shared" ca="1" si="30"/>
        <v/>
      </c>
      <c r="N95" s="140" t="str">
        <f t="shared" ca="1" si="31"/>
        <v/>
      </c>
      <c r="O95" s="139" t="str">
        <f t="shared" ca="1" si="32"/>
        <v/>
      </c>
      <c r="P95" s="140" t="str">
        <f t="shared" ca="1" si="33"/>
        <v/>
      </c>
      <c r="Q95" s="118" t="str">
        <f t="shared" ca="1" si="34"/>
        <v/>
      </c>
      <c r="R95" s="138" t="str">
        <f t="shared" ca="1" si="35"/>
        <v/>
      </c>
    </row>
    <row r="96" spans="1:18" x14ac:dyDescent="0.15">
      <c r="A96" s="138" t="str">
        <f t="shared" ca="1" si="18"/>
        <v/>
      </c>
      <c r="B96" s="102" t="str">
        <f t="shared" ca="1" si="19"/>
        <v/>
      </c>
      <c r="C96" s="102" t="str">
        <f t="shared" ca="1" si="20"/>
        <v/>
      </c>
      <c r="D96" s="102" t="str">
        <f t="shared" ca="1" si="21"/>
        <v/>
      </c>
      <c r="E96" s="102" t="str">
        <f t="shared" ca="1" si="22"/>
        <v/>
      </c>
      <c r="F96" s="102" t="str">
        <f t="shared" ca="1" si="23"/>
        <v/>
      </c>
      <c r="G96" s="102" t="str">
        <f t="shared" ca="1" si="24"/>
        <v/>
      </c>
      <c r="H96" s="139" t="str">
        <f t="shared" ca="1" si="25"/>
        <v/>
      </c>
      <c r="I96" s="139" t="str">
        <f t="shared" ca="1" si="26"/>
        <v/>
      </c>
      <c r="J96" s="140" t="str">
        <f t="shared" ca="1" si="27"/>
        <v/>
      </c>
      <c r="K96" s="118" t="str">
        <f t="shared" ca="1" si="28"/>
        <v/>
      </c>
      <c r="L96" s="118" t="str">
        <f t="shared" ca="1" si="29"/>
        <v/>
      </c>
      <c r="M96" s="140" t="str">
        <f t="shared" ca="1" si="30"/>
        <v/>
      </c>
      <c r="N96" s="140" t="str">
        <f t="shared" ca="1" si="31"/>
        <v/>
      </c>
      <c r="O96" s="139" t="str">
        <f t="shared" ca="1" si="32"/>
        <v/>
      </c>
      <c r="P96" s="140" t="str">
        <f t="shared" ca="1" si="33"/>
        <v/>
      </c>
      <c r="Q96" s="118" t="str">
        <f t="shared" ca="1" si="34"/>
        <v/>
      </c>
      <c r="R96" s="138" t="str">
        <f t="shared" ca="1" si="35"/>
        <v/>
      </c>
    </row>
    <row r="97" spans="1:18" x14ac:dyDescent="0.15">
      <c r="A97" s="138" t="str">
        <f t="shared" ca="1" si="18"/>
        <v/>
      </c>
      <c r="B97" s="102" t="str">
        <f t="shared" ca="1" si="19"/>
        <v/>
      </c>
      <c r="C97" s="102" t="str">
        <f t="shared" ca="1" si="20"/>
        <v/>
      </c>
      <c r="D97" s="102" t="str">
        <f t="shared" ca="1" si="21"/>
        <v/>
      </c>
      <c r="E97" s="102" t="str">
        <f t="shared" ca="1" si="22"/>
        <v/>
      </c>
      <c r="F97" s="102" t="str">
        <f t="shared" ca="1" si="23"/>
        <v/>
      </c>
      <c r="G97" s="102" t="str">
        <f t="shared" ca="1" si="24"/>
        <v/>
      </c>
      <c r="H97" s="139" t="str">
        <f t="shared" ca="1" si="25"/>
        <v/>
      </c>
      <c r="I97" s="139" t="str">
        <f t="shared" ca="1" si="26"/>
        <v/>
      </c>
      <c r="J97" s="140" t="str">
        <f t="shared" ca="1" si="27"/>
        <v/>
      </c>
      <c r="K97" s="118" t="str">
        <f t="shared" ca="1" si="28"/>
        <v/>
      </c>
      <c r="L97" s="118" t="str">
        <f t="shared" ca="1" si="29"/>
        <v/>
      </c>
      <c r="M97" s="140" t="str">
        <f t="shared" ca="1" si="30"/>
        <v/>
      </c>
      <c r="N97" s="140" t="str">
        <f t="shared" ca="1" si="31"/>
        <v/>
      </c>
      <c r="O97" s="139" t="str">
        <f t="shared" ca="1" si="32"/>
        <v/>
      </c>
      <c r="P97" s="140" t="str">
        <f t="shared" ca="1" si="33"/>
        <v/>
      </c>
      <c r="Q97" s="118" t="str">
        <f t="shared" ca="1" si="34"/>
        <v/>
      </c>
      <c r="R97" s="138" t="str">
        <f t="shared" ca="1" si="35"/>
        <v/>
      </c>
    </row>
    <row r="98" spans="1:18" x14ac:dyDescent="0.15">
      <c r="A98" s="138" t="str">
        <f t="shared" ca="1" si="18"/>
        <v/>
      </c>
      <c r="B98" s="102" t="str">
        <f t="shared" ca="1" si="19"/>
        <v/>
      </c>
      <c r="C98" s="102" t="str">
        <f t="shared" ca="1" si="20"/>
        <v/>
      </c>
      <c r="D98" s="102" t="str">
        <f t="shared" ca="1" si="21"/>
        <v/>
      </c>
      <c r="E98" s="102" t="str">
        <f t="shared" ca="1" si="22"/>
        <v/>
      </c>
      <c r="F98" s="102" t="str">
        <f t="shared" ca="1" si="23"/>
        <v/>
      </c>
      <c r="G98" s="102" t="str">
        <f t="shared" ca="1" si="24"/>
        <v/>
      </c>
      <c r="H98" s="139" t="str">
        <f t="shared" ca="1" si="25"/>
        <v/>
      </c>
      <c r="I98" s="139" t="str">
        <f t="shared" ca="1" si="26"/>
        <v/>
      </c>
      <c r="J98" s="140" t="str">
        <f t="shared" ca="1" si="27"/>
        <v/>
      </c>
      <c r="K98" s="118" t="str">
        <f t="shared" ca="1" si="28"/>
        <v/>
      </c>
      <c r="L98" s="118" t="str">
        <f t="shared" ca="1" si="29"/>
        <v/>
      </c>
      <c r="M98" s="140" t="str">
        <f t="shared" ca="1" si="30"/>
        <v/>
      </c>
      <c r="N98" s="140" t="str">
        <f t="shared" ca="1" si="31"/>
        <v/>
      </c>
      <c r="O98" s="139" t="str">
        <f t="shared" ca="1" si="32"/>
        <v/>
      </c>
      <c r="P98" s="140" t="str">
        <f t="shared" ca="1" si="33"/>
        <v/>
      </c>
      <c r="Q98" s="118" t="str">
        <f t="shared" ca="1" si="34"/>
        <v/>
      </c>
      <c r="R98" s="138" t="str">
        <f t="shared" ca="1" si="35"/>
        <v/>
      </c>
    </row>
    <row r="99" spans="1:18" x14ac:dyDescent="0.15">
      <c r="A99" s="138" t="str">
        <f t="shared" ca="1" si="18"/>
        <v/>
      </c>
      <c r="B99" s="102" t="str">
        <f t="shared" ca="1" si="19"/>
        <v/>
      </c>
      <c r="C99" s="102" t="str">
        <f t="shared" ca="1" si="20"/>
        <v/>
      </c>
      <c r="D99" s="102" t="str">
        <f t="shared" ca="1" si="21"/>
        <v/>
      </c>
      <c r="E99" s="102" t="str">
        <f t="shared" ca="1" si="22"/>
        <v/>
      </c>
      <c r="F99" s="102" t="str">
        <f t="shared" ca="1" si="23"/>
        <v/>
      </c>
      <c r="G99" s="102" t="str">
        <f t="shared" ca="1" si="24"/>
        <v/>
      </c>
      <c r="H99" s="139" t="str">
        <f t="shared" ca="1" si="25"/>
        <v/>
      </c>
      <c r="I99" s="139" t="str">
        <f t="shared" ca="1" si="26"/>
        <v/>
      </c>
      <c r="J99" s="140" t="str">
        <f t="shared" ca="1" si="27"/>
        <v/>
      </c>
      <c r="K99" s="118" t="str">
        <f t="shared" ca="1" si="28"/>
        <v/>
      </c>
      <c r="L99" s="118" t="str">
        <f t="shared" ca="1" si="29"/>
        <v/>
      </c>
      <c r="M99" s="140" t="str">
        <f t="shared" ca="1" si="30"/>
        <v/>
      </c>
      <c r="N99" s="140" t="str">
        <f t="shared" ca="1" si="31"/>
        <v/>
      </c>
      <c r="O99" s="139" t="str">
        <f t="shared" ca="1" si="32"/>
        <v/>
      </c>
      <c r="P99" s="140" t="str">
        <f t="shared" ca="1" si="33"/>
        <v/>
      </c>
      <c r="Q99" s="118" t="str">
        <f t="shared" ca="1" si="34"/>
        <v/>
      </c>
      <c r="R99" s="138" t="str">
        <f t="shared" ca="1" si="35"/>
        <v/>
      </c>
    </row>
    <row r="100" spans="1:18" x14ac:dyDescent="0.15">
      <c r="A100" s="138" t="str">
        <f t="shared" ca="1" si="18"/>
        <v/>
      </c>
      <c r="B100" s="102" t="str">
        <f t="shared" ca="1" si="19"/>
        <v/>
      </c>
      <c r="C100" s="102" t="str">
        <f t="shared" ca="1" si="20"/>
        <v/>
      </c>
      <c r="D100" s="102" t="str">
        <f t="shared" ca="1" si="21"/>
        <v/>
      </c>
      <c r="E100" s="102" t="str">
        <f t="shared" ca="1" si="22"/>
        <v/>
      </c>
      <c r="F100" s="102" t="str">
        <f t="shared" ca="1" si="23"/>
        <v/>
      </c>
      <c r="G100" s="102" t="str">
        <f t="shared" ca="1" si="24"/>
        <v/>
      </c>
      <c r="H100" s="139" t="str">
        <f t="shared" ca="1" si="25"/>
        <v/>
      </c>
      <c r="I100" s="139" t="str">
        <f t="shared" ca="1" si="26"/>
        <v/>
      </c>
      <c r="J100" s="140" t="str">
        <f t="shared" ca="1" si="27"/>
        <v/>
      </c>
      <c r="K100" s="118" t="str">
        <f t="shared" ca="1" si="28"/>
        <v/>
      </c>
      <c r="L100" s="118" t="str">
        <f t="shared" ca="1" si="29"/>
        <v/>
      </c>
      <c r="M100" s="140" t="str">
        <f t="shared" ca="1" si="30"/>
        <v/>
      </c>
      <c r="N100" s="140" t="str">
        <f t="shared" ca="1" si="31"/>
        <v/>
      </c>
      <c r="O100" s="139" t="str">
        <f t="shared" ca="1" si="32"/>
        <v/>
      </c>
      <c r="P100" s="140" t="str">
        <f t="shared" ca="1" si="33"/>
        <v/>
      </c>
      <c r="Q100" s="118" t="str">
        <f t="shared" ca="1" si="34"/>
        <v/>
      </c>
      <c r="R100" s="138" t="str">
        <f t="shared" ca="1" si="35"/>
        <v/>
      </c>
    </row>
    <row r="101" spans="1:18" x14ac:dyDescent="0.15">
      <c r="A101" s="138" t="str">
        <f t="shared" ca="1" si="18"/>
        <v/>
      </c>
      <c r="B101" s="102" t="str">
        <f t="shared" ca="1" si="19"/>
        <v/>
      </c>
      <c r="C101" s="102" t="str">
        <f t="shared" ca="1" si="20"/>
        <v/>
      </c>
      <c r="D101" s="102" t="str">
        <f t="shared" ca="1" si="21"/>
        <v/>
      </c>
      <c r="E101" s="102" t="str">
        <f t="shared" ca="1" si="22"/>
        <v/>
      </c>
      <c r="F101" s="102" t="str">
        <f t="shared" ca="1" si="23"/>
        <v/>
      </c>
      <c r="G101" s="102" t="str">
        <f t="shared" ca="1" si="24"/>
        <v/>
      </c>
      <c r="H101" s="139" t="str">
        <f t="shared" ca="1" si="25"/>
        <v/>
      </c>
      <c r="I101" s="139" t="str">
        <f t="shared" ca="1" si="26"/>
        <v/>
      </c>
      <c r="J101" s="140" t="str">
        <f t="shared" ca="1" si="27"/>
        <v/>
      </c>
      <c r="K101" s="118" t="str">
        <f t="shared" ca="1" si="28"/>
        <v/>
      </c>
      <c r="L101" s="118" t="str">
        <f t="shared" ca="1" si="29"/>
        <v/>
      </c>
      <c r="M101" s="140" t="str">
        <f t="shared" ca="1" si="30"/>
        <v/>
      </c>
      <c r="N101" s="140" t="str">
        <f t="shared" ca="1" si="31"/>
        <v/>
      </c>
      <c r="O101" s="139" t="str">
        <f t="shared" ca="1" si="32"/>
        <v/>
      </c>
      <c r="P101" s="140" t="str">
        <f t="shared" ca="1" si="33"/>
        <v/>
      </c>
      <c r="Q101" s="118" t="str">
        <f t="shared" ca="1" si="34"/>
        <v/>
      </c>
      <c r="R101" s="138" t="str">
        <f t="shared" ca="1" si="35"/>
        <v/>
      </c>
    </row>
    <row r="102" spans="1:18" x14ac:dyDescent="0.15">
      <c r="A102" s="138" t="str">
        <f t="shared" ca="1" si="18"/>
        <v/>
      </c>
      <c r="B102" s="102" t="str">
        <f t="shared" ca="1" si="19"/>
        <v/>
      </c>
      <c r="C102" s="102" t="str">
        <f t="shared" ca="1" si="20"/>
        <v/>
      </c>
      <c r="D102" s="102" t="str">
        <f t="shared" ca="1" si="21"/>
        <v/>
      </c>
      <c r="E102" s="102" t="str">
        <f t="shared" ca="1" si="22"/>
        <v/>
      </c>
      <c r="F102" s="102" t="str">
        <f t="shared" ca="1" si="23"/>
        <v/>
      </c>
      <c r="G102" s="102" t="str">
        <f t="shared" ca="1" si="24"/>
        <v/>
      </c>
      <c r="H102" s="139" t="str">
        <f t="shared" ca="1" si="25"/>
        <v/>
      </c>
      <c r="I102" s="139" t="str">
        <f t="shared" ca="1" si="26"/>
        <v/>
      </c>
      <c r="J102" s="140" t="str">
        <f t="shared" ca="1" si="27"/>
        <v/>
      </c>
      <c r="K102" s="118" t="str">
        <f t="shared" ca="1" si="28"/>
        <v/>
      </c>
      <c r="L102" s="118" t="str">
        <f t="shared" ca="1" si="29"/>
        <v/>
      </c>
      <c r="M102" s="140" t="str">
        <f t="shared" ca="1" si="30"/>
        <v/>
      </c>
      <c r="N102" s="140" t="str">
        <f t="shared" ca="1" si="31"/>
        <v/>
      </c>
      <c r="O102" s="139" t="str">
        <f t="shared" ca="1" si="32"/>
        <v/>
      </c>
      <c r="P102" s="140" t="str">
        <f t="shared" ca="1" si="33"/>
        <v/>
      </c>
      <c r="Q102" s="118" t="str">
        <f t="shared" ca="1" si="34"/>
        <v/>
      </c>
      <c r="R102" s="138" t="str">
        <f t="shared" ca="1" si="35"/>
        <v/>
      </c>
    </row>
    <row r="103" spans="1:18" x14ac:dyDescent="0.15">
      <c r="A103" s="138" t="str">
        <f t="shared" ca="1" si="18"/>
        <v/>
      </c>
      <c r="B103" s="102" t="str">
        <f t="shared" ca="1" si="19"/>
        <v/>
      </c>
      <c r="C103" s="102" t="str">
        <f t="shared" ca="1" si="20"/>
        <v/>
      </c>
      <c r="D103" s="102" t="str">
        <f t="shared" ca="1" si="21"/>
        <v/>
      </c>
      <c r="E103" s="102" t="str">
        <f t="shared" ca="1" si="22"/>
        <v/>
      </c>
      <c r="F103" s="102" t="str">
        <f t="shared" ca="1" si="23"/>
        <v/>
      </c>
      <c r="G103" s="102" t="str">
        <f t="shared" ca="1" si="24"/>
        <v/>
      </c>
      <c r="H103" s="139" t="str">
        <f t="shared" ca="1" si="25"/>
        <v/>
      </c>
      <c r="I103" s="139" t="str">
        <f t="shared" ca="1" si="26"/>
        <v/>
      </c>
      <c r="J103" s="140" t="str">
        <f t="shared" ca="1" si="27"/>
        <v/>
      </c>
      <c r="K103" s="118" t="str">
        <f t="shared" ca="1" si="28"/>
        <v/>
      </c>
      <c r="L103" s="118" t="str">
        <f t="shared" ca="1" si="29"/>
        <v/>
      </c>
      <c r="M103" s="140" t="str">
        <f t="shared" ca="1" si="30"/>
        <v/>
      </c>
      <c r="N103" s="140" t="str">
        <f t="shared" ca="1" si="31"/>
        <v/>
      </c>
      <c r="O103" s="139" t="str">
        <f t="shared" ca="1" si="32"/>
        <v/>
      </c>
      <c r="P103" s="140" t="str">
        <f t="shared" ca="1" si="33"/>
        <v/>
      </c>
      <c r="Q103" s="118" t="str">
        <f t="shared" ca="1" si="34"/>
        <v/>
      </c>
      <c r="R103" s="138" t="str">
        <f t="shared" ca="1" si="35"/>
        <v/>
      </c>
    </row>
    <row r="104" spans="1:18" x14ac:dyDescent="0.15">
      <c r="A104" s="138" t="str">
        <f t="shared" ca="1" si="18"/>
        <v/>
      </c>
      <c r="B104" s="102" t="str">
        <f t="shared" ca="1" si="19"/>
        <v/>
      </c>
      <c r="C104" s="102" t="str">
        <f t="shared" ca="1" si="20"/>
        <v/>
      </c>
      <c r="D104" s="102" t="str">
        <f t="shared" ca="1" si="21"/>
        <v/>
      </c>
      <c r="E104" s="102" t="str">
        <f t="shared" ca="1" si="22"/>
        <v/>
      </c>
      <c r="F104" s="102" t="str">
        <f t="shared" ca="1" si="23"/>
        <v/>
      </c>
      <c r="G104" s="102" t="str">
        <f t="shared" ca="1" si="24"/>
        <v/>
      </c>
      <c r="H104" s="139" t="str">
        <f t="shared" ca="1" si="25"/>
        <v/>
      </c>
      <c r="I104" s="139" t="str">
        <f t="shared" ca="1" si="26"/>
        <v/>
      </c>
      <c r="J104" s="140" t="str">
        <f t="shared" ca="1" si="27"/>
        <v/>
      </c>
      <c r="K104" s="118" t="str">
        <f t="shared" ca="1" si="28"/>
        <v/>
      </c>
      <c r="L104" s="118" t="str">
        <f t="shared" ca="1" si="29"/>
        <v/>
      </c>
      <c r="M104" s="140" t="str">
        <f t="shared" ca="1" si="30"/>
        <v/>
      </c>
      <c r="N104" s="140" t="str">
        <f t="shared" ca="1" si="31"/>
        <v/>
      </c>
      <c r="O104" s="139" t="str">
        <f t="shared" ca="1" si="32"/>
        <v/>
      </c>
      <c r="P104" s="140" t="str">
        <f t="shared" ca="1" si="33"/>
        <v/>
      </c>
      <c r="Q104" s="118" t="str">
        <f t="shared" ca="1" si="34"/>
        <v/>
      </c>
      <c r="R104" s="138" t="str">
        <f t="shared" ca="1" si="35"/>
        <v/>
      </c>
    </row>
    <row r="105" spans="1:18" x14ac:dyDescent="0.15">
      <c r="A105" s="138" t="str">
        <f t="shared" ca="1" si="18"/>
        <v/>
      </c>
      <c r="B105" s="102" t="str">
        <f t="shared" ca="1" si="19"/>
        <v/>
      </c>
      <c r="C105" s="102" t="str">
        <f t="shared" ca="1" si="20"/>
        <v/>
      </c>
      <c r="D105" s="102" t="str">
        <f t="shared" ca="1" si="21"/>
        <v/>
      </c>
      <c r="E105" s="102" t="str">
        <f t="shared" ca="1" si="22"/>
        <v/>
      </c>
      <c r="F105" s="102" t="str">
        <f t="shared" ca="1" si="23"/>
        <v/>
      </c>
      <c r="G105" s="102" t="str">
        <f t="shared" ca="1" si="24"/>
        <v/>
      </c>
      <c r="H105" s="139" t="str">
        <f t="shared" ca="1" si="25"/>
        <v/>
      </c>
      <c r="I105" s="139" t="str">
        <f t="shared" ca="1" si="26"/>
        <v/>
      </c>
      <c r="J105" s="140" t="str">
        <f t="shared" ref="J105" ca="1" si="36">IF($A105="","",IFERROR(I105/H105,""))</f>
        <v/>
      </c>
      <c r="K105" s="118" t="str">
        <f t="shared" ref="K105" ca="1" si="37">IF($A105="","",IFERROR(L105/I105,""))</f>
        <v/>
      </c>
      <c r="L105" s="118" t="str">
        <f t="shared" ca="1" si="29"/>
        <v/>
      </c>
      <c r="M105" s="140" t="str">
        <f t="shared" ca="1" si="30"/>
        <v/>
      </c>
      <c r="N105" s="140" t="str">
        <f t="shared" ca="1" si="31"/>
        <v/>
      </c>
      <c r="O105" s="139" t="str">
        <f t="shared" ca="1" si="32"/>
        <v/>
      </c>
      <c r="P105" s="140" t="str">
        <f t="shared" ref="P105" ca="1" si="38">IF($A105="","",IFERROR(O105/I105,""))</f>
        <v/>
      </c>
      <c r="Q105" s="118" t="str">
        <f t="shared" ref="Q105" ca="1" si="39">IF($A105="","",IFERROR(L105/O105,""))</f>
        <v/>
      </c>
      <c r="R105" s="138" t="str">
        <f t="shared" ref="R105" ca="1" si="40">IF($A105="","",IF(O105&gt;0,IF(Q105&gt;$Q$5,"B","A"),IF(O105=0,IF(L105&gt;$Q$5,"C","D"))))</f>
        <v/>
      </c>
    </row>
    <row r="106" spans="1:18" x14ac:dyDescent="0.15">
      <c r="A106" s="138" t="str">
        <f t="shared" ca="1" si="18"/>
        <v/>
      </c>
      <c r="B106" s="102" t="str">
        <f t="shared" ca="1" si="19"/>
        <v/>
      </c>
      <c r="C106" s="102" t="str">
        <f t="shared" ca="1" si="20"/>
        <v/>
      </c>
      <c r="D106" s="102" t="str">
        <f t="shared" ca="1" si="21"/>
        <v/>
      </c>
      <c r="E106" s="102" t="str">
        <f t="shared" ca="1" si="22"/>
        <v/>
      </c>
      <c r="F106" s="102" t="str">
        <f t="shared" ca="1" si="23"/>
        <v/>
      </c>
      <c r="G106" s="102" t="str">
        <f t="shared" ca="1" si="24"/>
        <v/>
      </c>
      <c r="H106" s="139" t="str">
        <f t="shared" ca="1" si="25"/>
        <v/>
      </c>
      <c r="I106" s="139" t="str">
        <f t="shared" ca="1" si="26"/>
        <v/>
      </c>
      <c r="J106" s="140" t="str">
        <f t="shared" ref="J106:J169" ca="1" si="41">IF($A106="","",IFERROR(I106/H106,""))</f>
        <v/>
      </c>
      <c r="K106" s="118" t="str">
        <f t="shared" ref="K106:K169" ca="1" si="42">IF($A106="","",IFERROR(L106/I106,""))</f>
        <v/>
      </c>
      <c r="L106" s="118" t="str">
        <f t="shared" ca="1" si="29"/>
        <v/>
      </c>
      <c r="M106" s="140" t="str">
        <f t="shared" ca="1" si="30"/>
        <v/>
      </c>
      <c r="N106" s="140" t="str">
        <f t="shared" ca="1" si="31"/>
        <v/>
      </c>
      <c r="O106" s="139" t="str">
        <f t="shared" ca="1" si="32"/>
        <v/>
      </c>
      <c r="P106" s="140" t="str">
        <f t="shared" ref="P106:P169" ca="1" si="43">IF($A106="","",IFERROR(O106/I106,""))</f>
        <v/>
      </c>
      <c r="Q106" s="118" t="str">
        <f t="shared" ref="Q106:Q169" ca="1" si="44">IF($A106="","",IFERROR(L106/O106,""))</f>
        <v/>
      </c>
      <c r="R106" s="138" t="str">
        <f t="shared" ref="R106:R169" ca="1" si="45">IF($A106="","",IF(O106&gt;0,IF(Q106&gt;$Q$5,"B","A"),IF(O106=0,IF(L106&gt;$Q$5,"C","D"))))</f>
        <v/>
      </c>
    </row>
    <row r="107" spans="1:18" x14ac:dyDescent="0.15">
      <c r="A107" s="138" t="str">
        <f t="shared" ca="1" si="18"/>
        <v/>
      </c>
      <c r="B107" s="102" t="str">
        <f t="shared" ca="1" si="19"/>
        <v/>
      </c>
      <c r="C107" s="102" t="str">
        <f t="shared" ca="1" si="20"/>
        <v/>
      </c>
      <c r="D107" s="102" t="str">
        <f t="shared" ca="1" si="21"/>
        <v/>
      </c>
      <c r="E107" s="102" t="str">
        <f t="shared" ca="1" si="22"/>
        <v/>
      </c>
      <c r="F107" s="102" t="str">
        <f t="shared" ca="1" si="23"/>
        <v/>
      </c>
      <c r="G107" s="102" t="str">
        <f t="shared" ca="1" si="24"/>
        <v/>
      </c>
      <c r="H107" s="139" t="str">
        <f t="shared" ca="1" si="25"/>
        <v/>
      </c>
      <c r="I107" s="139" t="str">
        <f t="shared" ca="1" si="26"/>
        <v/>
      </c>
      <c r="J107" s="140" t="str">
        <f t="shared" ca="1" si="41"/>
        <v/>
      </c>
      <c r="K107" s="118" t="str">
        <f t="shared" ca="1" si="42"/>
        <v/>
      </c>
      <c r="L107" s="118" t="str">
        <f t="shared" ca="1" si="29"/>
        <v/>
      </c>
      <c r="M107" s="140" t="str">
        <f t="shared" ca="1" si="30"/>
        <v/>
      </c>
      <c r="N107" s="140" t="str">
        <f t="shared" ca="1" si="31"/>
        <v/>
      </c>
      <c r="O107" s="139" t="str">
        <f t="shared" ca="1" si="32"/>
        <v/>
      </c>
      <c r="P107" s="140" t="str">
        <f t="shared" ca="1" si="43"/>
        <v/>
      </c>
      <c r="Q107" s="118" t="str">
        <f t="shared" ca="1" si="44"/>
        <v/>
      </c>
      <c r="R107" s="138" t="str">
        <f t="shared" ca="1" si="45"/>
        <v/>
      </c>
    </row>
    <row r="108" spans="1:18" x14ac:dyDescent="0.15">
      <c r="A108" s="138" t="str">
        <f t="shared" ca="1" si="18"/>
        <v/>
      </c>
      <c r="B108" s="102" t="str">
        <f t="shared" ca="1" si="19"/>
        <v/>
      </c>
      <c r="C108" s="102" t="str">
        <f t="shared" ca="1" si="20"/>
        <v/>
      </c>
      <c r="D108" s="102" t="str">
        <f t="shared" ca="1" si="21"/>
        <v/>
      </c>
      <c r="E108" s="102" t="str">
        <f t="shared" ca="1" si="22"/>
        <v/>
      </c>
      <c r="F108" s="102" t="str">
        <f t="shared" ca="1" si="23"/>
        <v/>
      </c>
      <c r="G108" s="102" t="str">
        <f t="shared" ca="1" si="24"/>
        <v/>
      </c>
      <c r="H108" s="139" t="str">
        <f t="shared" ca="1" si="25"/>
        <v/>
      </c>
      <c r="I108" s="139" t="str">
        <f t="shared" ca="1" si="26"/>
        <v/>
      </c>
      <c r="J108" s="140" t="str">
        <f t="shared" ca="1" si="41"/>
        <v/>
      </c>
      <c r="K108" s="118" t="str">
        <f t="shared" ca="1" si="42"/>
        <v/>
      </c>
      <c r="L108" s="118" t="str">
        <f t="shared" ca="1" si="29"/>
        <v/>
      </c>
      <c r="M108" s="140" t="str">
        <f t="shared" ca="1" si="30"/>
        <v/>
      </c>
      <c r="N108" s="140" t="str">
        <f t="shared" ca="1" si="31"/>
        <v/>
      </c>
      <c r="O108" s="139" t="str">
        <f t="shared" ca="1" si="32"/>
        <v/>
      </c>
      <c r="P108" s="140" t="str">
        <f t="shared" ca="1" si="43"/>
        <v/>
      </c>
      <c r="Q108" s="118" t="str">
        <f t="shared" ca="1" si="44"/>
        <v/>
      </c>
      <c r="R108" s="138" t="str">
        <f t="shared" ca="1" si="45"/>
        <v/>
      </c>
    </row>
    <row r="109" spans="1:18" x14ac:dyDescent="0.15">
      <c r="A109" s="138" t="str">
        <f t="shared" ca="1" si="18"/>
        <v/>
      </c>
      <c r="B109" s="102" t="str">
        <f t="shared" ca="1" si="19"/>
        <v/>
      </c>
      <c r="C109" s="102" t="str">
        <f t="shared" ca="1" si="20"/>
        <v/>
      </c>
      <c r="D109" s="102" t="str">
        <f t="shared" ca="1" si="21"/>
        <v/>
      </c>
      <c r="E109" s="102" t="str">
        <f t="shared" ca="1" si="22"/>
        <v/>
      </c>
      <c r="F109" s="102" t="str">
        <f t="shared" ca="1" si="23"/>
        <v/>
      </c>
      <c r="G109" s="102" t="str">
        <f t="shared" ca="1" si="24"/>
        <v/>
      </c>
      <c r="H109" s="139" t="str">
        <f t="shared" ca="1" si="25"/>
        <v/>
      </c>
      <c r="I109" s="139" t="str">
        <f t="shared" ca="1" si="26"/>
        <v/>
      </c>
      <c r="J109" s="140" t="str">
        <f t="shared" ca="1" si="41"/>
        <v/>
      </c>
      <c r="K109" s="118" t="str">
        <f t="shared" ca="1" si="42"/>
        <v/>
      </c>
      <c r="L109" s="118" t="str">
        <f t="shared" ca="1" si="29"/>
        <v/>
      </c>
      <c r="M109" s="140" t="str">
        <f t="shared" ca="1" si="30"/>
        <v/>
      </c>
      <c r="N109" s="140" t="str">
        <f t="shared" ca="1" si="31"/>
        <v/>
      </c>
      <c r="O109" s="139" t="str">
        <f t="shared" ca="1" si="32"/>
        <v/>
      </c>
      <c r="P109" s="140" t="str">
        <f t="shared" ca="1" si="43"/>
        <v/>
      </c>
      <c r="Q109" s="118" t="str">
        <f t="shared" ca="1" si="44"/>
        <v/>
      </c>
      <c r="R109" s="138" t="str">
        <f t="shared" ca="1" si="45"/>
        <v/>
      </c>
    </row>
    <row r="110" spans="1:18" x14ac:dyDescent="0.15">
      <c r="A110" s="138" t="str">
        <f t="shared" ca="1" si="18"/>
        <v/>
      </c>
      <c r="B110" s="102" t="str">
        <f t="shared" ca="1" si="19"/>
        <v/>
      </c>
      <c r="C110" s="102" t="str">
        <f t="shared" ca="1" si="20"/>
        <v/>
      </c>
      <c r="D110" s="102" t="str">
        <f t="shared" ca="1" si="21"/>
        <v/>
      </c>
      <c r="E110" s="102" t="str">
        <f t="shared" ca="1" si="22"/>
        <v/>
      </c>
      <c r="F110" s="102" t="str">
        <f t="shared" ca="1" si="23"/>
        <v/>
      </c>
      <c r="G110" s="102" t="str">
        <f t="shared" ca="1" si="24"/>
        <v/>
      </c>
      <c r="H110" s="139" t="str">
        <f t="shared" ca="1" si="25"/>
        <v/>
      </c>
      <c r="I110" s="139" t="str">
        <f t="shared" ca="1" si="26"/>
        <v/>
      </c>
      <c r="J110" s="140" t="str">
        <f t="shared" ca="1" si="41"/>
        <v/>
      </c>
      <c r="K110" s="118" t="str">
        <f t="shared" ca="1" si="42"/>
        <v/>
      </c>
      <c r="L110" s="118" t="str">
        <f t="shared" ca="1" si="29"/>
        <v/>
      </c>
      <c r="M110" s="140" t="str">
        <f t="shared" ca="1" si="30"/>
        <v/>
      </c>
      <c r="N110" s="140" t="str">
        <f t="shared" ca="1" si="31"/>
        <v/>
      </c>
      <c r="O110" s="139" t="str">
        <f t="shared" ca="1" si="32"/>
        <v/>
      </c>
      <c r="P110" s="140" t="str">
        <f t="shared" ca="1" si="43"/>
        <v/>
      </c>
      <c r="Q110" s="118" t="str">
        <f t="shared" ca="1" si="44"/>
        <v/>
      </c>
      <c r="R110" s="138" t="str">
        <f t="shared" ca="1" si="45"/>
        <v/>
      </c>
    </row>
    <row r="111" spans="1:18" x14ac:dyDescent="0.15">
      <c r="A111" s="138" t="str">
        <f t="shared" ca="1" si="18"/>
        <v/>
      </c>
      <c r="B111" s="102" t="str">
        <f t="shared" ca="1" si="19"/>
        <v/>
      </c>
      <c r="C111" s="102" t="str">
        <f t="shared" ca="1" si="20"/>
        <v/>
      </c>
      <c r="D111" s="102" t="str">
        <f t="shared" ca="1" si="21"/>
        <v/>
      </c>
      <c r="E111" s="102" t="str">
        <f t="shared" ca="1" si="22"/>
        <v/>
      </c>
      <c r="F111" s="102" t="str">
        <f t="shared" ca="1" si="23"/>
        <v/>
      </c>
      <c r="G111" s="102" t="str">
        <f t="shared" ca="1" si="24"/>
        <v/>
      </c>
      <c r="H111" s="139" t="str">
        <f t="shared" ca="1" si="25"/>
        <v/>
      </c>
      <c r="I111" s="139" t="str">
        <f t="shared" ca="1" si="26"/>
        <v/>
      </c>
      <c r="J111" s="140" t="str">
        <f t="shared" ca="1" si="41"/>
        <v/>
      </c>
      <c r="K111" s="118" t="str">
        <f t="shared" ca="1" si="42"/>
        <v/>
      </c>
      <c r="L111" s="118" t="str">
        <f t="shared" ca="1" si="29"/>
        <v/>
      </c>
      <c r="M111" s="140" t="str">
        <f t="shared" ca="1" si="30"/>
        <v/>
      </c>
      <c r="N111" s="140" t="str">
        <f t="shared" ca="1" si="31"/>
        <v/>
      </c>
      <c r="O111" s="139" t="str">
        <f t="shared" ca="1" si="32"/>
        <v/>
      </c>
      <c r="P111" s="140" t="str">
        <f t="shared" ca="1" si="43"/>
        <v/>
      </c>
      <c r="Q111" s="118" t="str">
        <f t="shared" ca="1" si="44"/>
        <v/>
      </c>
      <c r="R111" s="138" t="str">
        <f t="shared" ca="1" si="45"/>
        <v/>
      </c>
    </row>
    <row r="112" spans="1:18" x14ac:dyDescent="0.15">
      <c r="A112" s="138" t="str">
        <f t="shared" ca="1" si="18"/>
        <v/>
      </c>
      <c r="B112" s="102" t="str">
        <f t="shared" ca="1" si="19"/>
        <v/>
      </c>
      <c r="C112" s="102" t="str">
        <f t="shared" ca="1" si="20"/>
        <v/>
      </c>
      <c r="D112" s="102" t="str">
        <f t="shared" ca="1" si="21"/>
        <v/>
      </c>
      <c r="E112" s="102" t="str">
        <f t="shared" ca="1" si="22"/>
        <v/>
      </c>
      <c r="F112" s="102" t="str">
        <f t="shared" ca="1" si="23"/>
        <v/>
      </c>
      <c r="G112" s="102" t="str">
        <f t="shared" ca="1" si="24"/>
        <v/>
      </c>
      <c r="H112" s="139" t="str">
        <f t="shared" ca="1" si="25"/>
        <v/>
      </c>
      <c r="I112" s="139" t="str">
        <f t="shared" ca="1" si="26"/>
        <v/>
      </c>
      <c r="J112" s="140" t="str">
        <f t="shared" ca="1" si="41"/>
        <v/>
      </c>
      <c r="K112" s="118" t="str">
        <f t="shared" ca="1" si="42"/>
        <v/>
      </c>
      <c r="L112" s="118" t="str">
        <f t="shared" ca="1" si="29"/>
        <v/>
      </c>
      <c r="M112" s="140" t="str">
        <f t="shared" ca="1" si="30"/>
        <v/>
      </c>
      <c r="N112" s="140" t="str">
        <f t="shared" ca="1" si="31"/>
        <v/>
      </c>
      <c r="O112" s="139" t="str">
        <f t="shared" ca="1" si="32"/>
        <v/>
      </c>
      <c r="P112" s="140" t="str">
        <f t="shared" ca="1" si="43"/>
        <v/>
      </c>
      <c r="Q112" s="118" t="str">
        <f t="shared" ca="1" si="44"/>
        <v/>
      </c>
      <c r="R112" s="138" t="str">
        <f t="shared" ca="1" si="45"/>
        <v/>
      </c>
    </row>
    <row r="113" spans="1:18" x14ac:dyDescent="0.15">
      <c r="A113" s="138" t="str">
        <f t="shared" ca="1" si="18"/>
        <v/>
      </c>
      <c r="B113" s="102" t="str">
        <f t="shared" ca="1" si="19"/>
        <v/>
      </c>
      <c r="C113" s="102" t="str">
        <f t="shared" ca="1" si="20"/>
        <v/>
      </c>
      <c r="D113" s="102" t="str">
        <f t="shared" ca="1" si="21"/>
        <v/>
      </c>
      <c r="E113" s="102" t="str">
        <f t="shared" ca="1" si="22"/>
        <v/>
      </c>
      <c r="F113" s="102" t="str">
        <f t="shared" ca="1" si="23"/>
        <v/>
      </c>
      <c r="G113" s="102" t="str">
        <f t="shared" ca="1" si="24"/>
        <v/>
      </c>
      <c r="H113" s="139" t="str">
        <f t="shared" ca="1" si="25"/>
        <v/>
      </c>
      <c r="I113" s="139" t="str">
        <f t="shared" ca="1" si="26"/>
        <v/>
      </c>
      <c r="J113" s="140" t="str">
        <f t="shared" ca="1" si="41"/>
        <v/>
      </c>
      <c r="K113" s="118" t="str">
        <f t="shared" ca="1" si="42"/>
        <v/>
      </c>
      <c r="L113" s="118" t="str">
        <f t="shared" ca="1" si="29"/>
        <v/>
      </c>
      <c r="M113" s="140" t="str">
        <f t="shared" ca="1" si="30"/>
        <v/>
      </c>
      <c r="N113" s="140" t="str">
        <f t="shared" ca="1" si="31"/>
        <v/>
      </c>
      <c r="O113" s="139" t="str">
        <f t="shared" ca="1" si="32"/>
        <v/>
      </c>
      <c r="P113" s="140" t="str">
        <f t="shared" ca="1" si="43"/>
        <v/>
      </c>
      <c r="Q113" s="118" t="str">
        <f t="shared" ca="1" si="44"/>
        <v/>
      </c>
      <c r="R113" s="138" t="str">
        <f t="shared" ca="1" si="45"/>
        <v/>
      </c>
    </row>
    <row r="114" spans="1:18" x14ac:dyDescent="0.15">
      <c r="A114" s="138" t="str">
        <f t="shared" ca="1" si="18"/>
        <v/>
      </c>
      <c r="B114" s="102" t="str">
        <f t="shared" ca="1" si="19"/>
        <v/>
      </c>
      <c r="C114" s="102" t="str">
        <f t="shared" ca="1" si="20"/>
        <v/>
      </c>
      <c r="D114" s="102" t="str">
        <f t="shared" ca="1" si="21"/>
        <v/>
      </c>
      <c r="E114" s="102" t="str">
        <f t="shared" ca="1" si="22"/>
        <v/>
      </c>
      <c r="F114" s="102" t="str">
        <f t="shared" ca="1" si="23"/>
        <v/>
      </c>
      <c r="G114" s="102" t="str">
        <f t="shared" ca="1" si="24"/>
        <v/>
      </c>
      <c r="H114" s="139" t="str">
        <f t="shared" ca="1" si="25"/>
        <v/>
      </c>
      <c r="I114" s="139" t="str">
        <f t="shared" ca="1" si="26"/>
        <v/>
      </c>
      <c r="J114" s="140" t="str">
        <f t="shared" ca="1" si="41"/>
        <v/>
      </c>
      <c r="K114" s="118" t="str">
        <f t="shared" ca="1" si="42"/>
        <v/>
      </c>
      <c r="L114" s="118" t="str">
        <f t="shared" ca="1" si="29"/>
        <v/>
      </c>
      <c r="M114" s="140" t="str">
        <f t="shared" ca="1" si="30"/>
        <v/>
      </c>
      <c r="N114" s="140" t="str">
        <f t="shared" ca="1" si="31"/>
        <v/>
      </c>
      <c r="O114" s="139" t="str">
        <f t="shared" ca="1" si="32"/>
        <v/>
      </c>
      <c r="P114" s="140" t="str">
        <f t="shared" ca="1" si="43"/>
        <v/>
      </c>
      <c r="Q114" s="118" t="str">
        <f t="shared" ca="1" si="44"/>
        <v/>
      </c>
      <c r="R114" s="138" t="str">
        <f t="shared" ca="1" si="45"/>
        <v/>
      </c>
    </row>
    <row r="115" spans="1:18" x14ac:dyDescent="0.15">
      <c r="A115" s="138" t="str">
        <f t="shared" ca="1" si="18"/>
        <v/>
      </c>
      <c r="B115" s="102" t="str">
        <f t="shared" ca="1" si="19"/>
        <v/>
      </c>
      <c r="C115" s="102" t="str">
        <f t="shared" ca="1" si="20"/>
        <v/>
      </c>
      <c r="D115" s="102" t="str">
        <f t="shared" ca="1" si="21"/>
        <v/>
      </c>
      <c r="E115" s="102" t="str">
        <f t="shared" ca="1" si="22"/>
        <v/>
      </c>
      <c r="F115" s="102" t="str">
        <f t="shared" ca="1" si="23"/>
        <v/>
      </c>
      <c r="G115" s="102" t="str">
        <f t="shared" ca="1" si="24"/>
        <v/>
      </c>
      <c r="H115" s="139" t="str">
        <f t="shared" ca="1" si="25"/>
        <v/>
      </c>
      <c r="I115" s="139" t="str">
        <f t="shared" ca="1" si="26"/>
        <v/>
      </c>
      <c r="J115" s="140" t="str">
        <f t="shared" ca="1" si="41"/>
        <v/>
      </c>
      <c r="K115" s="118" t="str">
        <f t="shared" ca="1" si="42"/>
        <v/>
      </c>
      <c r="L115" s="118" t="str">
        <f t="shared" ca="1" si="29"/>
        <v/>
      </c>
      <c r="M115" s="140" t="str">
        <f t="shared" ca="1" si="30"/>
        <v/>
      </c>
      <c r="N115" s="140" t="str">
        <f t="shared" ca="1" si="31"/>
        <v/>
      </c>
      <c r="O115" s="139" t="str">
        <f t="shared" ca="1" si="32"/>
        <v/>
      </c>
      <c r="P115" s="140" t="str">
        <f t="shared" ca="1" si="43"/>
        <v/>
      </c>
      <c r="Q115" s="118" t="str">
        <f t="shared" ca="1" si="44"/>
        <v/>
      </c>
      <c r="R115" s="138" t="str">
        <f t="shared" ca="1" si="45"/>
        <v/>
      </c>
    </row>
    <row r="116" spans="1:18" x14ac:dyDescent="0.15">
      <c r="A116" s="138" t="str">
        <f t="shared" ca="1" si="18"/>
        <v/>
      </c>
      <c r="B116" s="102" t="str">
        <f t="shared" ca="1" si="19"/>
        <v/>
      </c>
      <c r="C116" s="102" t="str">
        <f t="shared" ca="1" si="20"/>
        <v/>
      </c>
      <c r="D116" s="102" t="str">
        <f t="shared" ca="1" si="21"/>
        <v/>
      </c>
      <c r="E116" s="102" t="str">
        <f t="shared" ca="1" si="22"/>
        <v/>
      </c>
      <c r="F116" s="102" t="str">
        <f t="shared" ca="1" si="23"/>
        <v/>
      </c>
      <c r="G116" s="102" t="str">
        <f t="shared" ca="1" si="24"/>
        <v/>
      </c>
      <c r="H116" s="139" t="str">
        <f t="shared" ca="1" si="25"/>
        <v/>
      </c>
      <c r="I116" s="139" t="str">
        <f t="shared" ca="1" si="26"/>
        <v/>
      </c>
      <c r="J116" s="140" t="str">
        <f t="shared" ca="1" si="41"/>
        <v/>
      </c>
      <c r="K116" s="118" t="str">
        <f t="shared" ca="1" si="42"/>
        <v/>
      </c>
      <c r="L116" s="118" t="str">
        <f t="shared" ca="1" si="29"/>
        <v/>
      </c>
      <c r="M116" s="140" t="str">
        <f t="shared" ca="1" si="30"/>
        <v/>
      </c>
      <c r="N116" s="140" t="str">
        <f t="shared" ca="1" si="31"/>
        <v/>
      </c>
      <c r="O116" s="139" t="str">
        <f t="shared" ca="1" si="32"/>
        <v/>
      </c>
      <c r="P116" s="140" t="str">
        <f t="shared" ca="1" si="43"/>
        <v/>
      </c>
      <c r="Q116" s="118" t="str">
        <f t="shared" ca="1" si="44"/>
        <v/>
      </c>
      <c r="R116" s="138" t="str">
        <f t="shared" ca="1" si="45"/>
        <v/>
      </c>
    </row>
    <row r="117" spans="1:18" x14ac:dyDescent="0.15">
      <c r="A117" s="138" t="str">
        <f t="shared" ca="1" si="18"/>
        <v/>
      </c>
      <c r="B117" s="102" t="str">
        <f t="shared" ca="1" si="19"/>
        <v/>
      </c>
      <c r="C117" s="102" t="str">
        <f t="shared" ca="1" si="20"/>
        <v/>
      </c>
      <c r="D117" s="102" t="str">
        <f t="shared" ca="1" si="21"/>
        <v/>
      </c>
      <c r="E117" s="102" t="str">
        <f t="shared" ca="1" si="22"/>
        <v/>
      </c>
      <c r="F117" s="102" t="str">
        <f t="shared" ca="1" si="23"/>
        <v/>
      </c>
      <c r="G117" s="102" t="str">
        <f t="shared" ca="1" si="24"/>
        <v/>
      </c>
      <c r="H117" s="139" t="str">
        <f t="shared" ca="1" si="25"/>
        <v/>
      </c>
      <c r="I117" s="139" t="str">
        <f t="shared" ca="1" si="26"/>
        <v/>
      </c>
      <c r="J117" s="140" t="str">
        <f t="shared" ca="1" si="41"/>
        <v/>
      </c>
      <c r="K117" s="118" t="str">
        <f t="shared" ca="1" si="42"/>
        <v/>
      </c>
      <c r="L117" s="118" t="str">
        <f t="shared" ca="1" si="29"/>
        <v/>
      </c>
      <c r="M117" s="140" t="str">
        <f t="shared" ca="1" si="30"/>
        <v/>
      </c>
      <c r="N117" s="140" t="str">
        <f t="shared" ca="1" si="31"/>
        <v/>
      </c>
      <c r="O117" s="139" t="str">
        <f t="shared" ca="1" si="32"/>
        <v/>
      </c>
      <c r="P117" s="140" t="str">
        <f t="shared" ca="1" si="43"/>
        <v/>
      </c>
      <c r="Q117" s="118" t="str">
        <f t="shared" ca="1" si="44"/>
        <v/>
      </c>
      <c r="R117" s="138" t="str">
        <f t="shared" ca="1" si="45"/>
        <v/>
      </c>
    </row>
    <row r="118" spans="1:18" x14ac:dyDescent="0.15">
      <c r="A118" s="138" t="str">
        <f t="shared" ca="1" si="18"/>
        <v/>
      </c>
      <c r="B118" s="102" t="str">
        <f t="shared" ca="1" si="19"/>
        <v/>
      </c>
      <c r="C118" s="102" t="str">
        <f t="shared" ca="1" si="20"/>
        <v/>
      </c>
      <c r="D118" s="102" t="str">
        <f t="shared" ca="1" si="21"/>
        <v/>
      </c>
      <c r="E118" s="102" t="str">
        <f t="shared" ca="1" si="22"/>
        <v/>
      </c>
      <c r="F118" s="102" t="str">
        <f t="shared" ca="1" si="23"/>
        <v/>
      </c>
      <c r="G118" s="102" t="str">
        <f t="shared" ca="1" si="24"/>
        <v/>
      </c>
      <c r="H118" s="139" t="str">
        <f t="shared" ca="1" si="25"/>
        <v/>
      </c>
      <c r="I118" s="139" t="str">
        <f t="shared" ca="1" si="26"/>
        <v/>
      </c>
      <c r="J118" s="140" t="str">
        <f t="shared" ca="1" si="41"/>
        <v/>
      </c>
      <c r="K118" s="118" t="str">
        <f t="shared" ca="1" si="42"/>
        <v/>
      </c>
      <c r="L118" s="118" t="str">
        <f t="shared" ca="1" si="29"/>
        <v/>
      </c>
      <c r="M118" s="140" t="str">
        <f t="shared" ca="1" si="30"/>
        <v/>
      </c>
      <c r="N118" s="140" t="str">
        <f t="shared" ca="1" si="31"/>
        <v/>
      </c>
      <c r="O118" s="139" t="str">
        <f t="shared" ca="1" si="32"/>
        <v/>
      </c>
      <c r="P118" s="140" t="str">
        <f t="shared" ca="1" si="43"/>
        <v/>
      </c>
      <c r="Q118" s="118" t="str">
        <f t="shared" ca="1" si="44"/>
        <v/>
      </c>
      <c r="R118" s="138" t="str">
        <f t="shared" ca="1" si="45"/>
        <v/>
      </c>
    </row>
    <row r="119" spans="1:18" x14ac:dyDescent="0.15">
      <c r="A119" s="138" t="str">
        <f t="shared" ca="1" si="18"/>
        <v/>
      </c>
      <c r="B119" s="102" t="str">
        <f t="shared" ca="1" si="19"/>
        <v/>
      </c>
      <c r="C119" s="102" t="str">
        <f t="shared" ca="1" si="20"/>
        <v/>
      </c>
      <c r="D119" s="102" t="str">
        <f t="shared" ca="1" si="21"/>
        <v/>
      </c>
      <c r="E119" s="102" t="str">
        <f t="shared" ca="1" si="22"/>
        <v/>
      </c>
      <c r="F119" s="102" t="str">
        <f t="shared" ca="1" si="23"/>
        <v/>
      </c>
      <c r="G119" s="102" t="str">
        <f t="shared" ca="1" si="24"/>
        <v/>
      </c>
      <c r="H119" s="139" t="str">
        <f t="shared" ca="1" si="25"/>
        <v/>
      </c>
      <c r="I119" s="139" t="str">
        <f t="shared" ca="1" si="26"/>
        <v/>
      </c>
      <c r="J119" s="140" t="str">
        <f t="shared" ca="1" si="41"/>
        <v/>
      </c>
      <c r="K119" s="118" t="str">
        <f t="shared" ca="1" si="42"/>
        <v/>
      </c>
      <c r="L119" s="118" t="str">
        <f t="shared" ca="1" si="29"/>
        <v/>
      </c>
      <c r="M119" s="140" t="str">
        <f t="shared" ca="1" si="30"/>
        <v/>
      </c>
      <c r="N119" s="140" t="str">
        <f t="shared" ca="1" si="31"/>
        <v/>
      </c>
      <c r="O119" s="139" t="str">
        <f t="shared" ca="1" si="32"/>
        <v/>
      </c>
      <c r="P119" s="140" t="str">
        <f t="shared" ca="1" si="43"/>
        <v/>
      </c>
      <c r="Q119" s="118" t="str">
        <f t="shared" ca="1" si="44"/>
        <v/>
      </c>
      <c r="R119" s="138" t="str">
        <f t="shared" ca="1" si="45"/>
        <v/>
      </c>
    </row>
    <row r="120" spans="1:18" x14ac:dyDescent="0.15">
      <c r="A120" s="138" t="str">
        <f t="shared" ca="1" si="18"/>
        <v/>
      </c>
      <c r="B120" s="102" t="str">
        <f t="shared" ca="1" si="19"/>
        <v/>
      </c>
      <c r="C120" s="102" t="str">
        <f t="shared" ca="1" si="20"/>
        <v/>
      </c>
      <c r="D120" s="102" t="str">
        <f t="shared" ca="1" si="21"/>
        <v/>
      </c>
      <c r="E120" s="102" t="str">
        <f t="shared" ca="1" si="22"/>
        <v/>
      </c>
      <c r="F120" s="102" t="str">
        <f t="shared" ca="1" si="23"/>
        <v/>
      </c>
      <c r="G120" s="102" t="str">
        <f t="shared" ca="1" si="24"/>
        <v/>
      </c>
      <c r="H120" s="139" t="str">
        <f t="shared" ca="1" si="25"/>
        <v/>
      </c>
      <c r="I120" s="139" t="str">
        <f t="shared" ca="1" si="26"/>
        <v/>
      </c>
      <c r="J120" s="140" t="str">
        <f t="shared" ca="1" si="41"/>
        <v/>
      </c>
      <c r="K120" s="118" t="str">
        <f t="shared" ca="1" si="42"/>
        <v/>
      </c>
      <c r="L120" s="118" t="str">
        <f t="shared" ca="1" si="29"/>
        <v/>
      </c>
      <c r="M120" s="140" t="str">
        <f t="shared" ca="1" si="30"/>
        <v/>
      </c>
      <c r="N120" s="140" t="str">
        <f t="shared" ca="1" si="31"/>
        <v/>
      </c>
      <c r="O120" s="139" t="str">
        <f t="shared" ca="1" si="32"/>
        <v/>
      </c>
      <c r="P120" s="140" t="str">
        <f t="shared" ca="1" si="43"/>
        <v/>
      </c>
      <c r="Q120" s="118" t="str">
        <f t="shared" ca="1" si="44"/>
        <v/>
      </c>
      <c r="R120" s="138" t="str">
        <f t="shared" ca="1" si="45"/>
        <v/>
      </c>
    </row>
    <row r="121" spans="1:18" x14ac:dyDescent="0.15">
      <c r="A121" s="138" t="str">
        <f t="shared" ca="1" si="18"/>
        <v/>
      </c>
      <c r="B121" s="102" t="str">
        <f t="shared" ca="1" si="19"/>
        <v/>
      </c>
      <c r="C121" s="102" t="str">
        <f t="shared" ca="1" si="20"/>
        <v/>
      </c>
      <c r="D121" s="102" t="str">
        <f t="shared" ca="1" si="21"/>
        <v/>
      </c>
      <c r="E121" s="102" t="str">
        <f t="shared" ca="1" si="22"/>
        <v/>
      </c>
      <c r="F121" s="102" t="str">
        <f t="shared" ca="1" si="23"/>
        <v/>
      </c>
      <c r="G121" s="102" t="str">
        <f t="shared" ca="1" si="24"/>
        <v/>
      </c>
      <c r="H121" s="139" t="str">
        <f t="shared" ca="1" si="25"/>
        <v/>
      </c>
      <c r="I121" s="139" t="str">
        <f t="shared" ca="1" si="26"/>
        <v/>
      </c>
      <c r="J121" s="140" t="str">
        <f t="shared" ca="1" si="41"/>
        <v/>
      </c>
      <c r="K121" s="118" t="str">
        <f t="shared" ca="1" si="42"/>
        <v/>
      </c>
      <c r="L121" s="118" t="str">
        <f t="shared" ca="1" si="29"/>
        <v/>
      </c>
      <c r="M121" s="140" t="str">
        <f t="shared" ca="1" si="30"/>
        <v/>
      </c>
      <c r="N121" s="140" t="str">
        <f t="shared" ca="1" si="31"/>
        <v/>
      </c>
      <c r="O121" s="139" t="str">
        <f t="shared" ca="1" si="32"/>
        <v/>
      </c>
      <c r="P121" s="140" t="str">
        <f t="shared" ca="1" si="43"/>
        <v/>
      </c>
      <c r="Q121" s="118" t="str">
        <f t="shared" ca="1" si="44"/>
        <v/>
      </c>
      <c r="R121" s="138" t="str">
        <f t="shared" ca="1" si="45"/>
        <v/>
      </c>
    </row>
    <row r="122" spans="1:18" x14ac:dyDescent="0.15">
      <c r="A122" s="138" t="str">
        <f t="shared" ca="1" si="18"/>
        <v/>
      </c>
      <c r="B122" s="102" t="str">
        <f t="shared" ca="1" si="19"/>
        <v/>
      </c>
      <c r="C122" s="102" t="str">
        <f t="shared" ca="1" si="20"/>
        <v/>
      </c>
      <c r="D122" s="102" t="str">
        <f t="shared" ca="1" si="21"/>
        <v/>
      </c>
      <c r="E122" s="102" t="str">
        <f t="shared" ca="1" si="22"/>
        <v/>
      </c>
      <c r="F122" s="102" t="str">
        <f t="shared" ca="1" si="23"/>
        <v/>
      </c>
      <c r="G122" s="102" t="str">
        <f t="shared" ca="1" si="24"/>
        <v/>
      </c>
      <c r="H122" s="139" t="str">
        <f t="shared" ca="1" si="25"/>
        <v/>
      </c>
      <c r="I122" s="139" t="str">
        <f t="shared" ca="1" si="26"/>
        <v/>
      </c>
      <c r="J122" s="140" t="str">
        <f t="shared" ca="1" si="41"/>
        <v/>
      </c>
      <c r="K122" s="118" t="str">
        <f t="shared" ca="1" si="42"/>
        <v/>
      </c>
      <c r="L122" s="118" t="str">
        <f t="shared" ca="1" si="29"/>
        <v/>
      </c>
      <c r="M122" s="140" t="str">
        <f t="shared" ca="1" si="30"/>
        <v/>
      </c>
      <c r="N122" s="140" t="str">
        <f t="shared" ca="1" si="31"/>
        <v/>
      </c>
      <c r="O122" s="139" t="str">
        <f t="shared" ca="1" si="32"/>
        <v/>
      </c>
      <c r="P122" s="140" t="str">
        <f t="shared" ca="1" si="43"/>
        <v/>
      </c>
      <c r="Q122" s="118" t="str">
        <f t="shared" ca="1" si="44"/>
        <v/>
      </c>
      <c r="R122" s="138" t="str">
        <f t="shared" ca="1" si="45"/>
        <v/>
      </c>
    </row>
    <row r="123" spans="1:18" x14ac:dyDescent="0.15">
      <c r="A123" s="138" t="str">
        <f t="shared" ca="1" si="18"/>
        <v/>
      </c>
      <c r="B123" s="102" t="str">
        <f t="shared" ca="1" si="19"/>
        <v/>
      </c>
      <c r="C123" s="102" t="str">
        <f t="shared" ca="1" si="20"/>
        <v/>
      </c>
      <c r="D123" s="102" t="str">
        <f t="shared" ca="1" si="21"/>
        <v/>
      </c>
      <c r="E123" s="102" t="str">
        <f t="shared" ca="1" si="22"/>
        <v/>
      </c>
      <c r="F123" s="102" t="str">
        <f t="shared" ca="1" si="23"/>
        <v/>
      </c>
      <c r="G123" s="102" t="str">
        <f t="shared" ca="1" si="24"/>
        <v/>
      </c>
      <c r="H123" s="139" t="str">
        <f t="shared" ca="1" si="25"/>
        <v/>
      </c>
      <c r="I123" s="139" t="str">
        <f t="shared" ca="1" si="26"/>
        <v/>
      </c>
      <c r="J123" s="140" t="str">
        <f t="shared" ca="1" si="41"/>
        <v/>
      </c>
      <c r="K123" s="118" t="str">
        <f t="shared" ca="1" si="42"/>
        <v/>
      </c>
      <c r="L123" s="118" t="str">
        <f t="shared" ca="1" si="29"/>
        <v/>
      </c>
      <c r="M123" s="140" t="str">
        <f t="shared" ca="1" si="30"/>
        <v/>
      </c>
      <c r="N123" s="140" t="str">
        <f t="shared" ca="1" si="31"/>
        <v/>
      </c>
      <c r="O123" s="139" t="str">
        <f t="shared" ca="1" si="32"/>
        <v/>
      </c>
      <c r="P123" s="140" t="str">
        <f t="shared" ca="1" si="43"/>
        <v/>
      </c>
      <c r="Q123" s="118" t="str">
        <f t="shared" ca="1" si="44"/>
        <v/>
      </c>
      <c r="R123" s="138" t="str">
        <f t="shared" ca="1" si="45"/>
        <v/>
      </c>
    </row>
    <row r="124" spans="1:18" x14ac:dyDescent="0.15">
      <c r="A124" s="138" t="str">
        <f t="shared" ca="1" si="18"/>
        <v/>
      </c>
      <c r="B124" s="102" t="str">
        <f t="shared" ca="1" si="19"/>
        <v/>
      </c>
      <c r="C124" s="102" t="str">
        <f t="shared" ca="1" si="20"/>
        <v/>
      </c>
      <c r="D124" s="102" t="str">
        <f t="shared" ca="1" si="21"/>
        <v/>
      </c>
      <c r="E124" s="102" t="str">
        <f t="shared" ca="1" si="22"/>
        <v/>
      </c>
      <c r="F124" s="102" t="str">
        <f t="shared" ca="1" si="23"/>
        <v/>
      </c>
      <c r="G124" s="102" t="str">
        <f t="shared" ca="1" si="24"/>
        <v/>
      </c>
      <c r="H124" s="139" t="str">
        <f t="shared" ca="1" si="25"/>
        <v/>
      </c>
      <c r="I124" s="139" t="str">
        <f t="shared" ca="1" si="26"/>
        <v/>
      </c>
      <c r="J124" s="140" t="str">
        <f t="shared" ca="1" si="41"/>
        <v/>
      </c>
      <c r="K124" s="118" t="str">
        <f t="shared" ca="1" si="42"/>
        <v/>
      </c>
      <c r="L124" s="118" t="str">
        <f t="shared" ca="1" si="29"/>
        <v/>
      </c>
      <c r="M124" s="140" t="str">
        <f t="shared" ca="1" si="30"/>
        <v/>
      </c>
      <c r="N124" s="140" t="str">
        <f t="shared" ca="1" si="31"/>
        <v/>
      </c>
      <c r="O124" s="139" t="str">
        <f t="shared" ca="1" si="32"/>
        <v/>
      </c>
      <c r="P124" s="140" t="str">
        <f t="shared" ca="1" si="43"/>
        <v/>
      </c>
      <c r="Q124" s="118" t="str">
        <f t="shared" ca="1" si="44"/>
        <v/>
      </c>
      <c r="R124" s="138" t="str">
        <f t="shared" ca="1" si="45"/>
        <v/>
      </c>
    </row>
    <row r="125" spans="1:18" x14ac:dyDescent="0.15">
      <c r="A125" s="138" t="str">
        <f t="shared" ca="1" si="18"/>
        <v/>
      </c>
      <c r="B125" s="102" t="str">
        <f t="shared" ca="1" si="19"/>
        <v/>
      </c>
      <c r="C125" s="102" t="str">
        <f t="shared" ca="1" si="20"/>
        <v/>
      </c>
      <c r="D125" s="102" t="str">
        <f t="shared" ca="1" si="21"/>
        <v/>
      </c>
      <c r="E125" s="102" t="str">
        <f t="shared" ca="1" si="22"/>
        <v/>
      </c>
      <c r="F125" s="102" t="str">
        <f t="shared" ca="1" si="23"/>
        <v/>
      </c>
      <c r="G125" s="102" t="str">
        <f t="shared" ca="1" si="24"/>
        <v/>
      </c>
      <c r="H125" s="139" t="str">
        <f t="shared" ca="1" si="25"/>
        <v/>
      </c>
      <c r="I125" s="139" t="str">
        <f t="shared" ca="1" si="26"/>
        <v/>
      </c>
      <c r="J125" s="140" t="str">
        <f t="shared" ca="1" si="41"/>
        <v/>
      </c>
      <c r="K125" s="118" t="str">
        <f t="shared" ca="1" si="42"/>
        <v/>
      </c>
      <c r="L125" s="118" t="str">
        <f t="shared" ca="1" si="29"/>
        <v/>
      </c>
      <c r="M125" s="140" t="str">
        <f t="shared" ca="1" si="30"/>
        <v/>
      </c>
      <c r="N125" s="140" t="str">
        <f t="shared" ca="1" si="31"/>
        <v/>
      </c>
      <c r="O125" s="139" t="str">
        <f t="shared" ca="1" si="32"/>
        <v/>
      </c>
      <c r="P125" s="140" t="str">
        <f t="shared" ca="1" si="43"/>
        <v/>
      </c>
      <c r="Q125" s="118" t="str">
        <f t="shared" ca="1" si="44"/>
        <v/>
      </c>
      <c r="R125" s="138" t="str">
        <f t="shared" ca="1" si="45"/>
        <v/>
      </c>
    </row>
    <row r="126" spans="1:18" x14ac:dyDescent="0.15">
      <c r="A126" s="138" t="str">
        <f t="shared" ca="1" si="18"/>
        <v/>
      </c>
      <c r="B126" s="102" t="str">
        <f t="shared" ca="1" si="19"/>
        <v/>
      </c>
      <c r="C126" s="102" t="str">
        <f t="shared" ca="1" si="20"/>
        <v/>
      </c>
      <c r="D126" s="102" t="str">
        <f t="shared" ca="1" si="21"/>
        <v/>
      </c>
      <c r="E126" s="102" t="str">
        <f t="shared" ca="1" si="22"/>
        <v/>
      </c>
      <c r="F126" s="102" t="str">
        <f t="shared" ca="1" si="23"/>
        <v/>
      </c>
      <c r="G126" s="102" t="str">
        <f t="shared" ca="1" si="24"/>
        <v/>
      </c>
      <c r="H126" s="139" t="str">
        <f t="shared" ca="1" si="25"/>
        <v/>
      </c>
      <c r="I126" s="139" t="str">
        <f t="shared" ca="1" si="26"/>
        <v/>
      </c>
      <c r="J126" s="140" t="str">
        <f t="shared" ca="1" si="41"/>
        <v/>
      </c>
      <c r="K126" s="118" t="str">
        <f t="shared" ca="1" si="42"/>
        <v/>
      </c>
      <c r="L126" s="118" t="str">
        <f t="shared" ca="1" si="29"/>
        <v/>
      </c>
      <c r="M126" s="140" t="str">
        <f t="shared" ca="1" si="30"/>
        <v/>
      </c>
      <c r="N126" s="140" t="str">
        <f t="shared" ca="1" si="31"/>
        <v/>
      </c>
      <c r="O126" s="139" t="str">
        <f t="shared" ca="1" si="32"/>
        <v/>
      </c>
      <c r="P126" s="140" t="str">
        <f t="shared" ca="1" si="43"/>
        <v/>
      </c>
      <c r="Q126" s="118" t="str">
        <f t="shared" ca="1" si="44"/>
        <v/>
      </c>
      <c r="R126" s="138" t="str">
        <f t="shared" ca="1" si="45"/>
        <v/>
      </c>
    </row>
    <row r="127" spans="1:18" x14ac:dyDescent="0.15">
      <c r="A127" s="138" t="str">
        <f t="shared" ca="1" si="18"/>
        <v/>
      </c>
      <c r="B127" s="102" t="str">
        <f t="shared" ca="1" si="19"/>
        <v/>
      </c>
      <c r="C127" s="102" t="str">
        <f t="shared" ca="1" si="20"/>
        <v/>
      </c>
      <c r="D127" s="102" t="str">
        <f t="shared" ca="1" si="21"/>
        <v/>
      </c>
      <c r="E127" s="102" t="str">
        <f t="shared" ca="1" si="22"/>
        <v/>
      </c>
      <c r="F127" s="102" t="str">
        <f t="shared" ca="1" si="23"/>
        <v/>
      </c>
      <c r="G127" s="102" t="str">
        <f t="shared" ca="1" si="24"/>
        <v/>
      </c>
      <c r="H127" s="139" t="str">
        <f t="shared" ca="1" si="25"/>
        <v/>
      </c>
      <c r="I127" s="139" t="str">
        <f t="shared" ca="1" si="26"/>
        <v/>
      </c>
      <c r="J127" s="140" t="str">
        <f t="shared" ca="1" si="41"/>
        <v/>
      </c>
      <c r="K127" s="118" t="str">
        <f t="shared" ca="1" si="42"/>
        <v/>
      </c>
      <c r="L127" s="118" t="str">
        <f t="shared" ca="1" si="29"/>
        <v/>
      </c>
      <c r="M127" s="140" t="str">
        <f t="shared" ca="1" si="30"/>
        <v/>
      </c>
      <c r="N127" s="140" t="str">
        <f t="shared" ca="1" si="31"/>
        <v/>
      </c>
      <c r="O127" s="139" t="str">
        <f t="shared" ca="1" si="32"/>
        <v/>
      </c>
      <c r="P127" s="140" t="str">
        <f t="shared" ca="1" si="43"/>
        <v/>
      </c>
      <c r="Q127" s="118" t="str">
        <f t="shared" ca="1" si="44"/>
        <v/>
      </c>
      <c r="R127" s="138" t="str">
        <f t="shared" ca="1" si="45"/>
        <v/>
      </c>
    </row>
    <row r="128" spans="1:18" x14ac:dyDescent="0.15">
      <c r="A128" s="138" t="str">
        <f t="shared" ca="1" si="18"/>
        <v/>
      </c>
      <c r="B128" s="102" t="str">
        <f t="shared" ca="1" si="19"/>
        <v/>
      </c>
      <c r="C128" s="102" t="str">
        <f t="shared" ca="1" si="20"/>
        <v/>
      </c>
      <c r="D128" s="102" t="str">
        <f t="shared" ca="1" si="21"/>
        <v/>
      </c>
      <c r="E128" s="102" t="str">
        <f t="shared" ca="1" si="22"/>
        <v/>
      </c>
      <c r="F128" s="102" t="str">
        <f t="shared" ca="1" si="23"/>
        <v/>
      </c>
      <c r="G128" s="102" t="str">
        <f t="shared" ca="1" si="24"/>
        <v/>
      </c>
      <c r="H128" s="139" t="str">
        <f t="shared" ca="1" si="25"/>
        <v/>
      </c>
      <c r="I128" s="139" t="str">
        <f t="shared" ca="1" si="26"/>
        <v/>
      </c>
      <c r="J128" s="140" t="str">
        <f t="shared" ca="1" si="41"/>
        <v/>
      </c>
      <c r="K128" s="118" t="str">
        <f t="shared" ca="1" si="42"/>
        <v/>
      </c>
      <c r="L128" s="118" t="str">
        <f t="shared" ca="1" si="29"/>
        <v/>
      </c>
      <c r="M128" s="140" t="str">
        <f t="shared" ca="1" si="30"/>
        <v/>
      </c>
      <c r="N128" s="140" t="str">
        <f t="shared" ca="1" si="31"/>
        <v/>
      </c>
      <c r="O128" s="139" t="str">
        <f t="shared" ca="1" si="32"/>
        <v/>
      </c>
      <c r="P128" s="140" t="str">
        <f t="shared" ca="1" si="43"/>
        <v/>
      </c>
      <c r="Q128" s="118" t="str">
        <f t="shared" ca="1" si="44"/>
        <v/>
      </c>
      <c r="R128" s="138" t="str">
        <f t="shared" ca="1" si="45"/>
        <v/>
      </c>
    </row>
    <row r="129" spans="1:18" x14ac:dyDescent="0.15">
      <c r="A129" s="138" t="str">
        <f t="shared" ca="1" si="18"/>
        <v/>
      </c>
      <c r="B129" s="102" t="str">
        <f t="shared" ca="1" si="19"/>
        <v/>
      </c>
      <c r="C129" s="102" t="str">
        <f t="shared" ca="1" si="20"/>
        <v/>
      </c>
      <c r="D129" s="102" t="str">
        <f t="shared" ca="1" si="21"/>
        <v/>
      </c>
      <c r="E129" s="102" t="str">
        <f t="shared" ca="1" si="22"/>
        <v/>
      </c>
      <c r="F129" s="102" t="str">
        <f t="shared" ca="1" si="23"/>
        <v/>
      </c>
      <c r="G129" s="102" t="str">
        <f t="shared" ca="1" si="24"/>
        <v/>
      </c>
      <c r="H129" s="139" t="str">
        <f t="shared" ca="1" si="25"/>
        <v/>
      </c>
      <c r="I129" s="139" t="str">
        <f t="shared" ca="1" si="26"/>
        <v/>
      </c>
      <c r="J129" s="140" t="str">
        <f t="shared" ca="1" si="41"/>
        <v/>
      </c>
      <c r="K129" s="118" t="str">
        <f t="shared" ca="1" si="42"/>
        <v/>
      </c>
      <c r="L129" s="118" t="str">
        <f t="shared" ca="1" si="29"/>
        <v/>
      </c>
      <c r="M129" s="140" t="str">
        <f t="shared" ca="1" si="30"/>
        <v/>
      </c>
      <c r="N129" s="140" t="str">
        <f t="shared" ca="1" si="31"/>
        <v/>
      </c>
      <c r="O129" s="139" t="str">
        <f t="shared" ca="1" si="32"/>
        <v/>
      </c>
      <c r="P129" s="140" t="str">
        <f t="shared" ca="1" si="43"/>
        <v/>
      </c>
      <c r="Q129" s="118" t="str">
        <f t="shared" ca="1" si="44"/>
        <v/>
      </c>
      <c r="R129" s="138" t="str">
        <f t="shared" ca="1" si="45"/>
        <v/>
      </c>
    </row>
    <row r="130" spans="1:18" x14ac:dyDescent="0.15">
      <c r="A130" s="138" t="str">
        <f t="shared" ca="1" si="18"/>
        <v/>
      </c>
      <c r="B130" s="102" t="str">
        <f t="shared" ca="1" si="19"/>
        <v/>
      </c>
      <c r="C130" s="102" t="str">
        <f t="shared" ca="1" si="20"/>
        <v/>
      </c>
      <c r="D130" s="102" t="str">
        <f t="shared" ca="1" si="21"/>
        <v/>
      </c>
      <c r="E130" s="102" t="str">
        <f t="shared" ca="1" si="22"/>
        <v/>
      </c>
      <c r="F130" s="102" t="str">
        <f t="shared" ca="1" si="23"/>
        <v/>
      </c>
      <c r="G130" s="102" t="str">
        <f t="shared" ca="1" si="24"/>
        <v/>
      </c>
      <c r="H130" s="139" t="str">
        <f t="shared" ca="1" si="25"/>
        <v/>
      </c>
      <c r="I130" s="139" t="str">
        <f t="shared" ca="1" si="26"/>
        <v/>
      </c>
      <c r="J130" s="140" t="str">
        <f t="shared" ca="1" si="41"/>
        <v/>
      </c>
      <c r="K130" s="118" t="str">
        <f t="shared" ca="1" si="42"/>
        <v/>
      </c>
      <c r="L130" s="118" t="str">
        <f t="shared" ca="1" si="29"/>
        <v/>
      </c>
      <c r="M130" s="140" t="str">
        <f t="shared" ca="1" si="30"/>
        <v/>
      </c>
      <c r="N130" s="140" t="str">
        <f t="shared" ca="1" si="31"/>
        <v/>
      </c>
      <c r="O130" s="139" t="str">
        <f t="shared" ca="1" si="32"/>
        <v/>
      </c>
      <c r="P130" s="140" t="str">
        <f t="shared" ca="1" si="43"/>
        <v/>
      </c>
      <c r="Q130" s="118" t="str">
        <f t="shared" ca="1" si="44"/>
        <v/>
      </c>
      <c r="R130" s="138" t="str">
        <f t="shared" ca="1" si="45"/>
        <v/>
      </c>
    </row>
    <row r="131" spans="1:18" x14ac:dyDescent="0.15">
      <c r="A131" s="138" t="str">
        <f t="shared" ca="1" si="18"/>
        <v/>
      </c>
      <c r="B131" s="102" t="str">
        <f t="shared" ca="1" si="19"/>
        <v/>
      </c>
      <c r="C131" s="102" t="str">
        <f t="shared" ca="1" si="20"/>
        <v/>
      </c>
      <c r="D131" s="102" t="str">
        <f t="shared" ca="1" si="21"/>
        <v/>
      </c>
      <c r="E131" s="102" t="str">
        <f t="shared" ca="1" si="22"/>
        <v/>
      </c>
      <c r="F131" s="102" t="str">
        <f t="shared" ca="1" si="23"/>
        <v/>
      </c>
      <c r="G131" s="102" t="str">
        <f t="shared" ca="1" si="24"/>
        <v/>
      </c>
      <c r="H131" s="139" t="str">
        <f t="shared" ca="1" si="25"/>
        <v/>
      </c>
      <c r="I131" s="139" t="str">
        <f t="shared" ca="1" si="26"/>
        <v/>
      </c>
      <c r="J131" s="140" t="str">
        <f t="shared" ca="1" si="41"/>
        <v/>
      </c>
      <c r="K131" s="118" t="str">
        <f t="shared" ca="1" si="42"/>
        <v/>
      </c>
      <c r="L131" s="118" t="str">
        <f t="shared" ca="1" si="29"/>
        <v/>
      </c>
      <c r="M131" s="140" t="str">
        <f t="shared" ca="1" si="30"/>
        <v/>
      </c>
      <c r="N131" s="140" t="str">
        <f t="shared" ca="1" si="31"/>
        <v/>
      </c>
      <c r="O131" s="139" t="str">
        <f t="shared" ca="1" si="32"/>
        <v/>
      </c>
      <c r="P131" s="140" t="str">
        <f t="shared" ca="1" si="43"/>
        <v/>
      </c>
      <c r="Q131" s="118" t="str">
        <f t="shared" ca="1" si="44"/>
        <v/>
      </c>
      <c r="R131" s="138" t="str">
        <f t="shared" ca="1" si="45"/>
        <v/>
      </c>
    </row>
    <row r="132" spans="1:18" x14ac:dyDescent="0.15">
      <c r="A132" s="138" t="str">
        <f t="shared" ca="1" si="18"/>
        <v/>
      </c>
      <c r="B132" s="102" t="str">
        <f t="shared" ca="1" si="19"/>
        <v/>
      </c>
      <c r="C132" s="102" t="str">
        <f t="shared" ca="1" si="20"/>
        <v/>
      </c>
      <c r="D132" s="102" t="str">
        <f t="shared" ca="1" si="21"/>
        <v/>
      </c>
      <c r="E132" s="102" t="str">
        <f t="shared" ca="1" si="22"/>
        <v/>
      </c>
      <c r="F132" s="102" t="str">
        <f t="shared" ca="1" si="23"/>
        <v/>
      </c>
      <c r="G132" s="102" t="str">
        <f t="shared" ca="1" si="24"/>
        <v/>
      </c>
      <c r="H132" s="139" t="str">
        <f t="shared" ca="1" si="25"/>
        <v/>
      </c>
      <c r="I132" s="139" t="str">
        <f t="shared" ca="1" si="26"/>
        <v/>
      </c>
      <c r="J132" s="140" t="str">
        <f t="shared" ca="1" si="41"/>
        <v/>
      </c>
      <c r="K132" s="118" t="str">
        <f t="shared" ca="1" si="42"/>
        <v/>
      </c>
      <c r="L132" s="118" t="str">
        <f t="shared" ca="1" si="29"/>
        <v/>
      </c>
      <c r="M132" s="140" t="str">
        <f t="shared" ca="1" si="30"/>
        <v/>
      </c>
      <c r="N132" s="140" t="str">
        <f t="shared" ca="1" si="31"/>
        <v/>
      </c>
      <c r="O132" s="139" t="str">
        <f t="shared" ca="1" si="32"/>
        <v/>
      </c>
      <c r="P132" s="140" t="str">
        <f t="shared" ca="1" si="43"/>
        <v/>
      </c>
      <c r="Q132" s="118" t="str">
        <f t="shared" ca="1" si="44"/>
        <v/>
      </c>
      <c r="R132" s="138" t="str">
        <f t="shared" ca="1" si="45"/>
        <v/>
      </c>
    </row>
    <row r="133" spans="1:18" x14ac:dyDescent="0.15">
      <c r="A133" s="138" t="str">
        <f t="shared" ca="1" si="18"/>
        <v/>
      </c>
      <c r="B133" s="102" t="str">
        <f t="shared" ca="1" si="19"/>
        <v/>
      </c>
      <c r="C133" s="102" t="str">
        <f t="shared" ca="1" si="20"/>
        <v/>
      </c>
      <c r="D133" s="102" t="str">
        <f t="shared" ca="1" si="21"/>
        <v/>
      </c>
      <c r="E133" s="102" t="str">
        <f t="shared" ca="1" si="22"/>
        <v/>
      </c>
      <c r="F133" s="102" t="str">
        <f t="shared" ca="1" si="23"/>
        <v/>
      </c>
      <c r="G133" s="102" t="str">
        <f t="shared" ca="1" si="24"/>
        <v/>
      </c>
      <c r="H133" s="139" t="str">
        <f t="shared" ca="1" si="25"/>
        <v/>
      </c>
      <c r="I133" s="139" t="str">
        <f t="shared" ca="1" si="26"/>
        <v/>
      </c>
      <c r="J133" s="140" t="str">
        <f t="shared" ca="1" si="41"/>
        <v/>
      </c>
      <c r="K133" s="118" t="str">
        <f t="shared" ca="1" si="42"/>
        <v/>
      </c>
      <c r="L133" s="118" t="str">
        <f t="shared" ca="1" si="29"/>
        <v/>
      </c>
      <c r="M133" s="140" t="str">
        <f t="shared" ca="1" si="30"/>
        <v/>
      </c>
      <c r="N133" s="140" t="str">
        <f t="shared" ca="1" si="31"/>
        <v/>
      </c>
      <c r="O133" s="139" t="str">
        <f t="shared" ca="1" si="32"/>
        <v/>
      </c>
      <c r="P133" s="140" t="str">
        <f t="shared" ca="1" si="43"/>
        <v/>
      </c>
      <c r="Q133" s="118" t="str">
        <f t="shared" ca="1" si="44"/>
        <v/>
      </c>
      <c r="R133" s="138" t="str">
        <f t="shared" ca="1" si="45"/>
        <v/>
      </c>
    </row>
    <row r="134" spans="1:18" x14ac:dyDescent="0.15">
      <c r="A134" s="138" t="str">
        <f t="shared" ca="1" si="18"/>
        <v/>
      </c>
      <c r="B134" s="102" t="str">
        <f t="shared" ca="1" si="19"/>
        <v/>
      </c>
      <c r="C134" s="102" t="str">
        <f t="shared" ca="1" si="20"/>
        <v/>
      </c>
      <c r="D134" s="102" t="str">
        <f t="shared" ca="1" si="21"/>
        <v/>
      </c>
      <c r="E134" s="102" t="str">
        <f t="shared" ca="1" si="22"/>
        <v/>
      </c>
      <c r="F134" s="102" t="str">
        <f t="shared" ca="1" si="23"/>
        <v/>
      </c>
      <c r="G134" s="102" t="str">
        <f t="shared" ca="1" si="24"/>
        <v/>
      </c>
      <c r="H134" s="139" t="str">
        <f t="shared" ca="1" si="25"/>
        <v/>
      </c>
      <c r="I134" s="139" t="str">
        <f t="shared" ca="1" si="26"/>
        <v/>
      </c>
      <c r="J134" s="140" t="str">
        <f t="shared" ca="1" si="41"/>
        <v/>
      </c>
      <c r="K134" s="118" t="str">
        <f t="shared" ca="1" si="42"/>
        <v/>
      </c>
      <c r="L134" s="118" t="str">
        <f t="shared" ca="1" si="29"/>
        <v/>
      </c>
      <c r="M134" s="140" t="str">
        <f t="shared" ca="1" si="30"/>
        <v/>
      </c>
      <c r="N134" s="140" t="str">
        <f t="shared" ca="1" si="31"/>
        <v/>
      </c>
      <c r="O134" s="139" t="str">
        <f t="shared" ca="1" si="32"/>
        <v/>
      </c>
      <c r="P134" s="140" t="str">
        <f t="shared" ca="1" si="43"/>
        <v/>
      </c>
      <c r="Q134" s="118" t="str">
        <f t="shared" ca="1" si="44"/>
        <v/>
      </c>
      <c r="R134" s="138" t="str">
        <f t="shared" ca="1" si="45"/>
        <v/>
      </c>
    </row>
    <row r="135" spans="1:18" x14ac:dyDescent="0.15">
      <c r="A135" s="138" t="str">
        <f t="shared" ref="A135:A198" ca="1" si="46">IF(ROW()-5&gt;$A$5,"",ROW()-5)</f>
        <v/>
      </c>
      <c r="B135" s="102" t="str">
        <f t="shared" ref="B135:B198" ca="1" si="47">IF($A135="","",INDEX(INDIRECT("yss_raw!AL:AL"),MATCH($B$4,INDIRECT("yss_raw!AL:AL"),0)+$A135))</f>
        <v/>
      </c>
      <c r="C135" s="102" t="str">
        <f t="shared" ref="C135:C198" ca="1" si="48">IF($A135="","",INDEX(INDIRECT("yss_raw!AM:AM"),MATCH($B$4,INDIRECT("yss_raw!AL:AL"),0)+$A135))</f>
        <v/>
      </c>
      <c r="D135" s="102" t="str">
        <f t="shared" ref="D135:D198" ca="1" si="49">IF($A135="","",INDEX(INDIRECT("yss_raw!AO:AO"),MATCH($B$4,INDIRECT("yss_raw!AL:AL"),0)+$A135))</f>
        <v/>
      </c>
      <c r="E135" s="102" t="str">
        <f t="shared" ref="E135:E198" ca="1" si="50">IF($A135="","",INDEX(INDIRECT("yss_raw!AP:AP"),MATCH($B$4,INDIRECT("yss_raw!AL:AL"),0)+$A135))</f>
        <v/>
      </c>
      <c r="F135" s="102" t="str">
        <f t="shared" ref="F135:F198" ca="1" si="51">IF($A135="","",INDEX(INDIRECT("yss_raw!AQ:AQ"),MATCH($B$4,INDIRECT("yss_raw!AL:AL"),0)+$A135))</f>
        <v/>
      </c>
      <c r="G135" s="102" t="str">
        <f t="shared" ref="G135:G198" ca="1" si="52">IF($A135="","",INDEX(INDIRECT("yss_raw!AR:AR"),MATCH($B$4,INDIRECT("yss_raw!AL:AL"),0)+$A135))</f>
        <v/>
      </c>
      <c r="H135" s="139" t="str">
        <f t="shared" ref="H135:H198" ca="1" si="53">IF($A135="","",INDEX(INDIRECT("yss_raw!AU:AU"),MATCH($B$4,INDIRECT("yss_raw!AL:AL"),0)+$A135))</f>
        <v/>
      </c>
      <c r="I135" s="139" t="str">
        <f t="shared" ref="I135:I198" ca="1" si="54">IF($A135="","",INDEX(INDIRECT("yss_raw!AV:AV"),MATCH($B$4,INDIRECT("yss_raw!AL:AL"),0)+$A135))</f>
        <v/>
      </c>
      <c r="J135" s="140" t="str">
        <f t="shared" ca="1" si="41"/>
        <v/>
      </c>
      <c r="K135" s="118" t="str">
        <f t="shared" ca="1" si="42"/>
        <v/>
      </c>
      <c r="L135" s="118" t="str">
        <f t="shared" ref="L135:L198" ca="1" si="55">IF($A135="","",INDEX(INDIRECT("yss_raw!AX:AX"),MATCH($B$4,INDIRECT("yss_raw!AL:AL"),0)+$A135))</f>
        <v/>
      </c>
      <c r="M135" s="140" t="str">
        <f t="shared" ref="M135:M198" ca="1" si="56">IF($A135="","",INDEX(INDIRECT("yss_raw!AY:AY"),MATCH($B$4,INDIRECT("yss_raw!AL:AL"),0)+$A135))</f>
        <v/>
      </c>
      <c r="N135" s="140" t="str">
        <f t="shared" ref="N135:N198" ca="1" si="57">IF($A135="","",INDEX(INDIRECT("yss_raw!BB:BB"),MATCH($B$4,INDIRECT("yss_raw!AL:AL"),0)+$A135))</f>
        <v/>
      </c>
      <c r="O135" s="139" t="str">
        <f t="shared" ref="O135:O198" ca="1" si="58">IF($A135="","",INDEX(INDIRECT("yss_raw!BA:BA"),MATCH($B$4,INDIRECT("yss_raw!AL:AL"),0)+$A135))</f>
        <v/>
      </c>
      <c r="P135" s="140" t="str">
        <f t="shared" ca="1" si="43"/>
        <v/>
      </c>
      <c r="Q135" s="118" t="str">
        <f t="shared" ca="1" si="44"/>
        <v/>
      </c>
      <c r="R135" s="138" t="str">
        <f t="shared" ca="1" si="45"/>
        <v/>
      </c>
    </row>
    <row r="136" spans="1:18" x14ac:dyDescent="0.15">
      <c r="A136" s="138" t="str">
        <f t="shared" ca="1" si="46"/>
        <v/>
      </c>
      <c r="B136" s="102" t="str">
        <f t="shared" ca="1" si="47"/>
        <v/>
      </c>
      <c r="C136" s="102" t="str">
        <f t="shared" ca="1" si="48"/>
        <v/>
      </c>
      <c r="D136" s="102" t="str">
        <f t="shared" ca="1" si="49"/>
        <v/>
      </c>
      <c r="E136" s="102" t="str">
        <f t="shared" ca="1" si="50"/>
        <v/>
      </c>
      <c r="F136" s="102" t="str">
        <f t="shared" ca="1" si="51"/>
        <v/>
      </c>
      <c r="G136" s="102" t="str">
        <f t="shared" ca="1" si="52"/>
        <v/>
      </c>
      <c r="H136" s="139" t="str">
        <f t="shared" ca="1" si="53"/>
        <v/>
      </c>
      <c r="I136" s="139" t="str">
        <f t="shared" ca="1" si="54"/>
        <v/>
      </c>
      <c r="J136" s="140" t="str">
        <f t="shared" ca="1" si="41"/>
        <v/>
      </c>
      <c r="K136" s="118" t="str">
        <f t="shared" ca="1" si="42"/>
        <v/>
      </c>
      <c r="L136" s="118" t="str">
        <f t="shared" ca="1" si="55"/>
        <v/>
      </c>
      <c r="M136" s="140" t="str">
        <f t="shared" ca="1" si="56"/>
        <v/>
      </c>
      <c r="N136" s="140" t="str">
        <f t="shared" ca="1" si="57"/>
        <v/>
      </c>
      <c r="O136" s="139" t="str">
        <f t="shared" ca="1" si="58"/>
        <v/>
      </c>
      <c r="P136" s="140" t="str">
        <f t="shared" ca="1" si="43"/>
        <v/>
      </c>
      <c r="Q136" s="118" t="str">
        <f t="shared" ca="1" si="44"/>
        <v/>
      </c>
      <c r="R136" s="138" t="str">
        <f t="shared" ca="1" si="45"/>
        <v/>
      </c>
    </row>
    <row r="137" spans="1:18" x14ac:dyDescent="0.15">
      <c r="A137" s="138" t="str">
        <f t="shared" ca="1" si="46"/>
        <v/>
      </c>
      <c r="B137" s="102" t="str">
        <f t="shared" ca="1" si="47"/>
        <v/>
      </c>
      <c r="C137" s="102" t="str">
        <f t="shared" ca="1" si="48"/>
        <v/>
      </c>
      <c r="D137" s="102" t="str">
        <f t="shared" ca="1" si="49"/>
        <v/>
      </c>
      <c r="E137" s="102" t="str">
        <f t="shared" ca="1" si="50"/>
        <v/>
      </c>
      <c r="F137" s="102" t="str">
        <f t="shared" ca="1" si="51"/>
        <v/>
      </c>
      <c r="G137" s="102" t="str">
        <f t="shared" ca="1" si="52"/>
        <v/>
      </c>
      <c r="H137" s="139" t="str">
        <f t="shared" ca="1" si="53"/>
        <v/>
      </c>
      <c r="I137" s="139" t="str">
        <f t="shared" ca="1" si="54"/>
        <v/>
      </c>
      <c r="J137" s="140" t="str">
        <f t="shared" ca="1" si="41"/>
        <v/>
      </c>
      <c r="K137" s="118" t="str">
        <f t="shared" ca="1" si="42"/>
        <v/>
      </c>
      <c r="L137" s="118" t="str">
        <f t="shared" ca="1" si="55"/>
        <v/>
      </c>
      <c r="M137" s="140" t="str">
        <f t="shared" ca="1" si="56"/>
        <v/>
      </c>
      <c r="N137" s="140" t="str">
        <f t="shared" ca="1" si="57"/>
        <v/>
      </c>
      <c r="O137" s="139" t="str">
        <f t="shared" ca="1" si="58"/>
        <v/>
      </c>
      <c r="P137" s="140" t="str">
        <f t="shared" ca="1" si="43"/>
        <v/>
      </c>
      <c r="Q137" s="118" t="str">
        <f t="shared" ca="1" si="44"/>
        <v/>
      </c>
      <c r="R137" s="138" t="str">
        <f t="shared" ca="1" si="45"/>
        <v/>
      </c>
    </row>
    <row r="138" spans="1:18" x14ac:dyDescent="0.15">
      <c r="A138" s="138" t="str">
        <f t="shared" ca="1" si="46"/>
        <v/>
      </c>
      <c r="B138" s="102" t="str">
        <f t="shared" ca="1" si="47"/>
        <v/>
      </c>
      <c r="C138" s="102" t="str">
        <f t="shared" ca="1" si="48"/>
        <v/>
      </c>
      <c r="D138" s="102" t="str">
        <f t="shared" ca="1" si="49"/>
        <v/>
      </c>
      <c r="E138" s="102" t="str">
        <f t="shared" ca="1" si="50"/>
        <v/>
      </c>
      <c r="F138" s="102" t="str">
        <f t="shared" ca="1" si="51"/>
        <v/>
      </c>
      <c r="G138" s="102" t="str">
        <f t="shared" ca="1" si="52"/>
        <v/>
      </c>
      <c r="H138" s="139" t="str">
        <f t="shared" ca="1" si="53"/>
        <v/>
      </c>
      <c r="I138" s="139" t="str">
        <f t="shared" ca="1" si="54"/>
        <v/>
      </c>
      <c r="J138" s="140" t="str">
        <f t="shared" ca="1" si="41"/>
        <v/>
      </c>
      <c r="K138" s="118" t="str">
        <f t="shared" ca="1" si="42"/>
        <v/>
      </c>
      <c r="L138" s="118" t="str">
        <f t="shared" ca="1" si="55"/>
        <v/>
      </c>
      <c r="M138" s="140" t="str">
        <f t="shared" ca="1" si="56"/>
        <v/>
      </c>
      <c r="N138" s="140" t="str">
        <f t="shared" ca="1" si="57"/>
        <v/>
      </c>
      <c r="O138" s="139" t="str">
        <f t="shared" ca="1" si="58"/>
        <v/>
      </c>
      <c r="P138" s="140" t="str">
        <f t="shared" ca="1" si="43"/>
        <v/>
      </c>
      <c r="Q138" s="118" t="str">
        <f t="shared" ca="1" si="44"/>
        <v/>
      </c>
      <c r="R138" s="138" t="str">
        <f t="shared" ca="1" si="45"/>
        <v/>
      </c>
    </row>
    <row r="139" spans="1:18" x14ac:dyDescent="0.15">
      <c r="A139" s="138" t="str">
        <f t="shared" ca="1" si="46"/>
        <v/>
      </c>
      <c r="B139" s="102" t="str">
        <f t="shared" ca="1" si="47"/>
        <v/>
      </c>
      <c r="C139" s="102" t="str">
        <f t="shared" ca="1" si="48"/>
        <v/>
      </c>
      <c r="D139" s="102" t="str">
        <f t="shared" ca="1" si="49"/>
        <v/>
      </c>
      <c r="E139" s="102" t="str">
        <f t="shared" ca="1" si="50"/>
        <v/>
      </c>
      <c r="F139" s="102" t="str">
        <f t="shared" ca="1" si="51"/>
        <v/>
      </c>
      <c r="G139" s="102" t="str">
        <f t="shared" ca="1" si="52"/>
        <v/>
      </c>
      <c r="H139" s="139" t="str">
        <f t="shared" ca="1" si="53"/>
        <v/>
      </c>
      <c r="I139" s="139" t="str">
        <f t="shared" ca="1" si="54"/>
        <v/>
      </c>
      <c r="J139" s="140" t="str">
        <f t="shared" ca="1" si="41"/>
        <v/>
      </c>
      <c r="K139" s="118" t="str">
        <f t="shared" ca="1" si="42"/>
        <v/>
      </c>
      <c r="L139" s="118" t="str">
        <f t="shared" ca="1" si="55"/>
        <v/>
      </c>
      <c r="M139" s="140" t="str">
        <f t="shared" ca="1" si="56"/>
        <v/>
      </c>
      <c r="N139" s="140" t="str">
        <f t="shared" ca="1" si="57"/>
        <v/>
      </c>
      <c r="O139" s="139" t="str">
        <f t="shared" ca="1" si="58"/>
        <v/>
      </c>
      <c r="P139" s="140" t="str">
        <f t="shared" ca="1" si="43"/>
        <v/>
      </c>
      <c r="Q139" s="118" t="str">
        <f t="shared" ca="1" si="44"/>
        <v/>
      </c>
      <c r="R139" s="138" t="str">
        <f t="shared" ca="1" si="45"/>
        <v/>
      </c>
    </row>
    <row r="140" spans="1:18" x14ac:dyDescent="0.15">
      <c r="A140" s="138" t="str">
        <f t="shared" ca="1" si="46"/>
        <v/>
      </c>
      <c r="B140" s="102" t="str">
        <f t="shared" ca="1" si="47"/>
        <v/>
      </c>
      <c r="C140" s="102" t="str">
        <f t="shared" ca="1" si="48"/>
        <v/>
      </c>
      <c r="D140" s="102" t="str">
        <f t="shared" ca="1" si="49"/>
        <v/>
      </c>
      <c r="E140" s="102" t="str">
        <f t="shared" ca="1" si="50"/>
        <v/>
      </c>
      <c r="F140" s="102" t="str">
        <f t="shared" ca="1" si="51"/>
        <v/>
      </c>
      <c r="G140" s="102" t="str">
        <f t="shared" ca="1" si="52"/>
        <v/>
      </c>
      <c r="H140" s="139" t="str">
        <f t="shared" ca="1" si="53"/>
        <v/>
      </c>
      <c r="I140" s="139" t="str">
        <f t="shared" ca="1" si="54"/>
        <v/>
      </c>
      <c r="J140" s="140" t="str">
        <f t="shared" ca="1" si="41"/>
        <v/>
      </c>
      <c r="K140" s="118" t="str">
        <f t="shared" ca="1" si="42"/>
        <v/>
      </c>
      <c r="L140" s="118" t="str">
        <f t="shared" ca="1" si="55"/>
        <v/>
      </c>
      <c r="M140" s="140" t="str">
        <f t="shared" ca="1" si="56"/>
        <v/>
      </c>
      <c r="N140" s="140" t="str">
        <f t="shared" ca="1" si="57"/>
        <v/>
      </c>
      <c r="O140" s="139" t="str">
        <f t="shared" ca="1" si="58"/>
        <v/>
      </c>
      <c r="P140" s="140" t="str">
        <f t="shared" ca="1" si="43"/>
        <v/>
      </c>
      <c r="Q140" s="118" t="str">
        <f t="shared" ca="1" si="44"/>
        <v/>
      </c>
      <c r="R140" s="138" t="str">
        <f t="shared" ca="1" si="45"/>
        <v/>
      </c>
    </row>
    <row r="141" spans="1:18" x14ac:dyDescent="0.15">
      <c r="A141" s="138" t="str">
        <f t="shared" ca="1" si="46"/>
        <v/>
      </c>
      <c r="B141" s="102" t="str">
        <f t="shared" ca="1" si="47"/>
        <v/>
      </c>
      <c r="C141" s="102" t="str">
        <f t="shared" ca="1" si="48"/>
        <v/>
      </c>
      <c r="D141" s="102" t="str">
        <f t="shared" ca="1" si="49"/>
        <v/>
      </c>
      <c r="E141" s="102" t="str">
        <f t="shared" ca="1" si="50"/>
        <v/>
      </c>
      <c r="F141" s="102" t="str">
        <f t="shared" ca="1" si="51"/>
        <v/>
      </c>
      <c r="G141" s="102" t="str">
        <f t="shared" ca="1" si="52"/>
        <v/>
      </c>
      <c r="H141" s="139" t="str">
        <f t="shared" ca="1" si="53"/>
        <v/>
      </c>
      <c r="I141" s="139" t="str">
        <f t="shared" ca="1" si="54"/>
        <v/>
      </c>
      <c r="J141" s="140" t="str">
        <f t="shared" ca="1" si="41"/>
        <v/>
      </c>
      <c r="K141" s="118" t="str">
        <f t="shared" ca="1" si="42"/>
        <v/>
      </c>
      <c r="L141" s="118" t="str">
        <f t="shared" ca="1" si="55"/>
        <v/>
      </c>
      <c r="M141" s="140" t="str">
        <f t="shared" ca="1" si="56"/>
        <v/>
      </c>
      <c r="N141" s="140" t="str">
        <f t="shared" ca="1" si="57"/>
        <v/>
      </c>
      <c r="O141" s="139" t="str">
        <f t="shared" ca="1" si="58"/>
        <v/>
      </c>
      <c r="P141" s="140" t="str">
        <f t="shared" ca="1" si="43"/>
        <v/>
      </c>
      <c r="Q141" s="118" t="str">
        <f t="shared" ca="1" si="44"/>
        <v/>
      </c>
      <c r="R141" s="138" t="str">
        <f t="shared" ca="1" si="45"/>
        <v/>
      </c>
    </row>
    <row r="142" spans="1:18" x14ac:dyDescent="0.15">
      <c r="A142" s="138" t="str">
        <f t="shared" ca="1" si="46"/>
        <v/>
      </c>
      <c r="B142" s="102" t="str">
        <f t="shared" ca="1" si="47"/>
        <v/>
      </c>
      <c r="C142" s="102" t="str">
        <f t="shared" ca="1" si="48"/>
        <v/>
      </c>
      <c r="D142" s="102" t="str">
        <f t="shared" ca="1" si="49"/>
        <v/>
      </c>
      <c r="E142" s="102" t="str">
        <f t="shared" ca="1" si="50"/>
        <v/>
      </c>
      <c r="F142" s="102" t="str">
        <f t="shared" ca="1" si="51"/>
        <v/>
      </c>
      <c r="G142" s="102" t="str">
        <f t="shared" ca="1" si="52"/>
        <v/>
      </c>
      <c r="H142" s="139" t="str">
        <f t="shared" ca="1" si="53"/>
        <v/>
      </c>
      <c r="I142" s="139" t="str">
        <f t="shared" ca="1" si="54"/>
        <v/>
      </c>
      <c r="J142" s="140" t="str">
        <f t="shared" ca="1" si="41"/>
        <v/>
      </c>
      <c r="K142" s="118" t="str">
        <f t="shared" ca="1" si="42"/>
        <v/>
      </c>
      <c r="L142" s="118" t="str">
        <f t="shared" ca="1" si="55"/>
        <v/>
      </c>
      <c r="M142" s="140" t="str">
        <f t="shared" ca="1" si="56"/>
        <v/>
      </c>
      <c r="N142" s="140" t="str">
        <f t="shared" ca="1" si="57"/>
        <v/>
      </c>
      <c r="O142" s="139" t="str">
        <f t="shared" ca="1" si="58"/>
        <v/>
      </c>
      <c r="P142" s="140" t="str">
        <f t="shared" ca="1" si="43"/>
        <v/>
      </c>
      <c r="Q142" s="118" t="str">
        <f t="shared" ca="1" si="44"/>
        <v/>
      </c>
      <c r="R142" s="138" t="str">
        <f t="shared" ca="1" si="45"/>
        <v/>
      </c>
    </row>
    <row r="143" spans="1:18" x14ac:dyDescent="0.15">
      <c r="A143" s="138" t="str">
        <f t="shared" ca="1" si="46"/>
        <v/>
      </c>
      <c r="B143" s="102" t="str">
        <f t="shared" ca="1" si="47"/>
        <v/>
      </c>
      <c r="C143" s="102" t="str">
        <f t="shared" ca="1" si="48"/>
        <v/>
      </c>
      <c r="D143" s="102" t="str">
        <f t="shared" ca="1" si="49"/>
        <v/>
      </c>
      <c r="E143" s="102" t="str">
        <f t="shared" ca="1" si="50"/>
        <v/>
      </c>
      <c r="F143" s="102" t="str">
        <f t="shared" ca="1" si="51"/>
        <v/>
      </c>
      <c r="G143" s="102" t="str">
        <f t="shared" ca="1" si="52"/>
        <v/>
      </c>
      <c r="H143" s="139" t="str">
        <f t="shared" ca="1" si="53"/>
        <v/>
      </c>
      <c r="I143" s="139" t="str">
        <f t="shared" ca="1" si="54"/>
        <v/>
      </c>
      <c r="J143" s="140" t="str">
        <f t="shared" ca="1" si="41"/>
        <v/>
      </c>
      <c r="K143" s="118" t="str">
        <f t="shared" ca="1" si="42"/>
        <v/>
      </c>
      <c r="L143" s="118" t="str">
        <f t="shared" ca="1" si="55"/>
        <v/>
      </c>
      <c r="M143" s="140" t="str">
        <f t="shared" ca="1" si="56"/>
        <v/>
      </c>
      <c r="N143" s="140" t="str">
        <f t="shared" ca="1" si="57"/>
        <v/>
      </c>
      <c r="O143" s="139" t="str">
        <f t="shared" ca="1" si="58"/>
        <v/>
      </c>
      <c r="P143" s="140" t="str">
        <f t="shared" ca="1" si="43"/>
        <v/>
      </c>
      <c r="Q143" s="118" t="str">
        <f t="shared" ca="1" si="44"/>
        <v/>
      </c>
      <c r="R143" s="138" t="str">
        <f t="shared" ca="1" si="45"/>
        <v/>
      </c>
    </row>
    <row r="144" spans="1:18" x14ac:dyDescent="0.15">
      <c r="A144" s="138" t="str">
        <f t="shared" ca="1" si="46"/>
        <v/>
      </c>
      <c r="B144" s="102" t="str">
        <f t="shared" ca="1" si="47"/>
        <v/>
      </c>
      <c r="C144" s="102" t="str">
        <f t="shared" ca="1" si="48"/>
        <v/>
      </c>
      <c r="D144" s="102" t="str">
        <f t="shared" ca="1" si="49"/>
        <v/>
      </c>
      <c r="E144" s="102" t="str">
        <f t="shared" ca="1" si="50"/>
        <v/>
      </c>
      <c r="F144" s="102" t="str">
        <f t="shared" ca="1" si="51"/>
        <v/>
      </c>
      <c r="G144" s="102" t="str">
        <f t="shared" ca="1" si="52"/>
        <v/>
      </c>
      <c r="H144" s="139" t="str">
        <f t="shared" ca="1" si="53"/>
        <v/>
      </c>
      <c r="I144" s="139" t="str">
        <f t="shared" ca="1" si="54"/>
        <v/>
      </c>
      <c r="J144" s="140" t="str">
        <f t="shared" ca="1" si="41"/>
        <v/>
      </c>
      <c r="K144" s="118" t="str">
        <f t="shared" ca="1" si="42"/>
        <v/>
      </c>
      <c r="L144" s="118" t="str">
        <f t="shared" ca="1" si="55"/>
        <v/>
      </c>
      <c r="M144" s="140" t="str">
        <f t="shared" ca="1" si="56"/>
        <v/>
      </c>
      <c r="N144" s="140" t="str">
        <f t="shared" ca="1" si="57"/>
        <v/>
      </c>
      <c r="O144" s="139" t="str">
        <f t="shared" ca="1" si="58"/>
        <v/>
      </c>
      <c r="P144" s="140" t="str">
        <f t="shared" ca="1" si="43"/>
        <v/>
      </c>
      <c r="Q144" s="118" t="str">
        <f t="shared" ca="1" si="44"/>
        <v/>
      </c>
      <c r="R144" s="138" t="str">
        <f t="shared" ca="1" si="45"/>
        <v/>
      </c>
    </row>
    <row r="145" spans="1:18" x14ac:dyDescent="0.15">
      <c r="A145" s="138" t="str">
        <f t="shared" ca="1" si="46"/>
        <v/>
      </c>
      <c r="B145" s="102" t="str">
        <f t="shared" ca="1" si="47"/>
        <v/>
      </c>
      <c r="C145" s="102" t="str">
        <f t="shared" ca="1" si="48"/>
        <v/>
      </c>
      <c r="D145" s="102" t="str">
        <f t="shared" ca="1" si="49"/>
        <v/>
      </c>
      <c r="E145" s="102" t="str">
        <f t="shared" ca="1" si="50"/>
        <v/>
      </c>
      <c r="F145" s="102" t="str">
        <f t="shared" ca="1" si="51"/>
        <v/>
      </c>
      <c r="G145" s="102" t="str">
        <f t="shared" ca="1" si="52"/>
        <v/>
      </c>
      <c r="H145" s="139" t="str">
        <f t="shared" ca="1" si="53"/>
        <v/>
      </c>
      <c r="I145" s="139" t="str">
        <f t="shared" ca="1" si="54"/>
        <v/>
      </c>
      <c r="J145" s="140" t="str">
        <f t="shared" ca="1" si="41"/>
        <v/>
      </c>
      <c r="K145" s="118" t="str">
        <f t="shared" ca="1" si="42"/>
        <v/>
      </c>
      <c r="L145" s="118" t="str">
        <f t="shared" ca="1" si="55"/>
        <v/>
      </c>
      <c r="M145" s="140" t="str">
        <f t="shared" ca="1" si="56"/>
        <v/>
      </c>
      <c r="N145" s="140" t="str">
        <f t="shared" ca="1" si="57"/>
        <v/>
      </c>
      <c r="O145" s="139" t="str">
        <f t="shared" ca="1" si="58"/>
        <v/>
      </c>
      <c r="P145" s="140" t="str">
        <f t="shared" ca="1" si="43"/>
        <v/>
      </c>
      <c r="Q145" s="118" t="str">
        <f t="shared" ca="1" si="44"/>
        <v/>
      </c>
      <c r="R145" s="138" t="str">
        <f t="shared" ca="1" si="45"/>
        <v/>
      </c>
    </row>
    <row r="146" spans="1:18" x14ac:dyDescent="0.15">
      <c r="A146" s="138" t="str">
        <f t="shared" ca="1" si="46"/>
        <v/>
      </c>
      <c r="B146" s="102" t="str">
        <f t="shared" ca="1" si="47"/>
        <v/>
      </c>
      <c r="C146" s="102" t="str">
        <f t="shared" ca="1" si="48"/>
        <v/>
      </c>
      <c r="D146" s="102" t="str">
        <f t="shared" ca="1" si="49"/>
        <v/>
      </c>
      <c r="E146" s="102" t="str">
        <f t="shared" ca="1" si="50"/>
        <v/>
      </c>
      <c r="F146" s="102" t="str">
        <f t="shared" ca="1" si="51"/>
        <v/>
      </c>
      <c r="G146" s="102" t="str">
        <f t="shared" ca="1" si="52"/>
        <v/>
      </c>
      <c r="H146" s="139" t="str">
        <f t="shared" ca="1" si="53"/>
        <v/>
      </c>
      <c r="I146" s="139" t="str">
        <f t="shared" ca="1" si="54"/>
        <v/>
      </c>
      <c r="J146" s="140" t="str">
        <f t="shared" ca="1" si="41"/>
        <v/>
      </c>
      <c r="K146" s="118" t="str">
        <f t="shared" ca="1" si="42"/>
        <v/>
      </c>
      <c r="L146" s="118" t="str">
        <f t="shared" ca="1" si="55"/>
        <v/>
      </c>
      <c r="M146" s="140" t="str">
        <f t="shared" ca="1" si="56"/>
        <v/>
      </c>
      <c r="N146" s="140" t="str">
        <f t="shared" ca="1" si="57"/>
        <v/>
      </c>
      <c r="O146" s="139" t="str">
        <f t="shared" ca="1" si="58"/>
        <v/>
      </c>
      <c r="P146" s="140" t="str">
        <f t="shared" ca="1" si="43"/>
        <v/>
      </c>
      <c r="Q146" s="118" t="str">
        <f t="shared" ca="1" si="44"/>
        <v/>
      </c>
      <c r="R146" s="138" t="str">
        <f t="shared" ca="1" si="45"/>
        <v/>
      </c>
    </row>
    <row r="147" spans="1:18" x14ac:dyDescent="0.15">
      <c r="A147" s="138" t="str">
        <f t="shared" ca="1" si="46"/>
        <v/>
      </c>
      <c r="B147" s="102" t="str">
        <f t="shared" ca="1" si="47"/>
        <v/>
      </c>
      <c r="C147" s="102" t="str">
        <f t="shared" ca="1" si="48"/>
        <v/>
      </c>
      <c r="D147" s="102" t="str">
        <f t="shared" ca="1" si="49"/>
        <v/>
      </c>
      <c r="E147" s="102" t="str">
        <f t="shared" ca="1" si="50"/>
        <v/>
      </c>
      <c r="F147" s="102" t="str">
        <f t="shared" ca="1" si="51"/>
        <v/>
      </c>
      <c r="G147" s="102" t="str">
        <f t="shared" ca="1" si="52"/>
        <v/>
      </c>
      <c r="H147" s="139" t="str">
        <f t="shared" ca="1" si="53"/>
        <v/>
      </c>
      <c r="I147" s="139" t="str">
        <f t="shared" ca="1" si="54"/>
        <v/>
      </c>
      <c r="J147" s="140" t="str">
        <f t="shared" ca="1" si="41"/>
        <v/>
      </c>
      <c r="K147" s="118" t="str">
        <f t="shared" ca="1" si="42"/>
        <v/>
      </c>
      <c r="L147" s="118" t="str">
        <f t="shared" ca="1" si="55"/>
        <v/>
      </c>
      <c r="M147" s="140" t="str">
        <f t="shared" ca="1" si="56"/>
        <v/>
      </c>
      <c r="N147" s="140" t="str">
        <f t="shared" ca="1" si="57"/>
        <v/>
      </c>
      <c r="O147" s="139" t="str">
        <f t="shared" ca="1" si="58"/>
        <v/>
      </c>
      <c r="P147" s="140" t="str">
        <f t="shared" ca="1" si="43"/>
        <v/>
      </c>
      <c r="Q147" s="118" t="str">
        <f t="shared" ca="1" si="44"/>
        <v/>
      </c>
      <c r="R147" s="138" t="str">
        <f t="shared" ca="1" si="45"/>
        <v/>
      </c>
    </row>
    <row r="148" spans="1:18" x14ac:dyDescent="0.15">
      <c r="A148" s="138" t="str">
        <f t="shared" ca="1" si="46"/>
        <v/>
      </c>
      <c r="B148" s="102" t="str">
        <f t="shared" ca="1" si="47"/>
        <v/>
      </c>
      <c r="C148" s="102" t="str">
        <f t="shared" ca="1" si="48"/>
        <v/>
      </c>
      <c r="D148" s="102" t="str">
        <f t="shared" ca="1" si="49"/>
        <v/>
      </c>
      <c r="E148" s="102" t="str">
        <f t="shared" ca="1" si="50"/>
        <v/>
      </c>
      <c r="F148" s="102" t="str">
        <f t="shared" ca="1" si="51"/>
        <v/>
      </c>
      <c r="G148" s="102" t="str">
        <f t="shared" ca="1" si="52"/>
        <v/>
      </c>
      <c r="H148" s="139" t="str">
        <f t="shared" ca="1" si="53"/>
        <v/>
      </c>
      <c r="I148" s="139" t="str">
        <f t="shared" ca="1" si="54"/>
        <v/>
      </c>
      <c r="J148" s="140" t="str">
        <f t="shared" ca="1" si="41"/>
        <v/>
      </c>
      <c r="K148" s="118" t="str">
        <f t="shared" ca="1" si="42"/>
        <v/>
      </c>
      <c r="L148" s="118" t="str">
        <f t="shared" ca="1" si="55"/>
        <v/>
      </c>
      <c r="M148" s="140" t="str">
        <f t="shared" ca="1" si="56"/>
        <v/>
      </c>
      <c r="N148" s="140" t="str">
        <f t="shared" ca="1" si="57"/>
        <v/>
      </c>
      <c r="O148" s="139" t="str">
        <f t="shared" ca="1" si="58"/>
        <v/>
      </c>
      <c r="P148" s="140" t="str">
        <f t="shared" ca="1" si="43"/>
        <v/>
      </c>
      <c r="Q148" s="118" t="str">
        <f t="shared" ca="1" si="44"/>
        <v/>
      </c>
      <c r="R148" s="138" t="str">
        <f t="shared" ca="1" si="45"/>
        <v/>
      </c>
    </row>
    <row r="149" spans="1:18" x14ac:dyDescent="0.15">
      <c r="A149" s="138" t="str">
        <f t="shared" ca="1" si="46"/>
        <v/>
      </c>
      <c r="B149" s="102" t="str">
        <f t="shared" ca="1" si="47"/>
        <v/>
      </c>
      <c r="C149" s="102" t="str">
        <f t="shared" ca="1" si="48"/>
        <v/>
      </c>
      <c r="D149" s="102" t="str">
        <f t="shared" ca="1" si="49"/>
        <v/>
      </c>
      <c r="E149" s="102" t="str">
        <f t="shared" ca="1" si="50"/>
        <v/>
      </c>
      <c r="F149" s="102" t="str">
        <f t="shared" ca="1" si="51"/>
        <v/>
      </c>
      <c r="G149" s="102" t="str">
        <f t="shared" ca="1" si="52"/>
        <v/>
      </c>
      <c r="H149" s="139" t="str">
        <f t="shared" ca="1" si="53"/>
        <v/>
      </c>
      <c r="I149" s="139" t="str">
        <f t="shared" ca="1" si="54"/>
        <v/>
      </c>
      <c r="J149" s="140" t="str">
        <f t="shared" ca="1" si="41"/>
        <v/>
      </c>
      <c r="K149" s="118" t="str">
        <f t="shared" ca="1" si="42"/>
        <v/>
      </c>
      <c r="L149" s="118" t="str">
        <f t="shared" ca="1" si="55"/>
        <v/>
      </c>
      <c r="M149" s="140" t="str">
        <f t="shared" ca="1" si="56"/>
        <v/>
      </c>
      <c r="N149" s="140" t="str">
        <f t="shared" ca="1" si="57"/>
        <v/>
      </c>
      <c r="O149" s="139" t="str">
        <f t="shared" ca="1" si="58"/>
        <v/>
      </c>
      <c r="P149" s="140" t="str">
        <f t="shared" ca="1" si="43"/>
        <v/>
      </c>
      <c r="Q149" s="118" t="str">
        <f t="shared" ca="1" si="44"/>
        <v/>
      </c>
      <c r="R149" s="138" t="str">
        <f t="shared" ca="1" si="45"/>
        <v/>
      </c>
    </row>
    <row r="150" spans="1:18" x14ac:dyDescent="0.15">
      <c r="A150" s="138" t="str">
        <f t="shared" ca="1" si="46"/>
        <v/>
      </c>
      <c r="B150" s="102" t="str">
        <f t="shared" ca="1" si="47"/>
        <v/>
      </c>
      <c r="C150" s="102" t="str">
        <f t="shared" ca="1" si="48"/>
        <v/>
      </c>
      <c r="D150" s="102" t="str">
        <f t="shared" ca="1" si="49"/>
        <v/>
      </c>
      <c r="E150" s="102" t="str">
        <f t="shared" ca="1" si="50"/>
        <v/>
      </c>
      <c r="F150" s="102" t="str">
        <f t="shared" ca="1" si="51"/>
        <v/>
      </c>
      <c r="G150" s="102" t="str">
        <f t="shared" ca="1" si="52"/>
        <v/>
      </c>
      <c r="H150" s="139" t="str">
        <f t="shared" ca="1" si="53"/>
        <v/>
      </c>
      <c r="I150" s="139" t="str">
        <f t="shared" ca="1" si="54"/>
        <v/>
      </c>
      <c r="J150" s="140" t="str">
        <f t="shared" ca="1" si="41"/>
        <v/>
      </c>
      <c r="K150" s="118" t="str">
        <f t="shared" ca="1" si="42"/>
        <v/>
      </c>
      <c r="L150" s="118" t="str">
        <f t="shared" ca="1" si="55"/>
        <v/>
      </c>
      <c r="M150" s="140" t="str">
        <f t="shared" ca="1" si="56"/>
        <v/>
      </c>
      <c r="N150" s="140" t="str">
        <f t="shared" ca="1" si="57"/>
        <v/>
      </c>
      <c r="O150" s="139" t="str">
        <f t="shared" ca="1" si="58"/>
        <v/>
      </c>
      <c r="P150" s="140" t="str">
        <f t="shared" ca="1" si="43"/>
        <v/>
      </c>
      <c r="Q150" s="118" t="str">
        <f t="shared" ca="1" si="44"/>
        <v/>
      </c>
      <c r="R150" s="138" t="str">
        <f t="shared" ca="1" si="45"/>
        <v/>
      </c>
    </row>
    <row r="151" spans="1:18" x14ac:dyDescent="0.15">
      <c r="A151" s="138" t="str">
        <f t="shared" ca="1" si="46"/>
        <v/>
      </c>
      <c r="B151" s="102" t="str">
        <f t="shared" ca="1" si="47"/>
        <v/>
      </c>
      <c r="C151" s="102" t="str">
        <f t="shared" ca="1" si="48"/>
        <v/>
      </c>
      <c r="D151" s="102" t="str">
        <f t="shared" ca="1" si="49"/>
        <v/>
      </c>
      <c r="E151" s="102" t="str">
        <f t="shared" ca="1" si="50"/>
        <v/>
      </c>
      <c r="F151" s="102" t="str">
        <f t="shared" ca="1" si="51"/>
        <v/>
      </c>
      <c r="G151" s="102" t="str">
        <f t="shared" ca="1" si="52"/>
        <v/>
      </c>
      <c r="H151" s="139" t="str">
        <f t="shared" ca="1" si="53"/>
        <v/>
      </c>
      <c r="I151" s="139" t="str">
        <f t="shared" ca="1" si="54"/>
        <v/>
      </c>
      <c r="J151" s="140" t="str">
        <f t="shared" ca="1" si="41"/>
        <v/>
      </c>
      <c r="K151" s="118" t="str">
        <f t="shared" ca="1" si="42"/>
        <v/>
      </c>
      <c r="L151" s="118" t="str">
        <f t="shared" ca="1" si="55"/>
        <v/>
      </c>
      <c r="M151" s="140" t="str">
        <f t="shared" ca="1" si="56"/>
        <v/>
      </c>
      <c r="N151" s="140" t="str">
        <f t="shared" ca="1" si="57"/>
        <v/>
      </c>
      <c r="O151" s="139" t="str">
        <f t="shared" ca="1" si="58"/>
        <v/>
      </c>
      <c r="P151" s="140" t="str">
        <f t="shared" ca="1" si="43"/>
        <v/>
      </c>
      <c r="Q151" s="118" t="str">
        <f t="shared" ca="1" si="44"/>
        <v/>
      </c>
      <c r="R151" s="138" t="str">
        <f t="shared" ca="1" si="45"/>
        <v/>
      </c>
    </row>
    <row r="152" spans="1:18" x14ac:dyDescent="0.15">
      <c r="A152" s="138" t="str">
        <f t="shared" ca="1" si="46"/>
        <v/>
      </c>
      <c r="B152" s="102" t="str">
        <f t="shared" ca="1" si="47"/>
        <v/>
      </c>
      <c r="C152" s="102" t="str">
        <f t="shared" ca="1" si="48"/>
        <v/>
      </c>
      <c r="D152" s="102" t="str">
        <f t="shared" ca="1" si="49"/>
        <v/>
      </c>
      <c r="E152" s="102" t="str">
        <f t="shared" ca="1" si="50"/>
        <v/>
      </c>
      <c r="F152" s="102" t="str">
        <f t="shared" ca="1" si="51"/>
        <v/>
      </c>
      <c r="G152" s="102" t="str">
        <f t="shared" ca="1" si="52"/>
        <v/>
      </c>
      <c r="H152" s="139" t="str">
        <f t="shared" ca="1" si="53"/>
        <v/>
      </c>
      <c r="I152" s="139" t="str">
        <f t="shared" ca="1" si="54"/>
        <v/>
      </c>
      <c r="J152" s="140" t="str">
        <f t="shared" ca="1" si="41"/>
        <v/>
      </c>
      <c r="K152" s="118" t="str">
        <f t="shared" ca="1" si="42"/>
        <v/>
      </c>
      <c r="L152" s="118" t="str">
        <f t="shared" ca="1" si="55"/>
        <v/>
      </c>
      <c r="M152" s="140" t="str">
        <f t="shared" ca="1" si="56"/>
        <v/>
      </c>
      <c r="N152" s="140" t="str">
        <f t="shared" ca="1" si="57"/>
        <v/>
      </c>
      <c r="O152" s="139" t="str">
        <f t="shared" ca="1" si="58"/>
        <v/>
      </c>
      <c r="P152" s="140" t="str">
        <f t="shared" ca="1" si="43"/>
        <v/>
      </c>
      <c r="Q152" s="118" t="str">
        <f t="shared" ca="1" si="44"/>
        <v/>
      </c>
      <c r="R152" s="138" t="str">
        <f t="shared" ca="1" si="45"/>
        <v/>
      </c>
    </row>
    <row r="153" spans="1:18" x14ac:dyDescent="0.15">
      <c r="A153" s="138" t="str">
        <f t="shared" ca="1" si="46"/>
        <v/>
      </c>
      <c r="B153" s="102" t="str">
        <f t="shared" ca="1" si="47"/>
        <v/>
      </c>
      <c r="C153" s="102" t="str">
        <f t="shared" ca="1" si="48"/>
        <v/>
      </c>
      <c r="D153" s="102" t="str">
        <f t="shared" ca="1" si="49"/>
        <v/>
      </c>
      <c r="E153" s="102" t="str">
        <f t="shared" ca="1" si="50"/>
        <v/>
      </c>
      <c r="F153" s="102" t="str">
        <f t="shared" ca="1" si="51"/>
        <v/>
      </c>
      <c r="G153" s="102" t="str">
        <f t="shared" ca="1" si="52"/>
        <v/>
      </c>
      <c r="H153" s="139" t="str">
        <f t="shared" ca="1" si="53"/>
        <v/>
      </c>
      <c r="I153" s="139" t="str">
        <f t="shared" ca="1" si="54"/>
        <v/>
      </c>
      <c r="J153" s="140" t="str">
        <f t="shared" ca="1" si="41"/>
        <v/>
      </c>
      <c r="K153" s="118" t="str">
        <f t="shared" ca="1" si="42"/>
        <v/>
      </c>
      <c r="L153" s="118" t="str">
        <f t="shared" ca="1" si="55"/>
        <v/>
      </c>
      <c r="M153" s="140" t="str">
        <f t="shared" ca="1" si="56"/>
        <v/>
      </c>
      <c r="N153" s="140" t="str">
        <f t="shared" ca="1" si="57"/>
        <v/>
      </c>
      <c r="O153" s="139" t="str">
        <f t="shared" ca="1" si="58"/>
        <v/>
      </c>
      <c r="P153" s="140" t="str">
        <f t="shared" ca="1" si="43"/>
        <v/>
      </c>
      <c r="Q153" s="118" t="str">
        <f t="shared" ca="1" si="44"/>
        <v/>
      </c>
      <c r="R153" s="138" t="str">
        <f t="shared" ca="1" si="45"/>
        <v/>
      </c>
    </row>
    <row r="154" spans="1:18" x14ac:dyDescent="0.15">
      <c r="A154" s="138" t="str">
        <f t="shared" ca="1" si="46"/>
        <v/>
      </c>
      <c r="B154" s="102" t="str">
        <f t="shared" ca="1" si="47"/>
        <v/>
      </c>
      <c r="C154" s="102" t="str">
        <f t="shared" ca="1" si="48"/>
        <v/>
      </c>
      <c r="D154" s="102" t="str">
        <f t="shared" ca="1" si="49"/>
        <v/>
      </c>
      <c r="E154" s="102" t="str">
        <f t="shared" ca="1" si="50"/>
        <v/>
      </c>
      <c r="F154" s="102" t="str">
        <f t="shared" ca="1" si="51"/>
        <v/>
      </c>
      <c r="G154" s="102" t="str">
        <f t="shared" ca="1" si="52"/>
        <v/>
      </c>
      <c r="H154" s="139" t="str">
        <f t="shared" ca="1" si="53"/>
        <v/>
      </c>
      <c r="I154" s="139" t="str">
        <f t="shared" ca="1" si="54"/>
        <v/>
      </c>
      <c r="J154" s="140" t="str">
        <f t="shared" ca="1" si="41"/>
        <v/>
      </c>
      <c r="K154" s="118" t="str">
        <f t="shared" ca="1" si="42"/>
        <v/>
      </c>
      <c r="L154" s="118" t="str">
        <f t="shared" ca="1" si="55"/>
        <v/>
      </c>
      <c r="M154" s="140" t="str">
        <f t="shared" ca="1" si="56"/>
        <v/>
      </c>
      <c r="N154" s="140" t="str">
        <f t="shared" ca="1" si="57"/>
        <v/>
      </c>
      <c r="O154" s="139" t="str">
        <f t="shared" ca="1" si="58"/>
        <v/>
      </c>
      <c r="P154" s="140" t="str">
        <f t="shared" ca="1" si="43"/>
        <v/>
      </c>
      <c r="Q154" s="118" t="str">
        <f t="shared" ca="1" si="44"/>
        <v/>
      </c>
      <c r="R154" s="138" t="str">
        <f t="shared" ca="1" si="45"/>
        <v/>
      </c>
    </row>
    <row r="155" spans="1:18" x14ac:dyDescent="0.15">
      <c r="A155" s="138" t="str">
        <f t="shared" ca="1" si="46"/>
        <v/>
      </c>
      <c r="B155" s="102" t="str">
        <f t="shared" ca="1" si="47"/>
        <v/>
      </c>
      <c r="C155" s="102" t="str">
        <f t="shared" ca="1" si="48"/>
        <v/>
      </c>
      <c r="D155" s="102" t="str">
        <f t="shared" ca="1" si="49"/>
        <v/>
      </c>
      <c r="E155" s="102" t="str">
        <f t="shared" ca="1" si="50"/>
        <v/>
      </c>
      <c r="F155" s="102" t="str">
        <f t="shared" ca="1" si="51"/>
        <v/>
      </c>
      <c r="G155" s="102" t="str">
        <f t="shared" ca="1" si="52"/>
        <v/>
      </c>
      <c r="H155" s="139" t="str">
        <f t="shared" ca="1" si="53"/>
        <v/>
      </c>
      <c r="I155" s="139" t="str">
        <f t="shared" ca="1" si="54"/>
        <v/>
      </c>
      <c r="J155" s="140" t="str">
        <f t="shared" ca="1" si="41"/>
        <v/>
      </c>
      <c r="K155" s="118" t="str">
        <f t="shared" ca="1" si="42"/>
        <v/>
      </c>
      <c r="L155" s="118" t="str">
        <f t="shared" ca="1" si="55"/>
        <v/>
      </c>
      <c r="M155" s="140" t="str">
        <f t="shared" ca="1" si="56"/>
        <v/>
      </c>
      <c r="N155" s="140" t="str">
        <f t="shared" ca="1" si="57"/>
        <v/>
      </c>
      <c r="O155" s="139" t="str">
        <f t="shared" ca="1" si="58"/>
        <v/>
      </c>
      <c r="P155" s="140" t="str">
        <f t="shared" ca="1" si="43"/>
        <v/>
      </c>
      <c r="Q155" s="118" t="str">
        <f t="shared" ca="1" si="44"/>
        <v/>
      </c>
      <c r="R155" s="138" t="str">
        <f t="shared" ca="1" si="45"/>
        <v/>
      </c>
    </row>
    <row r="156" spans="1:18" x14ac:dyDescent="0.15">
      <c r="A156" s="138" t="str">
        <f t="shared" ca="1" si="46"/>
        <v/>
      </c>
      <c r="B156" s="102" t="str">
        <f t="shared" ca="1" si="47"/>
        <v/>
      </c>
      <c r="C156" s="102" t="str">
        <f t="shared" ca="1" si="48"/>
        <v/>
      </c>
      <c r="D156" s="102" t="str">
        <f t="shared" ca="1" si="49"/>
        <v/>
      </c>
      <c r="E156" s="102" t="str">
        <f t="shared" ca="1" si="50"/>
        <v/>
      </c>
      <c r="F156" s="102" t="str">
        <f t="shared" ca="1" si="51"/>
        <v/>
      </c>
      <c r="G156" s="102" t="str">
        <f t="shared" ca="1" si="52"/>
        <v/>
      </c>
      <c r="H156" s="139" t="str">
        <f t="shared" ca="1" si="53"/>
        <v/>
      </c>
      <c r="I156" s="139" t="str">
        <f t="shared" ca="1" si="54"/>
        <v/>
      </c>
      <c r="J156" s="140" t="str">
        <f t="shared" ca="1" si="41"/>
        <v/>
      </c>
      <c r="K156" s="118" t="str">
        <f t="shared" ca="1" si="42"/>
        <v/>
      </c>
      <c r="L156" s="118" t="str">
        <f t="shared" ca="1" si="55"/>
        <v/>
      </c>
      <c r="M156" s="140" t="str">
        <f t="shared" ca="1" si="56"/>
        <v/>
      </c>
      <c r="N156" s="140" t="str">
        <f t="shared" ca="1" si="57"/>
        <v/>
      </c>
      <c r="O156" s="139" t="str">
        <f t="shared" ca="1" si="58"/>
        <v/>
      </c>
      <c r="P156" s="140" t="str">
        <f t="shared" ca="1" si="43"/>
        <v/>
      </c>
      <c r="Q156" s="118" t="str">
        <f t="shared" ca="1" si="44"/>
        <v/>
      </c>
      <c r="R156" s="138" t="str">
        <f t="shared" ca="1" si="45"/>
        <v/>
      </c>
    </row>
    <row r="157" spans="1:18" x14ac:dyDescent="0.15">
      <c r="A157" s="138" t="str">
        <f t="shared" ca="1" si="46"/>
        <v/>
      </c>
      <c r="B157" s="102" t="str">
        <f t="shared" ca="1" si="47"/>
        <v/>
      </c>
      <c r="C157" s="102" t="str">
        <f t="shared" ca="1" si="48"/>
        <v/>
      </c>
      <c r="D157" s="102" t="str">
        <f t="shared" ca="1" si="49"/>
        <v/>
      </c>
      <c r="E157" s="102" t="str">
        <f t="shared" ca="1" si="50"/>
        <v/>
      </c>
      <c r="F157" s="102" t="str">
        <f t="shared" ca="1" si="51"/>
        <v/>
      </c>
      <c r="G157" s="102" t="str">
        <f t="shared" ca="1" si="52"/>
        <v/>
      </c>
      <c r="H157" s="139" t="str">
        <f t="shared" ca="1" si="53"/>
        <v/>
      </c>
      <c r="I157" s="139" t="str">
        <f t="shared" ca="1" si="54"/>
        <v/>
      </c>
      <c r="J157" s="140" t="str">
        <f t="shared" ca="1" si="41"/>
        <v/>
      </c>
      <c r="K157" s="118" t="str">
        <f t="shared" ca="1" si="42"/>
        <v/>
      </c>
      <c r="L157" s="118" t="str">
        <f t="shared" ca="1" si="55"/>
        <v/>
      </c>
      <c r="M157" s="140" t="str">
        <f t="shared" ca="1" si="56"/>
        <v/>
      </c>
      <c r="N157" s="140" t="str">
        <f t="shared" ca="1" si="57"/>
        <v/>
      </c>
      <c r="O157" s="139" t="str">
        <f t="shared" ca="1" si="58"/>
        <v/>
      </c>
      <c r="P157" s="140" t="str">
        <f t="shared" ca="1" si="43"/>
        <v/>
      </c>
      <c r="Q157" s="118" t="str">
        <f t="shared" ca="1" si="44"/>
        <v/>
      </c>
      <c r="R157" s="138" t="str">
        <f t="shared" ca="1" si="45"/>
        <v/>
      </c>
    </row>
    <row r="158" spans="1:18" x14ac:dyDescent="0.15">
      <c r="A158" s="138" t="str">
        <f t="shared" ca="1" si="46"/>
        <v/>
      </c>
      <c r="B158" s="102" t="str">
        <f t="shared" ca="1" si="47"/>
        <v/>
      </c>
      <c r="C158" s="102" t="str">
        <f t="shared" ca="1" si="48"/>
        <v/>
      </c>
      <c r="D158" s="102" t="str">
        <f t="shared" ca="1" si="49"/>
        <v/>
      </c>
      <c r="E158" s="102" t="str">
        <f t="shared" ca="1" si="50"/>
        <v/>
      </c>
      <c r="F158" s="102" t="str">
        <f t="shared" ca="1" si="51"/>
        <v/>
      </c>
      <c r="G158" s="102" t="str">
        <f t="shared" ca="1" si="52"/>
        <v/>
      </c>
      <c r="H158" s="139" t="str">
        <f t="shared" ca="1" si="53"/>
        <v/>
      </c>
      <c r="I158" s="139" t="str">
        <f t="shared" ca="1" si="54"/>
        <v/>
      </c>
      <c r="J158" s="140" t="str">
        <f t="shared" ca="1" si="41"/>
        <v/>
      </c>
      <c r="K158" s="118" t="str">
        <f t="shared" ca="1" si="42"/>
        <v/>
      </c>
      <c r="L158" s="118" t="str">
        <f t="shared" ca="1" si="55"/>
        <v/>
      </c>
      <c r="M158" s="140" t="str">
        <f t="shared" ca="1" si="56"/>
        <v/>
      </c>
      <c r="N158" s="140" t="str">
        <f t="shared" ca="1" si="57"/>
        <v/>
      </c>
      <c r="O158" s="139" t="str">
        <f t="shared" ca="1" si="58"/>
        <v/>
      </c>
      <c r="P158" s="140" t="str">
        <f t="shared" ca="1" si="43"/>
        <v/>
      </c>
      <c r="Q158" s="118" t="str">
        <f t="shared" ca="1" si="44"/>
        <v/>
      </c>
      <c r="R158" s="138" t="str">
        <f t="shared" ca="1" si="45"/>
        <v/>
      </c>
    </row>
    <row r="159" spans="1:18" x14ac:dyDescent="0.15">
      <c r="A159" s="138" t="str">
        <f t="shared" ca="1" si="46"/>
        <v/>
      </c>
      <c r="B159" s="102" t="str">
        <f t="shared" ca="1" si="47"/>
        <v/>
      </c>
      <c r="C159" s="102" t="str">
        <f t="shared" ca="1" si="48"/>
        <v/>
      </c>
      <c r="D159" s="102" t="str">
        <f t="shared" ca="1" si="49"/>
        <v/>
      </c>
      <c r="E159" s="102" t="str">
        <f t="shared" ca="1" si="50"/>
        <v/>
      </c>
      <c r="F159" s="102" t="str">
        <f t="shared" ca="1" si="51"/>
        <v/>
      </c>
      <c r="G159" s="102" t="str">
        <f t="shared" ca="1" si="52"/>
        <v/>
      </c>
      <c r="H159" s="139" t="str">
        <f t="shared" ca="1" si="53"/>
        <v/>
      </c>
      <c r="I159" s="139" t="str">
        <f t="shared" ca="1" si="54"/>
        <v/>
      </c>
      <c r="J159" s="140" t="str">
        <f t="shared" ca="1" si="41"/>
        <v/>
      </c>
      <c r="K159" s="118" t="str">
        <f t="shared" ca="1" si="42"/>
        <v/>
      </c>
      <c r="L159" s="118" t="str">
        <f t="shared" ca="1" si="55"/>
        <v/>
      </c>
      <c r="M159" s="140" t="str">
        <f t="shared" ca="1" si="56"/>
        <v/>
      </c>
      <c r="N159" s="140" t="str">
        <f t="shared" ca="1" si="57"/>
        <v/>
      </c>
      <c r="O159" s="139" t="str">
        <f t="shared" ca="1" si="58"/>
        <v/>
      </c>
      <c r="P159" s="140" t="str">
        <f t="shared" ca="1" si="43"/>
        <v/>
      </c>
      <c r="Q159" s="118" t="str">
        <f t="shared" ca="1" si="44"/>
        <v/>
      </c>
      <c r="R159" s="138" t="str">
        <f t="shared" ca="1" si="45"/>
        <v/>
      </c>
    </row>
    <row r="160" spans="1:18" x14ac:dyDescent="0.15">
      <c r="A160" s="138" t="str">
        <f t="shared" ca="1" si="46"/>
        <v/>
      </c>
      <c r="B160" s="102" t="str">
        <f t="shared" ca="1" si="47"/>
        <v/>
      </c>
      <c r="C160" s="102" t="str">
        <f t="shared" ca="1" si="48"/>
        <v/>
      </c>
      <c r="D160" s="102" t="str">
        <f t="shared" ca="1" si="49"/>
        <v/>
      </c>
      <c r="E160" s="102" t="str">
        <f t="shared" ca="1" si="50"/>
        <v/>
      </c>
      <c r="F160" s="102" t="str">
        <f t="shared" ca="1" si="51"/>
        <v/>
      </c>
      <c r="G160" s="102" t="str">
        <f t="shared" ca="1" si="52"/>
        <v/>
      </c>
      <c r="H160" s="139" t="str">
        <f t="shared" ca="1" si="53"/>
        <v/>
      </c>
      <c r="I160" s="139" t="str">
        <f t="shared" ca="1" si="54"/>
        <v/>
      </c>
      <c r="J160" s="140" t="str">
        <f t="shared" ca="1" si="41"/>
        <v/>
      </c>
      <c r="K160" s="118" t="str">
        <f t="shared" ca="1" si="42"/>
        <v/>
      </c>
      <c r="L160" s="118" t="str">
        <f t="shared" ca="1" si="55"/>
        <v/>
      </c>
      <c r="M160" s="140" t="str">
        <f t="shared" ca="1" si="56"/>
        <v/>
      </c>
      <c r="N160" s="140" t="str">
        <f t="shared" ca="1" si="57"/>
        <v/>
      </c>
      <c r="O160" s="139" t="str">
        <f t="shared" ca="1" si="58"/>
        <v/>
      </c>
      <c r="P160" s="140" t="str">
        <f t="shared" ca="1" si="43"/>
        <v/>
      </c>
      <c r="Q160" s="118" t="str">
        <f t="shared" ca="1" si="44"/>
        <v/>
      </c>
      <c r="R160" s="138" t="str">
        <f t="shared" ca="1" si="45"/>
        <v/>
      </c>
    </row>
    <row r="161" spans="1:18" x14ac:dyDescent="0.15">
      <c r="A161" s="138" t="str">
        <f t="shared" ca="1" si="46"/>
        <v/>
      </c>
      <c r="B161" s="102" t="str">
        <f t="shared" ca="1" si="47"/>
        <v/>
      </c>
      <c r="C161" s="102" t="str">
        <f t="shared" ca="1" si="48"/>
        <v/>
      </c>
      <c r="D161" s="102" t="str">
        <f t="shared" ca="1" si="49"/>
        <v/>
      </c>
      <c r="E161" s="102" t="str">
        <f t="shared" ca="1" si="50"/>
        <v/>
      </c>
      <c r="F161" s="102" t="str">
        <f t="shared" ca="1" si="51"/>
        <v/>
      </c>
      <c r="G161" s="102" t="str">
        <f t="shared" ca="1" si="52"/>
        <v/>
      </c>
      <c r="H161" s="139" t="str">
        <f t="shared" ca="1" si="53"/>
        <v/>
      </c>
      <c r="I161" s="139" t="str">
        <f t="shared" ca="1" si="54"/>
        <v/>
      </c>
      <c r="J161" s="140" t="str">
        <f t="shared" ca="1" si="41"/>
        <v/>
      </c>
      <c r="K161" s="118" t="str">
        <f t="shared" ca="1" si="42"/>
        <v/>
      </c>
      <c r="L161" s="118" t="str">
        <f t="shared" ca="1" si="55"/>
        <v/>
      </c>
      <c r="M161" s="140" t="str">
        <f t="shared" ca="1" si="56"/>
        <v/>
      </c>
      <c r="N161" s="140" t="str">
        <f t="shared" ca="1" si="57"/>
        <v/>
      </c>
      <c r="O161" s="139" t="str">
        <f t="shared" ca="1" si="58"/>
        <v/>
      </c>
      <c r="P161" s="140" t="str">
        <f t="shared" ca="1" si="43"/>
        <v/>
      </c>
      <c r="Q161" s="118" t="str">
        <f t="shared" ca="1" si="44"/>
        <v/>
      </c>
      <c r="R161" s="138" t="str">
        <f t="shared" ca="1" si="45"/>
        <v/>
      </c>
    </row>
    <row r="162" spans="1:18" x14ac:dyDescent="0.15">
      <c r="A162" s="138" t="str">
        <f t="shared" ca="1" si="46"/>
        <v/>
      </c>
      <c r="B162" s="102" t="str">
        <f t="shared" ca="1" si="47"/>
        <v/>
      </c>
      <c r="C162" s="102" t="str">
        <f t="shared" ca="1" si="48"/>
        <v/>
      </c>
      <c r="D162" s="102" t="str">
        <f t="shared" ca="1" si="49"/>
        <v/>
      </c>
      <c r="E162" s="102" t="str">
        <f t="shared" ca="1" si="50"/>
        <v/>
      </c>
      <c r="F162" s="102" t="str">
        <f t="shared" ca="1" si="51"/>
        <v/>
      </c>
      <c r="G162" s="102" t="str">
        <f t="shared" ca="1" si="52"/>
        <v/>
      </c>
      <c r="H162" s="139" t="str">
        <f t="shared" ca="1" si="53"/>
        <v/>
      </c>
      <c r="I162" s="139" t="str">
        <f t="shared" ca="1" si="54"/>
        <v/>
      </c>
      <c r="J162" s="140" t="str">
        <f t="shared" ca="1" si="41"/>
        <v/>
      </c>
      <c r="K162" s="118" t="str">
        <f t="shared" ca="1" si="42"/>
        <v/>
      </c>
      <c r="L162" s="118" t="str">
        <f t="shared" ca="1" si="55"/>
        <v/>
      </c>
      <c r="M162" s="140" t="str">
        <f t="shared" ca="1" si="56"/>
        <v/>
      </c>
      <c r="N162" s="140" t="str">
        <f t="shared" ca="1" si="57"/>
        <v/>
      </c>
      <c r="O162" s="139" t="str">
        <f t="shared" ca="1" si="58"/>
        <v/>
      </c>
      <c r="P162" s="140" t="str">
        <f t="shared" ca="1" si="43"/>
        <v/>
      </c>
      <c r="Q162" s="118" t="str">
        <f t="shared" ca="1" si="44"/>
        <v/>
      </c>
      <c r="R162" s="138" t="str">
        <f t="shared" ca="1" si="45"/>
        <v/>
      </c>
    </row>
    <row r="163" spans="1:18" x14ac:dyDescent="0.15">
      <c r="A163" s="138" t="str">
        <f t="shared" ca="1" si="46"/>
        <v/>
      </c>
      <c r="B163" s="102" t="str">
        <f t="shared" ca="1" si="47"/>
        <v/>
      </c>
      <c r="C163" s="102" t="str">
        <f t="shared" ca="1" si="48"/>
        <v/>
      </c>
      <c r="D163" s="102" t="str">
        <f t="shared" ca="1" si="49"/>
        <v/>
      </c>
      <c r="E163" s="102" t="str">
        <f t="shared" ca="1" si="50"/>
        <v/>
      </c>
      <c r="F163" s="102" t="str">
        <f t="shared" ca="1" si="51"/>
        <v/>
      </c>
      <c r="G163" s="102" t="str">
        <f t="shared" ca="1" si="52"/>
        <v/>
      </c>
      <c r="H163" s="139" t="str">
        <f t="shared" ca="1" si="53"/>
        <v/>
      </c>
      <c r="I163" s="139" t="str">
        <f t="shared" ca="1" si="54"/>
        <v/>
      </c>
      <c r="J163" s="140" t="str">
        <f t="shared" ca="1" si="41"/>
        <v/>
      </c>
      <c r="K163" s="118" t="str">
        <f t="shared" ca="1" si="42"/>
        <v/>
      </c>
      <c r="L163" s="118" t="str">
        <f t="shared" ca="1" si="55"/>
        <v/>
      </c>
      <c r="M163" s="140" t="str">
        <f t="shared" ca="1" si="56"/>
        <v/>
      </c>
      <c r="N163" s="140" t="str">
        <f t="shared" ca="1" si="57"/>
        <v/>
      </c>
      <c r="O163" s="139" t="str">
        <f t="shared" ca="1" si="58"/>
        <v/>
      </c>
      <c r="P163" s="140" t="str">
        <f t="shared" ca="1" si="43"/>
        <v/>
      </c>
      <c r="Q163" s="118" t="str">
        <f t="shared" ca="1" si="44"/>
        <v/>
      </c>
      <c r="R163" s="138" t="str">
        <f t="shared" ca="1" si="45"/>
        <v/>
      </c>
    </row>
    <row r="164" spans="1:18" x14ac:dyDescent="0.15">
      <c r="A164" s="138" t="str">
        <f t="shared" ca="1" si="46"/>
        <v/>
      </c>
      <c r="B164" s="102" t="str">
        <f t="shared" ca="1" si="47"/>
        <v/>
      </c>
      <c r="C164" s="102" t="str">
        <f t="shared" ca="1" si="48"/>
        <v/>
      </c>
      <c r="D164" s="102" t="str">
        <f t="shared" ca="1" si="49"/>
        <v/>
      </c>
      <c r="E164" s="102" t="str">
        <f t="shared" ca="1" si="50"/>
        <v/>
      </c>
      <c r="F164" s="102" t="str">
        <f t="shared" ca="1" si="51"/>
        <v/>
      </c>
      <c r="G164" s="102" t="str">
        <f t="shared" ca="1" si="52"/>
        <v/>
      </c>
      <c r="H164" s="139" t="str">
        <f t="shared" ca="1" si="53"/>
        <v/>
      </c>
      <c r="I164" s="139" t="str">
        <f t="shared" ca="1" si="54"/>
        <v/>
      </c>
      <c r="J164" s="140" t="str">
        <f t="shared" ca="1" si="41"/>
        <v/>
      </c>
      <c r="K164" s="118" t="str">
        <f t="shared" ca="1" si="42"/>
        <v/>
      </c>
      <c r="L164" s="118" t="str">
        <f t="shared" ca="1" si="55"/>
        <v/>
      </c>
      <c r="M164" s="140" t="str">
        <f t="shared" ca="1" si="56"/>
        <v/>
      </c>
      <c r="N164" s="140" t="str">
        <f t="shared" ca="1" si="57"/>
        <v/>
      </c>
      <c r="O164" s="139" t="str">
        <f t="shared" ca="1" si="58"/>
        <v/>
      </c>
      <c r="P164" s="140" t="str">
        <f t="shared" ca="1" si="43"/>
        <v/>
      </c>
      <c r="Q164" s="118" t="str">
        <f t="shared" ca="1" si="44"/>
        <v/>
      </c>
      <c r="R164" s="138" t="str">
        <f t="shared" ca="1" si="45"/>
        <v/>
      </c>
    </row>
    <row r="165" spans="1:18" x14ac:dyDescent="0.15">
      <c r="A165" s="138" t="str">
        <f t="shared" ca="1" si="46"/>
        <v/>
      </c>
      <c r="B165" s="102" t="str">
        <f t="shared" ca="1" si="47"/>
        <v/>
      </c>
      <c r="C165" s="102" t="str">
        <f t="shared" ca="1" si="48"/>
        <v/>
      </c>
      <c r="D165" s="102" t="str">
        <f t="shared" ca="1" si="49"/>
        <v/>
      </c>
      <c r="E165" s="102" t="str">
        <f t="shared" ca="1" si="50"/>
        <v/>
      </c>
      <c r="F165" s="102" t="str">
        <f t="shared" ca="1" si="51"/>
        <v/>
      </c>
      <c r="G165" s="102" t="str">
        <f t="shared" ca="1" si="52"/>
        <v/>
      </c>
      <c r="H165" s="139" t="str">
        <f t="shared" ca="1" si="53"/>
        <v/>
      </c>
      <c r="I165" s="139" t="str">
        <f t="shared" ca="1" si="54"/>
        <v/>
      </c>
      <c r="J165" s="140" t="str">
        <f t="shared" ca="1" si="41"/>
        <v/>
      </c>
      <c r="K165" s="118" t="str">
        <f t="shared" ca="1" si="42"/>
        <v/>
      </c>
      <c r="L165" s="118" t="str">
        <f t="shared" ca="1" si="55"/>
        <v/>
      </c>
      <c r="M165" s="140" t="str">
        <f t="shared" ca="1" si="56"/>
        <v/>
      </c>
      <c r="N165" s="140" t="str">
        <f t="shared" ca="1" si="57"/>
        <v/>
      </c>
      <c r="O165" s="139" t="str">
        <f t="shared" ca="1" si="58"/>
        <v/>
      </c>
      <c r="P165" s="140" t="str">
        <f t="shared" ca="1" si="43"/>
        <v/>
      </c>
      <c r="Q165" s="118" t="str">
        <f t="shared" ca="1" si="44"/>
        <v/>
      </c>
      <c r="R165" s="138" t="str">
        <f t="shared" ca="1" si="45"/>
        <v/>
      </c>
    </row>
    <row r="166" spans="1:18" x14ac:dyDescent="0.15">
      <c r="A166" s="138" t="str">
        <f t="shared" ca="1" si="46"/>
        <v/>
      </c>
      <c r="B166" s="102" t="str">
        <f t="shared" ca="1" si="47"/>
        <v/>
      </c>
      <c r="C166" s="102" t="str">
        <f t="shared" ca="1" si="48"/>
        <v/>
      </c>
      <c r="D166" s="102" t="str">
        <f t="shared" ca="1" si="49"/>
        <v/>
      </c>
      <c r="E166" s="102" t="str">
        <f t="shared" ca="1" si="50"/>
        <v/>
      </c>
      <c r="F166" s="102" t="str">
        <f t="shared" ca="1" si="51"/>
        <v/>
      </c>
      <c r="G166" s="102" t="str">
        <f t="shared" ca="1" si="52"/>
        <v/>
      </c>
      <c r="H166" s="139" t="str">
        <f t="shared" ca="1" si="53"/>
        <v/>
      </c>
      <c r="I166" s="139" t="str">
        <f t="shared" ca="1" si="54"/>
        <v/>
      </c>
      <c r="J166" s="140" t="str">
        <f t="shared" ca="1" si="41"/>
        <v/>
      </c>
      <c r="K166" s="118" t="str">
        <f t="shared" ca="1" si="42"/>
        <v/>
      </c>
      <c r="L166" s="118" t="str">
        <f t="shared" ca="1" si="55"/>
        <v/>
      </c>
      <c r="M166" s="140" t="str">
        <f t="shared" ca="1" si="56"/>
        <v/>
      </c>
      <c r="N166" s="140" t="str">
        <f t="shared" ca="1" si="57"/>
        <v/>
      </c>
      <c r="O166" s="139" t="str">
        <f t="shared" ca="1" si="58"/>
        <v/>
      </c>
      <c r="P166" s="140" t="str">
        <f t="shared" ca="1" si="43"/>
        <v/>
      </c>
      <c r="Q166" s="118" t="str">
        <f t="shared" ca="1" si="44"/>
        <v/>
      </c>
      <c r="R166" s="138" t="str">
        <f t="shared" ca="1" si="45"/>
        <v/>
      </c>
    </row>
    <row r="167" spans="1:18" x14ac:dyDescent="0.15">
      <c r="A167" s="138" t="str">
        <f t="shared" ca="1" si="46"/>
        <v/>
      </c>
      <c r="B167" s="102" t="str">
        <f t="shared" ca="1" si="47"/>
        <v/>
      </c>
      <c r="C167" s="102" t="str">
        <f t="shared" ca="1" si="48"/>
        <v/>
      </c>
      <c r="D167" s="102" t="str">
        <f t="shared" ca="1" si="49"/>
        <v/>
      </c>
      <c r="E167" s="102" t="str">
        <f t="shared" ca="1" si="50"/>
        <v/>
      </c>
      <c r="F167" s="102" t="str">
        <f t="shared" ca="1" si="51"/>
        <v/>
      </c>
      <c r="G167" s="102" t="str">
        <f t="shared" ca="1" si="52"/>
        <v/>
      </c>
      <c r="H167" s="139" t="str">
        <f t="shared" ca="1" si="53"/>
        <v/>
      </c>
      <c r="I167" s="139" t="str">
        <f t="shared" ca="1" si="54"/>
        <v/>
      </c>
      <c r="J167" s="140" t="str">
        <f t="shared" ca="1" si="41"/>
        <v/>
      </c>
      <c r="K167" s="118" t="str">
        <f t="shared" ca="1" si="42"/>
        <v/>
      </c>
      <c r="L167" s="118" t="str">
        <f t="shared" ca="1" si="55"/>
        <v/>
      </c>
      <c r="M167" s="140" t="str">
        <f t="shared" ca="1" si="56"/>
        <v/>
      </c>
      <c r="N167" s="140" t="str">
        <f t="shared" ca="1" si="57"/>
        <v/>
      </c>
      <c r="O167" s="139" t="str">
        <f t="shared" ca="1" si="58"/>
        <v/>
      </c>
      <c r="P167" s="140" t="str">
        <f t="shared" ca="1" si="43"/>
        <v/>
      </c>
      <c r="Q167" s="118" t="str">
        <f t="shared" ca="1" si="44"/>
        <v/>
      </c>
      <c r="R167" s="138" t="str">
        <f t="shared" ca="1" si="45"/>
        <v/>
      </c>
    </row>
    <row r="168" spans="1:18" x14ac:dyDescent="0.15">
      <c r="A168" s="138" t="str">
        <f t="shared" ca="1" si="46"/>
        <v/>
      </c>
      <c r="B168" s="102" t="str">
        <f t="shared" ca="1" si="47"/>
        <v/>
      </c>
      <c r="C168" s="102" t="str">
        <f t="shared" ca="1" si="48"/>
        <v/>
      </c>
      <c r="D168" s="102" t="str">
        <f t="shared" ca="1" si="49"/>
        <v/>
      </c>
      <c r="E168" s="102" t="str">
        <f t="shared" ca="1" si="50"/>
        <v/>
      </c>
      <c r="F168" s="102" t="str">
        <f t="shared" ca="1" si="51"/>
        <v/>
      </c>
      <c r="G168" s="102" t="str">
        <f t="shared" ca="1" si="52"/>
        <v/>
      </c>
      <c r="H168" s="139" t="str">
        <f t="shared" ca="1" si="53"/>
        <v/>
      </c>
      <c r="I168" s="139" t="str">
        <f t="shared" ca="1" si="54"/>
        <v/>
      </c>
      <c r="J168" s="140" t="str">
        <f t="shared" ca="1" si="41"/>
        <v/>
      </c>
      <c r="K168" s="118" t="str">
        <f t="shared" ca="1" si="42"/>
        <v/>
      </c>
      <c r="L168" s="118" t="str">
        <f t="shared" ca="1" si="55"/>
        <v/>
      </c>
      <c r="M168" s="140" t="str">
        <f t="shared" ca="1" si="56"/>
        <v/>
      </c>
      <c r="N168" s="140" t="str">
        <f t="shared" ca="1" si="57"/>
        <v/>
      </c>
      <c r="O168" s="139" t="str">
        <f t="shared" ca="1" si="58"/>
        <v/>
      </c>
      <c r="P168" s="140" t="str">
        <f t="shared" ca="1" si="43"/>
        <v/>
      </c>
      <c r="Q168" s="118" t="str">
        <f t="shared" ca="1" si="44"/>
        <v/>
      </c>
      <c r="R168" s="138" t="str">
        <f t="shared" ca="1" si="45"/>
        <v/>
      </c>
    </row>
    <row r="169" spans="1:18" x14ac:dyDescent="0.15">
      <c r="A169" s="138" t="str">
        <f t="shared" ca="1" si="46"/>
        <v/>
      </c>
      <c r="B169" s="102" t="str">
        <f t="shared" ca="1" si="47"/>
        <v/>
      </c>
      <c r="C169" s="102" t="str">
        <f t="shared" ca="1" si="48"/>
        <v/>
      </c>
      <c r="D169" s="102" t="str">
        <f t="shared" ca="1" si="49"/>
        <v/>
      </c>
      <c r="E169" s="102" t="str">
        <f t="shared" ca="1" si="50"/>
        <v/>
      </c>
      <c r="F169" s="102" t="str">
        <f t="shared" ca="1" si="51"/>
        <v/>
      </c>
      <c r="G169" s="102" t="str">
        <f t="shared" ca="1" si="52"/>
        <v/>
      </c>
      <c r="H169" s="139" t="str">
        <f t="shared" ca="1" si="53"/>
        <v/>
      </c>
      <c r="I169" s="139" t="str">
        <f t="shared" ca="1" si="54"/>
        <v/>
      </c>
      <c r="J169" s="140" t="str">
        <f t="shared" ca="1" si="41"/>
        <v/>
      </c>
      <c r="K169" s="118" t="str">
        <f t="shared" ca="1" si="42"/>
        <v/>
      </c>
      <c r="L169" s="118" t="str">
        <f t="shared" ca="1" si="55"/>
        <v/>
      </c>
      <c r="M169" s="140" t="str">
        <f t="shared" ca="1" si="56"/>
        <v/>
      </c>
      <c r="N169" s="140" t="str">
        <f t="shared" ca="1" si="57"/>
        <v/>
      </c>
      <c r="O169" s="139" t="str">
        <f t="shared" ca="1" si="58"/>
        <v/>
      </c>
      <c r="P169" s="140" t="str">
        <f t="shared" ca="1" si="43"/>
        <v/>
      </c>
      <c r="Q169" s="118" t="str">
        <f t="shared" ca="1" si="44"/>
        <v/>
      </c>
      <c r="R169" s="138" t="str">
        <f t="shared" ca="1" si="45"/>
        <v/>
      </c>
    </row>
    <row r="170" spans="1:18" x14ac:dyDescent="0.15">
      <c r="A170" s="138" t="str">
        <f t="shared" ca="1" si="46"/>
        <v/>
      </c>
      <c r="B170" s="102" t="str">
        <f t="shared" ca="1" si="47"/>
        <v/>
      </c>
      <c r="C170" s="102" t="str">
        <f t="shared" ca="1" si="48"/>
        <v/>
      </c>
      <c r="D170" s="102" t="str">
        <f t="shared" ca="1" si="49"/>
        <v/>
      </c>
      <c r="E170" s="102" t="str">
        <f t="shared" ca="1" si="50"/>
        <v/>
      </c>
      <c r="F170" s="102" t="str">
        <f t="shared" ca="1" si="51"/>
        <v/>
      </c>
      <c r="G170" s="102" t="str">
        <f t="shared" ca="1" si="52"/>
        <v/>
      </c>
      <c r="H170" s="139" t="str">
        <f t="shared" ca="1" si="53"/>
        <v/>
      </c>
      <c r="I170" s="139" t="str">
        <f t="shared" ca="1" si="54"/>
        <v/>
      </c>
      <c r="J170" s="140" t="str">
        <f t="shared" ref="J170:J205" ca="1" si="59">IF($A170="","",IFERROR(I170/H170,""))</f>
        <v/>
      </c>
      <c r="K170" s="118" t="str">
        <f t="shared" ref="K170:K205" ca="1" si="60">IF($A170="","",IFERROR(L170/I170,""))</f>
        <v/>
      </c>
      <c r="L170" s="118" t="str">
        <f t="shared" ca="1" si="55"/>
        <v/>
      </c>
      <c r="M170" s="140" t="str">
        <f t="shared" ca="1" si="56"/>
        <v/>
      </c>
      <c r="N170" s="140" t="str">
        <f t="shared" ca="1" si="57"/>
        <v/>
      </c>
      <c r="O170" s="139" t="str">
        <f t="shared" ca="1" si="58"/>
        <v/>
      </c>
      <c r="P170" s="140" t="str">
        <f t="shared" ref="P170:P205" ca="1" si="61">IF($A170="","",IFERROR(O170/I170,""))</f>
        <v/>
      </c>
      <c r="Q170" s="118" t="str">
        <f t="shared" ref="Q170:Q205" ca="1" si="62">IF($A170="","",IFERROR(L170/O170,""))</f>
        <v/>
      </c>
      <c r="R170" s="138" t="str">
        <f t="shared" ref="R170:R205" ca="1" si="63">IF($A170="","",IF(O170&gt;0,IF(Q170&gt;$Q$5,"B","A"),IF(O170=0,IF(L170&gt;$Q$5,"C","D"))))</f>
        <v/>
      </c>
    </row>
    <row r="171" spans="1:18" x14ac:dyDescent="0.15">
      <c r="A171" s="138" t="str">
        <f t="shared" ca="1" si="46"/>
        <v/>
      </c>
      <c r="B171" s="102" t="str">
        <f t="shared" ca="1" si="47"/>
        <v/>
      </c>
      <c r="C171" s="102" t="str">
        <f t="shared" ca="1" si="48"/>
        <v/>
      </c>
      <c r="D171" s="102" t="str">
        <f t="shared" ca="1" si="49"/>
        <v/>
      </c>
      <c r="E171" s="102" t="str">
        <f t="shared" ca="1" si="50"/>
        <v/>
      </c>
      <c r="F171" s="102" t="str">
        <f t="shared" ca="1" si="51"/>
        <v/>
      </c>
      <c r="G171" s="102" t="str">
        <f t="shared" ca="1" si="52"/>
        <v/>
      </c>
      <c r="H171" s="139" t="str">
        <f t="shared" ca="1" si="53"/>
        <v/>
      </c>
      <c r="I171" s="139" t="str">
        <f t="shared" ca="1" si="54"/>
        <v/>
      </c>
      <c r="J171" s="140" t="str">
        <f t="shared" ca="1" si="59"/>
        <v/>
      </c>
      <c r="K171" s="118" t="str">
        <f t="shared" ca="1" si="60"/>
        <v/>
      </c>
      <c r="L171" s="118" t="str">
        <f t="shared" ca="1" si="55"/>
        <v/>
      </c>
      <c r="M171" s="140" t="str">
        <f t="shared" ca="1" si="56"/>
        <v/>
      </c>
      <c r="N171" s="140" t="str">
        <f t="shared" ca="1" si="57"/>
        <v/>
      </c>
      <c r="O171" s="139" t="str">
        <f t="shared" ca="1" si="58"/>
        <v/>
      </c>
      <c r="P171" s="140" t="str">
        <f t="shared" ca="1" si="61"/>
        <v/>
      </c>
      <c r="Q171" s="118" t="str">
        <f t="shared" ca="1" si="62"/>
        <v/>
      </c>
      <c r="R171" s="138" t="str">
        <f t="shared" ca="1" si="63"/>
        <v/>
      </c>
    </row>
    <row r="172" spans="1:18" x14ac:dyDescent="0.15">
      <c r="A172" s="138" t="str">
        <f t="shared" ca="1" si="46"/>
        <v/>
      </c>
      <c r="B172" s="102" t="str">
        <f t="shared" ca="1" si="47"/>
        <v/>
      </c>
      <c r="C172" s="102" t="str">
        <f t="shared" ca="1" si="48"/>
        <v/>
      </c>
      <c r="D172" s="102" t="str">
        <f t="shared" ca="1" si="49"/>
        <v/>
      </c>
      <c r="E172" s="102" t="str">
        <f t="shared" ca="1" si="50"/>
        <v/>
      </c>
      <c r="F172" s="102" t="str">
        <f t="shared" ca="1" si="51"/>
        <v/>
      </c>
      <c r="G172" s="102" t="str">
        <f t="shared" ca="1" si="52"/>
        <v/>
      </c>
      <c r="H172" s="139" t="str">
        <f t="shared" ca="1" si="53"/>
        <v/>
      </c>
      <c r="I172" s="139" t="str">
        <f t="shared" ca="1" si="54"/>
        <v/>
      </c>
      <c r="J172" s="140" t="str">
        <f t="shared" ca="1" si="59"/>
        <v/>
      </c>
      <c r="K172" s="118" t="str">
        <f t="shared" ca="1" si="60"/>
        <v/>
      </c>
      <c r="L172" s="118" t="str">
        <f t="shared" ca="1" si="55"/>
        <v/>
      </c>
      <c r="M172" s="140" t="str">
        <f t="shared" ca="1" si="56"/>
        <v/>
      </c>
      <c r="N172" s="140" t="str">
        <f t="shared" ca="1" si="57"/>
        <v/>
      </c>
      <c r="O172" s="139" t="str">
        <f t="shared" ca="1" si="58"/>
        <v/>
      </c>
      <c r="P172" s="140" t="str">
        <f t="shared" ca="1" si="61"/>
        <v/>
      </c>
      <c r="Q172" s="118" t="str">
        <f t="shared" ca="1" si="62"/>
        <v/>
      </c>
      <c r="R172" s="138" t="str">
        <f t="shared" ca="1" si="63"/>
        <v/>
      </c>
    </row>
    <row r="173" spans="1:18" x14ac:dyDescent="0.15">
      <c r="A173" s="138" t="str">
        <f t="shared" ca="1" si="46"/>
        <v/>
      </c>
      <c r="B173" s="102" t="str">
        <f t="shared" ca="1" si="47"/>
        <v/>
      </c>
      <c r="C173" s="102" t="str">
        <f t="shared" ca="1" si="48"/>
        <v/>
      </c>
      <c r="D173" s="102" t="str">
        <f t="shared" ca="1" si="49"/>
        <v/>
      </c>
      <c r="E173" s="102" t="str">
        <f t="shared" ca="1" si="50"/>
        <v/>
      </c>
      <c r="F173" s="102" t="str">
        <f t="shared" ca="1" si="51"/>
        <v/>
      </c>
      <c r="G173" s="102" t="str">
        <f t="shared" ca="1" si="52"/>
        <v/>
      </c>
      <c r="H173" s="139" t="str">
        <f t="shared" ca="1" si="53"/>
        <v/>
      </c>
      <c r="I173" s="139" t="str">
        <f t="shared" ca="1" si="54"/>
        <v/>
      </c>
      <c r="J173" s="140" t="str">
        <f t="shared" ca="1" si="59"/>
        <v/>
      </c>
      <c r="K173" s="118" t="str">
        <f t="shared" ca="1" si="60"/>
        <v/>
      </c>
      <c r="L173" s="118" t="str">
        <f t="shared" ca="1" si="55"/>
        <v/>
      </c>
      <c r="M173" s="140" t="str">
        <f t="shared" ca="1" si="56"/>
        <v/>
      </c>
      <c r="N173" s="140" t="str">
        <f t="shared" ca="1" si="57"/>
        <v/>
      </c>
      <c r="O173" s="139" t="str">
        <f t="shared" ca="1" si="58"/>
        <v/>
      </c>
      <c r="P173" s="140" t="str">
        <f t="shared" ca="1" si="61"/>
        <v/>
      </c>
      <c r="Q173" s="118" t="str">
        <f t="shared" ca="1" si="62"/>
        <v/>
      </c>
      <c r="R173" s="138" t="str">
        <f t="shared" ca="1" si="63"/>
        <v/>
      </c>
    </row>
    <row r="174" spans="1:18" x14ac:dyDescent="0.15">
      <c r="A174" s="138" t="str">
        <f t="shared" ca="1" si="46"/>
        <v/>
      </c>
      <c r="B174" s="102" t="str">
        <f t="shared" ca="1" si="47"/>
        <v/>
      </c>
      <c r="C174" s="102" t="str">
        <f t="shared" ca="1" si="48"/>
        <v/>
      </c>
      <c r="D174" s="102" t="str">
        <f t="shared" ca="1" si="49"/>
        <v/>
      </c>
      <c r="E174" s="102" t="str">
        <f t="shared" ca="1" si="50"/>
        <v/>
      </c>
      <c r="F174" s="102" t="str">
        <f t="shared" ca="1" si="51"/>
        <v/>
      </c>
      <c r="G174" s="102" t="str">
        <f t="shared" ca="1" si="52"/>
        <v/>
      </c>
      <c r="H174" s="139" t="str">
        <f t="shared" ca="1" si="53"/>
        <v/>
      </c>
      <c r="I174" s="139" t="str">
        <f t="shared" ca="1" si="54"/>
        <v/>
      </c>
      <c r="J174" s="140" t="str">
        <f t="shared" ca="1" si="59"/>
        <v/>
      </c>
      <c r="K174" s="118" t="str">
        <f t="shared" ca="1" si="60"/>
        <v/>
      </c>
      <c r="L174" s="118" t="str">
        <f t="shared" ca="1" si="55"/>
        <v/>
      </c>
      <c r="M174" s="140" t="str">
        <f t="shared" ca="1" si="56"/>
        <v/>
      </c>
      <c r="N174" s="140" t="str">
        <f t="shared" ca="1" si="57"/>
        <v/>
      </c>
      <c r="O174" s="139" t="str">
        <f t="shared" ca="1" si="58"/>
        <v/>
      </c>
      <c r="P174" s="140" t="str">
        <f t="shared" ca="1" si="61"/>
        <v/>
      </c>
      <c r="Q174" s="118" t="str">
        <f t="shared" ca="1" si="62"/>
        <v/>
      </c>
      <c r="R174" s="138" t="str">
        <f t="shared" ca="1" si="63"/>
        <v/>
      </c>
    </row>
    <row r="175" spans="1:18" x14ac:dyDescent="0.15">
      <c r="A175" s="138" t="str">
        <f t="shared" ca="1" si="46"/>
        <v/>
      </c>
      <c r="B175" s="102" t="str">
        <f t="shared" ca="1" si="47"/>
        <v/>
      </c>
      <c r="C175" s="102" t="str">
        <f t="shared" ca="1" si="48"/>
        <v/>
      </c>
      <c r="D175" s="102" t="str">
        <f t="shared" ca="1" si="49"/>
        <v/>
      </c>
      <c r="E175" s="102" t="str">
        <f t="shared" ca="1" si="50"/>
        <v/>
      </c>
      <c r="F175" s="102" t="str">
        <f t="shared" ca="1" si="51"/>
        <v/>
      </c>
      <c r="G175" s="102" t="str">
        <f t="shared" ca="1" si="52"/>
        <v/>
      </c>
      <c r="H175" s="139" t="str">
        <f t="shared" ca="1" si="53"/>
        <v/>
      </c>
      <c r="I175" s="139" t="str">
        <f t="shared" ca="1" si="54"/>
        <v/>
      </c>
      <c r="J175" s="140" t="str">
        <f t="shared" ca="1" si="59"/>
        <v/>
      </c>
      <c r="K175" s="118" t="str">
        <f t="shared" ca="1" si="60"/>
        <v/>
      </c>
      <c r="L175" s="118" t="str">
        <f t="shared" ca="1" si="55"/>
        <v/>
      </c>
      <c r="M175" s="140" t="str">
        <f t="shared" ca="1" si="56"/>
        <v/>
      </c>
      <c r="N175" s="140" t="str">
        <f t="shared" ca="1" si="57"/>
        <v/>
      </c>
      <c r="O175" s="139" t="str">
        <f t="shared" ca="1" si="58"/>
        <v/>
      </c>
      <c r="P175" s="140" t="str">
        <f t="shared" ca="1" si="61"/>
        <v/>
      </c>
      <c r="Q175" s="118" t="str">
        <f t="shared" ca="1" si="62"/>
        <v/>
      </c>
      <c r="R175" s="138" t="str">
        <f t="shared" ca="1" si="63"/>
        <v/>
      </c>
    </row>
    <row r="176" spans="1:18" x14ac:dyDescent="0.15">
      <c r="A176" s="138" t="str">
        <f t="shared" ca="1" si="46"/>
        <v/>
      </c>
      <c r="B176" s="102" t="str">
        <f t="shared" ca="1" si="47"/>
        <v/>
      </c>
      <c r="C176" s="102" t="str">
        <f t="shared" ca="1" si="48"/>
        <v/>
      </c>
      <c r="D176" s="102" t="str">
        <f t="shared" ca="1" si="49"/>
        <v/>
      </c>
      <c r="E176" s="102" t="str">
        <f t="shared" ca="1" si="50"/>
        <v/>
      </c>
      <c r="F176" s="102" t="str">
        <f t="shared" ca="1" si="51"/>
        <v/>
      </c>
      <c r="G176" s="102" t="str">
        <f t="shared" ca="1" si="52"/>
        <v/>
      </c>
      <c r="H176" s="139" t="str">
        <f t="shared" ca="1" si="53"/>
        <v/>
      </c>
      <c r="I176" s="139" t="str">
        <f t="shared" ca="1" si="54"/>
        <v/>
      </c>
      <c r="J176" s="140" t="str">
        <f t="shared" ca="1" si="59"/>
        <v/>
      </c>
      <c r="K176" s="118" t="str">
        <f t="shared" ca="1" si="60"/>
        <v/>
      </c>
      <c r="L176" s="118" t="str">
        <f t="shared" ca="1" si="55"/>
        <v/>
      </c>
      <c r="M176" s="140" t="str">
        <f t="shared" ca="1" si="56"/>
        <v/>
      </c>
      <c r="N176" s="140" t="str">
        <f t="shared" ca="1" si="57"/>
        <v/>
      </c>
      <c r="O176" s="139" t="str">
        <f t="shared" ca="1" si="58"/>
        <v/>
      </c>
      <c r="P176" s="140" t="str">
        <f t="shared" ca="1" si="61"/>
        <v/>
      </c>
      <c r="Q176" s="118" t="str">
        <f t="shared" ca="1" si="62"/>
        <v/>
      </c>
      <c r="R176" s="138" t="str">
        <f t="shared" ca="1" si="63"/>
        <v/>
      </c>
    </row>
    <row r="177" spans="1:18" x14ac:dyDescent="0.15">
      <c r="A177" s="138" t="str">
        <f t="shared" ca="1" si="46"/>
        <v/>
      </c>
      <c r="B177" s="102" t="str">
        <f t="shared" ca="1" si="47"/>
        <v/>
      </c>
      <c r="C177" s="102" t="str">
        <f t="shared" ca="1" si="48"/>
        <v/>
      </c>
      <c r="D177" s="102" t="str">
        <f t="shared" ca="1" si="49"/>
        <v/>
      </c>
      <c r="E177" s="102" t="str">
        <f t="shared" ca="1" si="50"/>
        <v/>
      </c>
      <c r="F177" s="102" t="str">
        <f t="shared" ca="1" si="51"/>
        <v/>
      </c>
      <c r="G177" s="102" t="str">
        <f t="shared" ca="1" si="52"/>
        <v/>
      </c>
      <c r="H177" s="139" t="str">
        <f t="shared" ca="1" si="53"/>
        <v/>
      </c>
      <c r="I177" s="139" t="str">
        <f t="shared" ca="1" si="54"/>
        <v/>
      </c>
      <c r="J177" s="140" t="str">
        <f t="shared" ca="1" si="59"/>
        <v/>
      </c>
      <c r="K177" s="118" t="str">
        <f t="shared" ca="1" si="60"/>
        <v/>
      </c>
      <c r="L177" s="118" t="str">
        <f t="shared" ca="1" si="55"/>
        <v/>
      </c>
      <c r="M177" s="140" t="str">
        <f t="shared" ca="1" si="56"/>
        <v/>
      </c>
      <c r="N177" s="140" t="str">
        <f t="shared" ca="1" si="57"/>
        <v/>
      </c>
      <c r="O177" s="139" t="str">
        <f t="shared" ca="1" si="58"/>
        <v/>
      </c>
      <c r="P177" s="140" t="str">
        <f t="shared" ca="1" si="61"/>
        <v/>
      </c>
      <c r="Q177" s="118" t="str">
        <f t="shared" ca="1" si="62"/>
        <v/>
      </c>
      <c r="R177" s="138" t="str">
        <f t="shared" ca="1" si="63"/>
        <v/>
      </c>
    </row>
    <row r="178" spans="1:18" x14ac:dyDescent="0.15">
      <c r="A178" s="138" t="str">
        <f t="shared" ca="1" si="46"/>
        <v/>
      </c>
      <c r="B178" s="102" t="str">
        <f t="shared" ca="1" si="47"/>
        <v/>
      </c>
      <c r="C178" s="102" t="str">
        <f t="shared" ca="1" si="48"/>
        <v/>
      </c>
      <c r="D178" s="102" t="str">
        <f t="shared" ca="1" si="49"/>
        <v/>
      </c>
      <c r="E178" s="102" t="str">
        <f t="shared" ca="1" si="50"/>
        <v/>
      </c>
      <c r="F178" s="102" t="str">
        <f t="shared" ca="1" si="51"/>
        <v/>
      </c>
      <c r="G178" s="102" t="str">
        <f t="shared" ca="1" si="52"/>
        <v/>
      </c>
      <c r="H178" s="139" t="str">
        <f t="shared" ca="1" si="53"/>
        <v/>
      </c>
      <c r="I178" s="139" t="str">
        <f t="shared" ca="1" si="54"/>
        <v/>
      </c>
      <c r="J178" s="140" t="str">
        <f t="shared" ca="1" si="59"/>
        <v/>
      </c>
      <c r="K178" s="118" t="str">
        <f t="shared" ca="1" si="60"/>
        <v/>
      </c>
      <c r="L178" s="118" t="str">
        <f t="shared" ca="1" si="55"/>
        <v/>
      </c>
      <c r="M178" s="140" t="str">
        <f t="shared" ca="1" si="56"/>
        <v/>
      </c>
      <c r="N178" s="140" t="str">
        <f t="shared" ca="1" si="57"/>
        <v/>
      </c>
      <c r="O178" s="139" t="str">
        <f t="shared" ca="1" si="58"/>
        <v/>
      </c>
      <c r="P178" s="140" t="str">
        <f t="shared" ca="1" si="61"/>
        <v/>
      </c>
      <c r="Q178" s="118" t="str">
        <f t="shared" ca="1" si="62"/>
        <v/>
      </c>
      <c r="R178" s="138" t="str">
        <f t="shared" ca="1" si="63"/>
        <v/>
      </c>
    </row>
    <row r="179" spans="1:18" x14ac:dyDescent="0.15">
      <c r="A179" s="138" t="str">
        <f t="shared" ca="1" si="46"/>
        <v/>
      </c>
      <c r="B179" s="102" t="str">
        <f t="shared" ca="1" si="47"/>
        <v/>
      </c>
      <c r="C179" s="102" t="str">
        <f t="shared" ca="1" si="48"/>
        <v/>
      </c>
      <c r="D179" s="102" t="str">
        <f t="shared" ca="1" si="49"/>
        <v/>
      </c>
      <c r="E179" s="102" t="str">
        <f t="shared" ca="1" si="50"/>
        <v/>
      </c>
      <c r="F179" s="102" t="str">
        <f t="shared" ca="1" si="51"/>
        <v/>
      </c>
      <c r="G179" s="102" t="str">
        <f t="shared" ca="1" si="52"/>
        <v/>
      </c>
      <c r="H179" s="139" t="str">
        <f t="shared" ca="1" si="53"/>
        <v/>
      </c>
      <c r="I179" s="139" t="str">
        <f t="shared" ca="1" si="54"/>
        <v/>
      </c>
      <c r="J179" s="140" t="str">
        <f t="shared" ca="1" si="59"/>
        <v/>
      </c>
      <c r="K179" s="118" t="str">
        <f t="shared" ca="1" si="60"/>
        <v/>
      </c>
      <c r="L179" s="118" t="str">
        <f t="shared" ca="1" si="55"/>
        <v/>
      </c>
      <c r="M179" s="140" t="str">
        <f t="shared" ca="1" si="56"/>
        <v/>
      </c>
      <c r="N179" s="140" t="str">
        <f t="shared" ca="1" si="57"/>
        <v/>
      </c>
      <c r="O179" s="139" t="str">
        <f t="shared" ca="1" si="58"/>
        <v/>
      </c>
      <c r="P179" s="140" t="str">
        <f t="shared" ca="1" si="61"/>
        <v/>
      </c>
      <c r="Q179" s="118" t="str">
        <f t="shared" ca="1" si="62"/>
        <v/>
      </c>
      <c r="R179" s="138" t="str">
        <f t="shared" ca="1" si="63"/>
        <v/>
      </c>
    </row>
    <row r="180" spans="1:18" x14ac:dyDescent="0.15">
      <c r="A180" s="138" t="str">
        <f t="shared" ca="1" si="46"/>
        <v/>
      </c>
      <c r="B180" s="102" t="str">
        <f t="shared" ca="1" si="47"/>
        <v/>
      </c>
      <c r="C180" s="102" t="str">
        <f t="shared" ca="1" si="48"/>
        <v/>
      </c>
      <c r="D180" s="102" t="str">
        <f t="shared" ca="1" si="49"/>
        <v/>
      </c>
      <c r="E180" s="102" t="str">
        <f t="shared" ca="1" si="50"/>
        <v/>
      </c>
      <c r="F180" s="102" t="str">
        <f t="shared" ca="1" si="51"/>
        <v/>
      </c>
      <c r="G180" s="102" t="str">
        <f t="shared" ca="1" si="52"/>
        <v/>
      </c>
      <c r="H180" s="139" t="str">
        <f t="shared" ca="1" si="53"/>
        <v/>
      </c>
      <c r="I180" s="139" t="str">
        <f t="shared" ca="1" si="54"/>
        <v/>
      </c>
      <c r="J180" s="140" t="str">
        <f t="shared" ca="1" si="59"/>
        <v/>
      </c>
      <c r="K180" s="118" t="str">
        <f t="shared" ca="1" si="60"/>
        <v/>
      </c>
      <c r="L180" s="118" t="str">
        <f t="shared" ca="1" si="55"/>
        <v/>
      </c>
      <c r="M180" s="140" t="str">
        <f t="shared" ca="1" si="56"/>
        <v/>
      </c>
      <c r="N180" s="140" t="str">
        <f t="shared" ca="1" si="57"/>
        <v/>
      </c>
      <c r="O180" s="139" t="str">
        <f t="shared" ca="1" si="58"/>
        <v/>
      </c>
      <c r="P180" s="140" t="str">
        <f t="shared" ca="1" si="61"/>
        <v/>
      </c>
      <c r="Q180" s="118" t="str">
        <f t="shared" ca="1" si="62"/>
        <v/>
      </c>
      <c r="R180" s="138" t="str">
        <f t="shared" ca="1" si="63"/>
        <v/>
      </c>
    </row>
    <row r="181" spans="1:18" x14ac:dyDescent="0.15">
      <c r="A181" s="138" t="str">
        <f t="shared" ca="1" si="46"/>
        <v/>
      </c>
      <c r="B181" s="102" t="str">
        <f t="shared" ca="1" si="47"/>
        <v/>
      </c>
      <c r="C181" s="102" t="str">
        <f t="shared" ca="1" si="48"/>
        <v/>
      </c>
      <c r="D181" s="102" t="str">
        <f t="shared" ca="1" si="49"/>
        <v/>
      </c>
      <c r="E181" s="102" t="str">
        <f t="shared" ca="1" si="50"/>
        <v/>
      </c>
      <c r="F181" s="102" t="str">
        <f t="shared" ca="1" si="51"/>
        <v/>
      </c>
      <c r="G181" s="102" t="str">
        <f t="shared" ca="1" si="52"/>
        <v/>
      </c>
      <c r="H181" s="139" t="str">
        <f t="shared" ca="1" si="53"/>
        <v/>
      </c>
      <c r="I181" s="139" t="str">
        <f t="shared" ca="1" si="54"/>
        <v/>
      </c>
      <c r="J181" s="140" t="str">
        <f t="shared" ca="1" si="59"/>
        <v/>
      </c>
      <c r="K181" s="118" t="str">
        <f t="shared" ca="1" si="60"/>
        <v/>
      </c>
      <c r="L181" s="118" t="str">
        <f t="shared" ca="1" si="55"/>
        <v/>
      </c>
      <c r="M181" s="140" t="str">
        <f t="shared" ca="1" si="56"/>
        <v/>
      </c>
      <c r="N181" s="140" t="str">
        <f t="shared" ca="1" si="57"/>
        <v/>
      </c>
      <c r="O181" s="139" t="str">
        <f t="shared" ca="1" si="58"/>
        <v/>
      </c>
      <c r="P181" s="140" t="str">
        <f t="shared" ca="1" si="61"/>
        <v/>
      </c>
      <c r="Q181" s="118" t="str">
        <f t="shared" ca="1" si="62"/>
        <v/>
      </c>
      <c r="R181" s="138" t="str">
        <f t="shared" ca="1" si="63"/>
        <v/>
      </c>
    </row>
    <row r="182" spans="1:18" x14ac:dyDescent="0.15">
      <c r="A182" s="138" t="str">
        <f t="shared" ca="1" si="46"/>
        <v/>
      </c>
      <c r="B182" s="102" t="str">
        <f t="shared" ca="1" si="47"/>
        <v/>
      </c>
      <c r="C182" s="102" t="str">
        <f t="shared" ca="1" si="48"/>
        <v/>
      </c>
      <c r="D182" s="102" t="str">
        <f t="shared" ca="1" si="49"/>
        <v/>
      </c>
      <c r="E182" s="102" t="str">
        <f t="shared" ca="1" si="50"/>
        <v/>
      </c>
      <c r="F182" s="102" t="str">
        <f t="shared" ca="1" si="51"/>
        <v/>
      </c>
      <c r="G182" s="102" t="str">
        <f t="shared" ca="1" si="52"/>
        <v/>
      </c>
      <c r="H182" s="139" t="str">
        <f t="shared" ca="1" si="53"/>
        <v/>
      </c>
      <c r="I182" s="139" t="str">
        <f t="shared" ca="1" si="54"/>
        <v/>
      </c>
      <c r="J182" s="140" t="str">
        <f t="shared" ca="1" si="59"/>
        <v/>
      </c>
      <c r="K182" s="118" t="str">
        <f t="shared" ca="1" si="60"/>
        <v/>
      </c>
      <c r="L182" s="118" t="str">
        <f t="shared" ca="1" si="55"/>
        <v/>
      </c>
      <c r="M182" s="140" t="str">
        <f t="shared" ca="1" si="56"/>
        <v/>
      </c>
      <c r="N182" s="140" t="str">
        <f t="shared" ca="1" si="57"/>
        <v/>
      </c>
      <c r="O182" s="139" t="str">
        <f t="shared" ca="1" si="58"/>
        <v/>
      </c>
      <c r="P182" s="140" t="str">
        <f t="shared" ca="1" si="61"/>
        <v/>
      </c>
      <c r="Q182" s="118" t="str">
        <f t="shared" ca="1" si="62"/>
        <v/>
      </c>
      <c r="R182" s="138" t="str">
        <f t="shared" ca="1" si="63"/>
        <v/>
      </c>
    </row>
    <row r="183" spans="1:18" x14ac:dyDescent="0.15">
      <c r="A183" s="138" t="str">
        <f t="shared" ca="1" si="46"/>
        <v/>
      </c>
      <c r="B183" s="102" t="str">
        <f t="shared" ca="1" si="47"/>
        <v/>
      </c>
      <c r="C183" s="102" t="str">
        <f t="shared" ca="1" si="48"/>
        <v/>
      </c>
      <c r="D183" s="102" t="str">
        <f t="shared" ca="1" si="49"/>
        <v/>
      </c>
      <c r="E183" s="102" t="str">
        <f t="shared" ca="1" si="50"/>
        <v/>
      </c>
      <c r="F183" s="102" t="str">
        <f t="shared" ca="1" si="51"/>
        <v/>
      </c>
      <c r="G183" s="102" t="str">
        <f t="shared" ca="1" si="52"/>
        <v/>
      </c>
      <c r="H183" s="139" t="str">
        <f t="shared" ca="1" si="53"/>
        <v/>
      </c>
      <c r="I183" s="139" t="str">
        <f t="shared" ca="1" si="54"/>
        <v/>
      </c>
      <c r="J183" s="140" t="str">
        <f t="shared" ca="1" si="59"/>
        <v/>
      </c>
      <c r="K183" s="118" t="str">
        <f t="shared" ca="1" si="60"/>
        <v/>
      </c>
      <c r="L183" s="118" t="str">
        <f t="shared" ca="1" si="55"/>
        <v/>
      </c>
      <c r="M183" s="140" t="str">
        <f t="shared" ca="1" si="56"/>
        <v/>
      </c>
      <c r="N183" s="140" t="str">
        <f t="shared" ca="1" si="57"/>
        <v/>
      </c>
      <c r="O183" s="139" t="str">
        <f t="shared" ca="1" si="58"/>
        <v/>
      </c>
      <c r="P183" s="140" t="str">
        <f t="shared" ca="1" si="61"/>
        <v/>
      </c>
      <c r="Q183" s="118" t="str">
        <f t="shared" ca="1" si="62"/>
        <v/>
      </c>
      <c r="R183" s="138" t="str">
        <f t="shared" ca="1" si="63"/>
        <v/>
      </c>
    </row>
    <row r="184" spans="1:18" x14ac:dyDescent="0.15">
      <c r="A184" s="138" t="str">
        <f t="shared" ca="1" si="46"/>
        <v/>
      </c>
      <c r="B184" s="102" t="str">
        <f t="shared" ca="1" si="47"/>
        <v/>
      </c>
      <c r="C184" s="102" t="str">
        <f t="shared" ca="1" si="48"/>
        <v/>
      </c>
      <c r="D184" s="102" t="str">
        <f t="shared" ca="1" si="49"/>
        <v/>
      </c>
      <c r="E184" s="102" t="str">
        <f t="shared" ca="1" si="50"/>
        <v/>
      </c>
      <c r="F184" s="102" t="str">
        <f t="shared" ca="1" si="51"/>
        <v/>
      </c>
      <c r="G184" s="102" t="str">
        <f t="shared" ca="1" si="52"/>
        <v/>
      </c>
      <c r="H184" s="139" t="str">
        <f t="shared" ca="1" si="53"/>
        <v/>
      </c>
      <c r="I184" s="139" t="str">
        <f t="shared" ca="1" si="54"/>
        <v/>
      </c>
      <c r="J184" s="140" t="str">
        <f t="shared" ca="1" si="59"/>
        <v/>
      </c>
      <c r="K184" s="118" t="str">
        <f t="shared" ca="1" si="60"/>
        <v/>
      </c>
      <c r="L184" s="118" t="str">
        <f t="shared" ca="1" si="55"/>
        <v/>
      </c>
      <c r="M184" s="140" t="str">
        <f t="shared" ca="1" si="56"/>
        <v/>
      </c>
      <c r="N184" s="140" t="str">
        <f t="shared" ca="1" si="57"/>
        <v/>
      </c>
      <c r="O184" s="139" t="str">
        <f t="shared" ca="1" si="58"/>
        <v/>
      </c>
      <c r="P184" s="140" t="str">
        <f t="shared" ca="1" si="61"/>
        <v/>
      </c>
      <c r="Q184" s="118" t="str">
        <f t="shared" ca="1" si="62"/>
        <v/>
      </c>
      <c r="R184" s="138" t="str">
        <f t="shared" ca="1" si="63"/>
        <v/>
      </c>
    </row>
    <row r="185" spans="1:18" x14ac:dyDescent="0.15">
      <c r="A185" s="138" t="str">
        <f t="shared" ca="1" si="46"/>
        <v/>
      </c>
      <c r="B185" s="102" t="str">
        <f t="shared" ca="1" si="47"/>
        <v/>
      </c>
      <c r="C185" s="102" t="str">
        <f t="shared" ca="1" si="48"/>
        <v/>
      </c>
      <c r="D185" s="102" t="str">
        <f t="shared" ca="1" si="49"/>
        <v/>
      </c>
      <c r="E185" s="102" t="str">
        <f t="shared" ca="1" si="50"/>
        <v/>
      </c>
      <c r="F185" s="102" t="str">
        <f t="shared" ca="1" si="51"/>
        <v/>
      </c>
      <c r="G185" s="102" t="str">
        <f t="shared" ca="1" si="52"/>
        <v/>
      </c>
      <c r="H185" s="139" t="str">
        <f t="shared" ca="1" si="53"/>
        <v/>
      </c>
      <c r="I185" s="139" t="str">
        <f t="shared" ca="1" si="54"/>
        <v/>
      </c>
      <c r="J185" s="140" t="str">
        <f t="shared" ca="1" si="59"/>
        <v/>
      </c>
      <c r="K185" s="118" t="str">
        <f t="shared" ca="1" si="60"/>
        <v/>
      </c>
      <c r="L185" s="118" t="str">
        <f t="shared" ca="1" si="55"/>
        <v/>
      </c>
      <c r="M185" s="140" t="str">
        <f t="shared" ca="1" si="56"/>
        <v/>
      </c>
      <c r="N185" s="140" t="str">
        <f t="shared" ca="1" si="57"/>
        <v/>
      </c>
      <c r="O185" s="139" t="str">
        <f t="shared" ca="1" si="58"/>
        <v/>
      </c>
      <c r="P185" s="140" t="str">
        <f t="shared" ca="1" si="61"/>
        <v/>
      </c>
      <c r="Q185" s="118" t="str">
        <f t="shared" ca="1" si="62"/>
        <v/>
      </c>
      <c r="R185" s="138" t="str">
        <f t="shared" ca="1" si="63"/>
        <v/>
      </c>
    </row>
    <row r="186" spans="1:18" x14ac:dyDescent="0.15">
      <c r="A186" s="138" t="str">
        <f t="shared" ca="1" si="46"/>
        <v/>
      </c>
      <c r="B186" s="102" t="str">
        <f t="shared" ca="1" si="47"/>
        <v/>
      </c>
      <c r="C186" s="102" t="str">
        <f t="shared" ca="1" si="48"/>
        <v/>
      </c>
      <c r="D186" s="102" t="str">
        <f t="shared" ca="1" si="49"/>
        <v/>
      </c>
      <c r="E186" s="102" t="str">
        <f t="shared" ca="1" si="50"/>
        <v/>
      </c>
      <c r="F186" s="102" t="str">
        <f t="shared" ca="1" si="51"/>
        <v/>
      </c>
      <c r="G186" s="102" t="str">
        <f t="shared" ca="1" si="52"/>
        <v/>
      </c>
      <c r="H186" s="139" t="str">
        <f t="shared" ca="1" si="53"/>
        <v/>
      </c>
      <c r="I186" s="139" t="str">
        <f t="shared" ca="1" si="54"/>
        <v/>
      </c>
      <c r="J186" s="140" t="str">
        <f t="shared" ca="1" si="59"/>
        <v/>
      </c>
      <c r="K186" s="118" t="str">
        <f t="shared" ca="1" si="60"/>
        <v/>
      </c>
      <c r="L186" s="118" t="str">
        <f t="shared" ca="1" si="55"/>
        <v/>
      </c>
      <c r="M186" s="140" t="str">
        <f t="shared" ca="1" si="56"/>
        <v/>
      </c>
      <c r="N186" s="140" t="str">
        <f t="shared" ca="1" si="57"/>
        <v/>
      </c>
      <c r="O186" s="139" t="str">
        <f t="shared" ca="1" si="58"/>
        <v/>
      </c>
      <c r="P186" s="140" t="str">
        <f t="shared" ca="1" si="61"/>
        <v/>
      </c>
      <c r="Q186" s="118" t="str">
        <f t="shared" ca="1" si="62"/>
        <v/>
      </c>
      <c r="R186" s="138" t="str">
        <f t="shared" ca="1" si="63"/>
        <v/>
      </c>
    </row>
    <row r="187" spans="1:18" x14ac:dyDescent="0.15">
      <c r="A187" s="138" t="str">
        <f t="shared" ca="1" si="46"/>
        <v/>
      </c>
      <c r="B187" s="102" t="str">
        <f t="shared" ca="1" si="47"/>
        <v/>
      </c>
      <c r="C187" s="102" t="str">
        <f t="shared" ca="1" si="48"/>
        <v/>
      </c>
      <c r="D187" s="102" t="str">
        <f t="shared" ca="1" si="49"/>
        <v/>
      </c>
      <c r="E187" s="102" t="str">
        <f t="shared" ca="1" si="50"/>
        <v/>
      </c>
      <c r="F187" s="102" t="str">
        <f t="shared" ca="1" si="51"/>
        <v/>
      </c>
      <c r="G187" s="102" t="str">
        <f t="shared" ca="1" si="52"/>
        <v/>
      </c>
      <c r="H187" s="139" t="str">
        <f t="shared" ca="1" si="53"/>
        <v/>
      </c>
      <c r="I187" s="139" t="str">
        <f t="shared" ca="1" si="54"/>
        <v/>
      </c>
      <c r="J187" s="140" t="str">
        <f t="shared" ca="1" si="59"/>
        <v/>
      </c>
      <c r="K187" s="118" t="str">
        <f t="shared" ca="1" si="60"/>
        <v/>
      </c>
      <c r="L187" s="118" t="str">
        <f t="shared" ca="1" si="55"/>
        <v/>
      </c>
      <c r="M187" s="140" t="str">
        <f t="shared" ca="1" si="56"/>
        <v/>
      </c>
      <c r="N187" s="140" t="str">
        <f t="shared" ca="1" si="57"/>
        <v/>
      </c>
      <c r="O187" s="139" t="str">
        <f t="shared" ca="1" si="58"/>
        <v/>
      </c>
      <c r="P187" s="140" t="str">
        <f t="shared" ca="1" si="61"/>
        <v/>
      </c>
      <c r="Q187" s="118" t="str">
        <f t="shared" ca="1" si="62"/>
        <v/>
      </c>
      <c r="R187" s="138" t="str">
        <f t="shared" ca="1" si="63"/>
        <v/>
      </c>
    </row>
    <row r="188" spans="1:18" x14ac:dyDescent="0.15">
      <c r="A188" s="138" t="str">
        <f t="shared" ca="1" si="46"/>
        <v/>
      </c>
      <c r="B188" s="102" t="str">
        <f t="shared" ca="1" si="47"/>
        <v/>
      </c>
      <c r="C188" s="102" t="str">
        <f t="shared" ca="1" si="48"/>
        <v/>
      </c>
      <c r="D188" s="102" t="str">
        <f t="shared" ca="1" si="49"/>
        <v/>
      </c>
      <c r="E188" s="102" t="str">
        <f t="shared" ca="1" si="50"/>
        <v/>
      </c>
      <c r="F188" s="102" t="str">
        <f t="shared" ca="1" si="51"/>
        <v/>
      </c>
      <c r="G188" s="102" t="str">
        <f t="shared" ca="1" si="52"/>
        <v/>
      </c>
      <c r="H188" s="139" t="str">
        <f t="shared" ca="1" si="53"/>
        <v/>
      </c>
      <c r="I188" s="139" t="str">
        <f t="shared" ca="1" si="54"/>
        <v/>
      </c>
      <c r="J188" s="140" t="str">
        <f t="shared" ca="1" si="59"/>
        <v/>
      </c>
      <c r="K188" s="118" t="str">
        <f t="shared" ca="1" si="60"/>
        <v/>
      </c>
      <c r="L188" s="118" t="str">
        <f t="shared" ca="1" si="55"/>
        <v/>
      </c>
      <c r="M188" s="140" t="str">
        <f t="shared" ca="1" si="56"/>
        <v/>
      </c>
      <c r="N188" s="140" t="str">
        <f t="shared" ca="1" si="57"/>
        <v/>
      </c>
      <c r="O188" s="139" t="str">
        <f t="shared" ca="1" si="58"/>
        <v/>
      </c>
      <c r="P188" s="140" t="str">
        <f t="shared" ca="1" si="61"/>
        <v/>
      </c>
      <c r="Q188" s="118" t="str">
        <f t="shared" ca="1" si="62"/>
        <v/>
      </c>
      <c r="R188" s="138" t="str">
        <f t="shared" ca="1" si="63"/>
        <v/>
      </c>
    </row>
    <row r="189" spans="1:18" x14ac:dyDescent="0.15">
      <c r="A189" s="138" t="str">
        <f t="shared" ca="1" si="46"/>
        <v/>
      </c>
      <c r="B189" s="102" t="str">
        <f t="shared" ca="1" si="47"/>
        <v/>
      </c>
      <c r="C189" s="102" t="str">
        <f t="shared" ca="1" si="48"/>
        <v/>
      </c>
      <c r="D189" s="102" t="str">
        <f t="shared" ca="1" si="49"/>
        <v/>
      </c>
      <c r="E189" s="102" t="str">
        <f t="shared" ca="1" si="50"/>
        <v/>
      </c>
      <c r="F189" s="102" t="str">
        <f t="shared" ca="1" si="51"/>
        <v/>
      </c>
      <c r="G189" s="102" t="str">
        <f t="shared" ca="1" si="52"/>
        <v/>
      </c>
      <c r="H189" s="139" t="str">
        <f t="shared" ca="1" si="53"/>
        <v/>
      </c>
      <c r="I189" s="139" t="str">
        <f t="shared" ca="1" si="54"/>
        <v/>
      </c>
      <c r="J189" s="140" t="str">
        <f t="shared" ca="1" si="59"/>
        <v/>
      </c>
      <c r="K189" s="118" t="str">
        <f t="shared" ca="1" si="60"/>
        <v/>
      </c>
      <c r="L189" s="118" t="str">
        <f t="shared" ca="1" si="55"/>
        <v/>
      </c>
      <c r="M189" s="140" t="str">
        <f t="shared" ca="1" si="56"/>
        <v/>
      </c>
      <c r="N189" s="140" t="str">
        <f t="shared" ca="1" si="57"/>
        <v/>
      </c>
      <c r="O189" s="139" t="str">
        <f t="shared" ca="1" si="58"/>
        <v/>
      </c>
      <c r="P189" s="140" t="str">
        <f t="shared" ca="1" si="61"/>
        <v/>
      </c>
      <c r="Q189" s="118" t="str">
        <f t="shared" ca="1" si="62"/>
        <v/>
      </c>
      <c r="R189" s="138" t="str">
        <f t="shared" ca="1" si="63"/>
        <v/>
      </c>
    </row>
    <row r="190" spans="1:18" x14ac:dyDescent="0.15">
      <c r="A190" s="138" t="str">
        <f t="shared" ca="1" si="46"/>
        <v/>
      </c>
      <c r="B190" s="102" t="str">
        <f t="shared" ca="1" si="47"/>
        <v/>
      </c>
      <c r="C190" s="102" t="str">
        <f t="shared" ca="1" si="48"/>
        <v/>
      </c>
      <c r="D190" s="102" t="str">
        <f t="shared" ca="1" si="49"/>
        <v/>
      </c>
      <c r="E190" s="102" t="str">
        <f t="shared" ca="1" si="50"/>
        <v/>
      </c>
      <c r="F190" s="102" t="str">
        <f t="shared" ca="1" si="51"/>
        <v/>
      </c>
      <c r="G190" s="102" t="str">
        <f t="shared" ca="1" si="52"/>
        <v/>
      </c>
      <c r="H190" s="139" t="str">
        <f t="shared" ca="1" si="53"/>
        <v/>
      </c>
      <c r="I190" s="139" t="str">
        <f t="shared" ca="1" si="54"/>
        <v/>
      </c>
      <c r="J190" s="140" t="str">
        <f t="shared" ca="1" si="59"/>
        <v/>
      </c>
      <c r="K190" s="118" t="str">
        <f t="shared" ca="1" si="60"/>
        <v/>
      </c>
      <c r="L190" s="118" t="str">
        <f t="shared" ca="1" si="55"/>
        <v/>
      </c>
      <c r="M190" s="140" t="str">
        <f t="shared" ca="1" si="56"/>
        <v/>
      </c>
      <c r="N190" s="140" t="str">
        <f t="shared" ca="1" si="57"/>
        <v/>
      </c>
      <c r="O190" s="139" t="str">
        <f t="shared" ca="1" si="58"/>
        <v/>
      </c>
      <c r="P190" s="140" t="str">
        <f t="shared" ca="1" si="61"/>
        <v/>
      </c>
      <c r="Q190" s="118" t="str">
        <f t="shared" ca="1" si="62"/>
        <v/>
      </c>
      <c r="R190" s="138" t="str">
        <f t="shared" ca="1" si="63"/>
        <v/>
      </c>
    </row>
    <row r="191" spans="1:18" x14ac:dyDescent="0.15">
      <c r="A191" s="138" t="str">
        <f t="shared" ca="1" si="46"/>
        <v/>
      </c>
      <c r="B191" s="102" t="str">
        <f t="shared" ca="1" si="47"/>
        <v/>
      </c>
      <c r="C191" s="102" t="str">
        <f t="shared" ca="1" si="48"/>
        <v/>
      </c>
      <c r="D191" s="102" t="str">
        <f t="shared" ca="1" si="49"/>
        <v/>
      </c>
      <c r="E191" s="102" t="str">
        <f t="shared" ca="1" si="50"/>
        <v/>
      </c>
      <c r="F191" s="102" t="str">
        <f t="shared" ca="1" si="51"/>
        <v/>
      </c>
      <c r="G191" s="102" t="str">
        <f t="shared" ca="1" si="52"/>
        <v/>
      </c>
      <c r="H191" s="139" t="str">
        <f t="shared" ca="1" si="53"/>
        <v/>
      </c>
      <c r="I191" s="139" t="str">
        <f t="shared" ca="1" si="54"/>
        <v/>
      </c>
      <c r="J191" s="140" t="str">
        <f t="shared" ca="1" si="59"/>
        <v/>
      </c>
      <c r="K191" s="118" t="str">
        <f t="shared" ca="1" si="60"/>
        <v/>
      </c>
      <c r="L191" s="118" t="str">
        <f t="shared" ca="1" si="55"/>
        <v/>
      </c>
      <c r="M191" s="140" t="str">
        <f t="shared" ca="1" si="56"/>
        <v/>
      </c>
      <c r="N191" s="140" t="str">
        <f t="shared" ca="1" si="57"/>
        <v/>
      </c>
      <c r="O191" s="139" t="str">
        <f t="shared" ca="1" si="58"/>
        <v/>
      </c>
      <c r="P191" s="140" t="str">
        <f t="shared" ca="1" si="61"/>
        <v/>
      </c>
      <c r="Q191" s="118" t="str">
        <f t="shared" ca="1" si="62"/>
        <v/>
      </c>
      <c r="R191" s="138" t="str">
        <f t="shared" ca="1" si="63"/>
        <v/>
      </c>
    </row>
    <row r="192" spans="1:18" x14ac:dyDescent="0.15">
      <c r="A192" s="138" t="str">
        <f t="shared" ca="1" si="46"/>
        <v/>
      </c>
      <c r="B192" s="102" t="str">
        <f t="shared" ca="1" si="47"/>
        <v/>
      </c>
      <c r="C192" s="102" t="str">
        <f t="shared" ca="1" si="48"/>
        <v/>
      </c>
      <c r="D192" s="102" t="str">
        <f t="shared" ca="1" si="49"/>
        <v/>
      </c>
      <c r="E192" s="102" t="str">
        <f t="shared" ca="1" si="50"/>
        <v/>
      </c>
      <c r="F192" s="102" t="str">
        <f t="shared" ca="1" si="51"/>
        <v/>
      </c>
      <c r="G192" s="102" t="str">
        <f t="shared" ca="1" si="52"/>
        <v/>
      </c>
      <c r="H192" s="139" t="str">
        <f t="shared" ca="1" si="53"/>
        <v/>
      </c>
      <c r="I192" s="139" t="str">
        <f t="shared" ca="1" si="54"/>
        <v/>
      </c>
      <c r="J192" s="140" t="str">
        <f t="shared" ca="1" si="59"/>
        <v/>
      </c>
      <c r="K192" s="118" t="str">
        <f t="shared" ca="1" si="60"/>
        <v/>
      </c>
      <c r="L192" s="118" t="str">
        <f t="shared" ca="1" si="55"/>
        <v/>
      </c>
      <c r="M192" s="140" t="str">
        <f t="shared" ca="1" si="56"/>
        <v/>
      </c>
      <c r="N192" s="140" t="str">
        <f t="shared" ca="1" si="57"/>
        <v/>
      </c>
      <c r="O192" s="139" t="str">
        <f t="shared" ca="1" si="58"/>
        <v/>
      </c>
      <c r="P192" s="140" t="str">
        <f t="shared" ca="1" si="61"/>
        <v/>
      </c>
      <c r="Q192" s="118" t="str">
        <f t="shared" ca="1" si="62"/>
        <v/>
      </c>
      <c r="R192" s="138" t="str">
        <f t="shared" ca="1" si="63"/>
        <v/>
      </c>
    </row>
    <row r="193" spans="1:18" x14ac:dyDescent="0.15">
      <c r="A193" s="138" t="str">
        <f t="shared" ca="1" si="46"/>
        <v/>
      </c>
      <c r="B193" s="102" t="str">
        <f t="shared" ca="1" si="47"/>
        <v/>
      </c>
      <c r="C193" s="102" t="str">
        <f t="shared" ca="1" si="48"/>
        <v/>
      </c>
      <c r="D193" s="102" t="str">
        <f t="shared" ca="1" si="49"/>
        <v/>
      </c>
      <c r="E193" s="102" t="str">
        <f t="shared" ca="1" si="50"/>
        <v/>
      </c>
      <c r="F193" s="102" t="str">
        <f t="shared" ca="1" si="51"/>
        <v/>
      </c>
      <c r="G193" s="102" t="str">
        <f t="shared" ca="1" si="52"/>
        <v/>
      </c>
      <c r="H193" s="139" t="str">
        <f t="shared" ca="1" si="53"/>
        <v/>
      </c>
      <c r="I193" s="139" t="str">
        <f t="shared" ca="1" si="54"/>
        <v/>
      </c>
      <c r="J193" s="140" t="str">
        <f t="shared" ca="1" si="59"/>
        <v/>
      </c>
      <c r="K193" s="118" t="str">
        <f t="shared" ca="1" si="60"/>
        <v/>
      </c>
      <c r="L193" s="118" t="str">
        <f t="shared" ca="1" si="55"/>
        <v/>
      </c>
      <c r="M193" s="140" t="str">
        <f t="shared" ca="1" si="56"/>
        <v/>
      </c>
      <c r="N193" s="140" t="str">
        <f t="shared" ca="1" si="57"/>
        <v/>
      </c>
      <c r="O193" s="139" t="str">
        <f t="shared" ca="1" si="58"/>
        <v/>
      </c>
      <c r="P193" s="140" t="str">
        <f t="shared" ca="1" si="61"/>
        <v/>
      </c>
      <c r="Q193" s="118" t="str">
        <f t="shared" ca="1" si="62"/>
        <v/>
      </c>
      <c r="R193" s="138" t="str">
        <f t="shared" ca="1" si="63"/>
        <v/>
      </c>
    </row>
    <row r="194" spans="1:18" x14ac:dyDescent="0.15">
      <c r="A194" s="138" t="str">
        <f t="shared" ca="1" si="46"/>
        <v/>
      </c>
      <c r="B194" s="102" t="str">
        <f t="shared" ca="1" si="47"/>
        <v/>
      </c>
      <c r="C194" s="102" t="str">
        <f t="shared" ca="1" si="48"/>
        <v/>
      </c>
      <c r="D194" s="102" t="str">
        <f t="shared" ca="1" si="49"/>
        <v/>
      </c>
      <c r="E194" s="102" t="str">
        <f t="shared" ca="1" si="50"/>
        <v/>
      </c>
      <c r="F194" s="102" t="str">
        <f t="shared" ca="1" si="51"/>
        <v/>
      </c>
      <c r="G194" s="102" t="str">
        <f t="shared" ca="1" si="52"/>
        <v/>
      </c>
      <c r="H194" s="139" t="str">
        <f t="shared" ca="1" si="53"/>
        <v/>
      </c>
      <c r="I194" s="139" t="str">
        <f t="shared" ca="1" si="54"/>
        <v/>
      </c>
      <c r="J194" s="140" t="str">
        <f t="shared" ca="1" si="59"/>
        <v/>
      </c>
      <c r="K194" s="118" t="str">
        <f t="shared" ca="1" si="60"/>
        <v/>
      </c>
      <c r="L194" s="118" t="str">
        <f t="shared" ca="1" si="55"/>
        <v/>
      </c>
      <c r="M194" s="140" t="str">
        <f t="shared" ca="1" si="56"/>
        <v/>
      </c>
      <c r="N194" s="140" t="str">
        <f t="shared" ca="1" si="57"/>
        <v/>
      </c>
      <c r="O194" s="139" t="str">
        <f t="shared" ca="1" si="58"/>
        <v/>
      </c>
      <c r="P194" s="140" t="str">
        <f t="shared" ca="1" si="61"/>
        <v/>
      </c>
      <c r="Q194" s="118" t="str">
        <f t="shared" ca="1" si="62"/>
        <v/>
      </c>
      <c r="R194" s="138" t="str">
        <f t="shared" ca="1" si="63"/>
        <v/>
      </c>
    </row>
    <row r="195" spans="1:18" x14ac:dyDescent="0.15">
      <c r="A195" s="138" t="str">
        <f t="shared" ca="1" si="46"/>
        <v/>
      </c>
      <c r="B195" s="102" t="str">
        <f t="shared" ca="1" si="47"/>
        <v/>
      </c>
      <c r="C195" s="102" t="str">
        <f t="shared" ca="1" si="48"/>
        <v/>
      </c>
      <c r="D195" s="102" t="str">
        <f t="shared" ca="1" si="49"/>
        <v/>
      </c>
      <c r="E195" s="102" t="str">
        <f t="shared" ca="1" si="50"/>
        <v/>
      </c>
      <c r="F195" s="102" t="str">
        <f t="shared" ca="1" si="51"/>
        <v/>
      </c>
      <c r="G195" s="102" t="str">
        <f t="shared" ca="1" si="52"/>
        <v/>
      </c>
      <c r="H195" s="139" t="str">
        <f t="shared" ca="1" si="53"/>
        <v/>
      </c>
      <c r="I195" s="139" t="str">
        <f t="shared" ca="1" si="54"/>
        <v/>
      </c>
      <c r="J195" s="140" t="str">
        <f t="shared" ca="1" si="59"/>
        <v/>
      </c>
      <c r="K195" s="118" t="str">
        <f t="shared" ca="1" si="60"/>
        <v/>
      </c>
      <c r="L195" s="118" t="str">
        <f t="shared" ca="1" si="55"/>
        <v/>
      </c>
      <c r="M195" s="140" t="str">
        <f t="shared" ca="1" si="56"/>
        <v/>
      </c>
      <c r="N195" s="140" t="str">
        <f t="shared" ca="1" si="57"/>
        <v/>
      </c>
      <c r="O195" s="139" t="str">
        <f t="shared" ca="1" si="58"/>
        <v/>
      </c>
      <c r="P195" s="140" t="str">
        <f t="shared" ca="1" si="61"/>
        <v/>
      </c>
      <c r="Q195" s="118" t="str">
        <f t="shared" ca="1" si="62"/>
        <v/>
      </c>
      <c r="R195" s="138" t="str">
        <f t="shared" ca="1" si="63"/>
        <v/>
      </c>
    </row>
    <row r="196" spans="1:18" x14ac:dyDescent="0.15">
      <c r="A196" s="138" t="str">
        <f t="shared" ca="1" si="46"/>
        <v/>
      </c>
      <c r="B196" s="102" t="str">
        <f t="shared" ca="1" si="47"/>
        <v/>
      </c>
      <c r="C196" s="102" t="str">
        <f t="shared" ca="1" si="48"/>
        <v/>
      </c>
      <c r="D196" s="102" t="str">
        <f t="shared" ca="1" si="49"/>
        <v/>
      </c>
      <c r="E196" s="102" t="str">
        <f t="shared" ca="1" si="50"/>
        <v/>
      </c>
      <c r="F196" s="102" t="str">
        <f t="shared" ca="1" si="51"/>
        <v/>
      </c>
      <c r="G196" s="102" t="str">
        <f t="shared" ca="1" si="52"/>
        <v/>
      </c>
      <c r="H196" s="139" t="str">
        <f t="shared" ca="1" si="53"/>
        <v/>
      </c>
      <c r="I196" s="139" t="str">
        <f t="shared" ca="1" si="54"/>
        <v/>
      </c>
      <c r="J196" s="140" t="str">
        <f t="shared" ca="1" si="59"/>
        <v/>
      </c>
      <c r="K196" s="118" t="str">
        <f t="shared" ca="1" si="60"/>
        <v/>
      </c>
      <c r="L196" s="118" t="str">
        <f t="shared" ca="1" si="55"/>
        <v/>
      </c>
      <c r="M196" s="140" t="str">
        <f t="shared" ca="1" si="56"/>
        <v/>
      </c>
      <c r="N196" s="140" t="str">
        <f t="shared" ca="1" si="57"/>
        <v/>
      </c>
      <c r="O196" s="139" t="str">
        <f t="shared" ca="1" si="58"/>
        <v/>
      </c>
      <c r="P196" s="140" t="str">
        <f t="shared" ca="1" si="61"/>
        <v/>
      </c>
      <c r="Q196" s="118" t="str">
        <f t="shared" ca="1" si="62"/>
        <v/>
      </c>
      <c r="R196" s="138" t="str">
        <f t="shared" ca="1" si="63"/>
        <v/>
      </c>
    </row>
    <row r="197" spans="1:18" x14ac:dyDescent="0.15">
      <c r="A197" s="138" t="str">
        <f t="shared" ca="1" si="46"/>
        <v/>
      </c>
      <c r="B197" s="102" t="str">
        <f t="shared" ca="1" si="47"/>
        <v/>
      </c>
      <c r="C197" s="102" t="str">
        <f t="shared" ca="1" si="48"/>
        <v/>
      </c>
      <c r="D197" s="102" t="str">
        <f t="shared" ca="1" si="49"/>
        <v/>
      </c>
      <c r="E197" s="102" t="str">
        <f t="shared" ca="1" si="50"/>
        <v/>
      </c>
      <c r="F197" s="102" t="str">
        <f t="shared" ca="1" si="51"/>
        <v/>
      </c>
      <c r="G197" s="102" t="str">
        <f t="shared" ca="1" si="52"/>
        <v/>
      </c>
      <c r="H197" s="139" t="str">
        <f t="shared" ca="1" si="53"/>
        <v/>
      </c>
      <c r="I197" s="139" t="str">
        <f t="shared" ca="1" si="54"/>
        <v/>
      </c>
      <c r="J197" s="140" t="str">
        <f t="shared" ca="1" si="59"/>
        <v/>
      </c>
      <c r="K197" s="118" t="str">
        <f t="shared" ca="1" si="60"/>
        <v/>
      </c>
      <c r="L197" s="118" t="str">
        <f t="shared" ca="1" si="55"/>
        <v/>
      </c>
      <c r="M197" s="140" t="str">
        <f t="shared" ca="1" si="56"/>
        <v/>
      </c>
      <c r="N197" s="140" t="str">
        <f t="shared" ca="1" si="57"/>
        <v/>
      </c>
      <c r="O197" s="139" t="str">
        <f t="shared" ca="1" si="58"/>
        <v/>
      </c>
      <c r="P197" s="140" t="str">
        <f t="shared" ca="1" si="61"/>
        <v/>
      </c>
      <c r="Q197" s="118" t="str">
        <f t="shared" ca="1" si="62"/>
        <v/>
      </c>
      <c r="R197" s="138" t="str">
        <f t="shared" ca="1" si="63"/>
        <v/>
      </c>
    </row>
    <row r="198" spans="1:18" x14ac:dyDescent="0.15">
      <c r="A198" s="138" t="str">
        <f t="shared" ca="1" si="46"/>
        <v/>
      </c>
      <c r="B198" s="102" t="str">
        <f t="shared" ca="1" si="47"/>
        <v/>
      </c>
      <c r="C198" s="102" t="str">
        <f t="shared" ca="1" si="48"/>
        <v/>
      </c>
      <c r="D198" s="102" t="str">
        <f t="shared" ca="1" si="49"/>
        <v/>
      </c>
      <c r="E198" s="102" t="str">
        <f t="shared" ca="1" si="50"/>
        <v/>
      </c>
      <c r="F198" s="102" t="str">
        <f t="shared" ca="1" si="51"/>
        <v/>
      </c>
      <c r="G198" s="102" t="str">
        <f t="shared" ca="1" si="52"/>
        <v/>
      </c>
      <c r="H198" s="139" t="str">
        <f t="shared" ca="1" si="53"/>
        <v/>
      </c>
      <c r="I198" s="139" t="str">
        <f t="shared" ca="1" si="54"/>
        <v/>
      </c>
      <c r="J198" s="140" t="str">
        <f t="shared" ca="1" si="59"/>
        <v/>
      </c>
      <c r="K198" s="118" t="str">
        <f t="shared" ca="1" si="60"/>
        <v/>
      </c>
      <c r="L198" s="118" t="str">
        <f t="shared" ca="1" si="55"/>
        <v/>
      </c>
      <c r="M198" s="140" t="str">
        <f t="shared" ca="1" si="56"/>
        <v/>
      </c>
      <c r="N198" s="140" t="str">
        <f t="shared" ca="1" si="57"/>
        <v/>
      </c>
      <c r="O198" s="139" t="str">
        <f t="shared" ca="1" si="58"/>
        <v/>
      </c>
      <c r="P198" s="140" t="str">
        <f t="shared" ca="1" si="61"/>
        <v/>
      </c>
      <c r="Q198" s="118" t="str">
        <f t="shared" ca="1" si="62"/>
        <v/>
      </c>
      <c r="R198" s="138" t="str">
        <f t="shared" ca="1" si="63"/>
        <v/>
      </c>
    </row>
    <row r="199" spans="1:18" x14ac:dyDescent="0.15">
      <c r="A199" s="138" t="str">
        <f t="shared" ref="A199:A205" ca="1" si="64">IF(ROW()-5&gt;$A$5,"",ROW()-5)</f>
        <v/>
      </c>
      <c r="B199" s="102" t="str">
        <f t="shared" ref="B199:B205" ca="1" si="65">IF($A199="","",INDEX(INDIRECT("yss_raw!AL:AL"),MATCH($B$4,INDIRECT("yss_raw!AL:AL"),0)+$A199))</f>
        <v/>
      </c>
      <c r="C199" s="102" t="str">
        <f t="shared" ref="C199:C205" ca="1" si="66">IF($A199="","",INDEX(INDIRECT("yss_raw!AM:AM"),MATCH($B$4,INDIRECT("yss_raw!AL:AL"),0)+$A199))</f>
        <v/>
      </c>
      <c r="D199" s="102" t="str">
        <f t="shared" ref="D199:D205" ca="1" si="67">IF($A199="","",INDEX(INDIRECT("yss_raw!AO:AO"),MATCH($B$4,INDIRECT("yss_raw!AL:AL"),0)+$A199))</f>
        <v/>
      </c>
      <c r="E199" s="102" t="str">
        <f t="shared" ref="E199:E205" ca="1" si="68">IF($A199="","",INDEX(INDIRECT("yss_raw!AP:AP"),MATCH($B$4,INDIRECT("yss_raw!AL:AL"),0)+$A199))</f>
        <v/>
      </c>
      <c r="F199" s="102" t="str">
        <f t="shared" ref="F199:F205" ca="1" si="69">IF($A199="","",INDEX(INDIRECT("yss_raw!AQ:AQ"),MATCH($B$4,INDIRECT("yss_raw!AL:AL"),0)+$A199))</f>
        <v/>
      </c>
      <c r="G199" s="102" t="str">
        <f t="shared" ref="G199:G205" ca="1" si="70">IF($A199="","",INDEX(INDIRECT("yss_raw!AR:AR"),MATCH($B$4,INDIRECT("yss_raw!AL:AL"),0)+$A199))</f>
        <v/>
      </c>
      <c r="H199" s="139" t="str">
        <f t="shared" ref="H199:H205" ca="1" si="71">IF($A199="","",INDEX(INDIRECT("yss_raw!AU:AU"),MATCH($B$4,INDIRECT("yss_raw!AL:AL"),0)+$A199))</f>
        <v/>
      </c>
      <c r="I199" s="139" t="str">
        <f t="shared" ref="I199:I205" ca="1" si="72">IF($A199="","",INDEX(INDIRECT("yss_raw!AV:AV"),MATCH($B$4,INDIRECT("yss_raw!AL:AL"),0)+$A199))</f>
        <v/>
      </c>
      <c r="J199" s="140" t="str">
        <f t="shared" ca="1" si="59"/>
        <v/>
      </c>
      <c r="K199" s="118" t="str">
        <f t="shared" ca="1" si="60"/>
        <v/>
      </c>
      <c r="L199" s="118" t="str">
        <f t="shared" ref="L199:L205" ca="1" si="73">IF($A199="","",INDEX(INDIRECT("yss_raw!AX:AX"),MATCH($B$4,INDIRECT("yss_raw!AL:AL"),0)+$A199))</f>
        <v/>
      </c>
      <c r="M199" s="140" t="str">
        <f t="shared" ref="M199:M205" ca="1" si="74">IF($A199="","",INDEX(INDIRECT("yss_raw!AY:AY"),MATCH($B$4,INDIRECT("yss_raw!AL:AL"),0)+$A199))</f>
        <v/>
      </c>
      <c r="N199" s="140" t="str">
        <f t="shared" ref="N199:N205" ca="1" si="75">IF($A199="","",INDEX(INDIRECT("yss_raw!BB:BB"),MATCH($B$4,INDIRECT("yss_raw!AL:AL"),0)+$A199))</f>
        <v/>
      </c>
      <c r="O199" s="139" t="str">
        <f t="shared" ref="O199:O205" ca="1" si="76">IF($A199="","",INDEX(INDIRECT("yss_raw!BA:BA"),MATCH($B$4,INDIRECT("yss_raw!AL:AL"),0)+$A199))</f>
        <v/>
      </c>
      <c r="P199" s="140" t="str">
        <f t="shared" ca="1" si="61"/>
        <v/>
      </c>
      <c r="Q199" s="118" t="str">
        <f t="shared" ca="1" si="62"/>
        <v/>
      </c>
      <c r="R199" s="138" t="str">
        <f t="shared" ca="1" si="63"/>
        <v/>
      </c>
    </row>
    <row r="200" spans="1:18" x14ac:dyDescent="0.15">
      <c r="A200" s="138" t="str">
        <f t="shared" ca="1" si="64"/>
        <v/>
      </c>
      <c r="B200" s="102" t="str">
        <f t="shared" ca="1" si="65"/>
        <v/>
      </c>
      <c r="C200" s="102" t="str">
        <f t="shared" ca="1" si="66"/>
        <v/>
      </c>
      <c r="D200" s="102" t="str">
        <f t="shared" ca="1" si="67"/>
        <v/>
      </c>
      <c r="E200" s="102" t="str">
        <f t="shared" ca="1" si="68"/>
        <v/>
      </c>
      <c r="F200" s="102" t="str">
        <f t="shared" ca="1" si="69"/>
        <v/>
      </c>
      <c r="G200" s="102" t="str">
        <f t="shared" ca="1" si="70"/>
        <v/>
      </c>
      <c r="H200" s="139" t="str">
        <f t="shared" ca="1" si="71"/>
        <v/>
      </c>
      <c r="I200" s="139" t="str">
        <f t="shared" ca="1" si="72"/>
        <v/>
      </c>
      <c r="J200" s="140" t="str">
        <f t="shared" ca="1" si="59"/>
        <v/>
      </c>
      <c r="K200" s="118" t="str">
        <f t="shared" ca="1" si="60"/>
        <v/>
      </c>
      <c r="L200" s="118" t="str">
        <f t="shared" ca="1" si="73"/>
        <v/>
      </c>
      <c r="M200" s="140" t="str">
        <f t="shared" ca="1" si="74"/>
        <v/>
      </c>
      <c r="N200" s="140" t="str">
        <f t="shared" ca="1" si="75"/>
        <v/>
      </c>
      <c r="O200" s="139" t="str">
        <f t="shared" ca="1" si="76"/>
        <v/>
      </c>
      <c r="P200" s="140" t="str">
        <f t="shared" ca="1" si="61"/>
        <v/>
      </c>
      <c r="Q200" s="118" t="str">
        <f t="shared" ca="1" si="62"/>
        <v/>
      </c>
      <c r="R200" s="138" t="str">
        <f t="shared" ca="1" si="63"/>
        <v/>
      </c>
    </row>
    <row r="201" spans="1:18" x14ac:dyDescent="0.15">
      <c r="A201" s="138" t="str">
        <f t="shared" ca="1" si="64"/>
        <v/>
      </c>
      <c r="B201" s="102" t="str">
        <f t="shared" ca="1" si="65"/>
        <v/>
      </c>
      <c r="C201" s="102" t="str">
        <f t="shared" ca="1" si="66"/>
        <v/>
      </c>
      <c r="D201" s="102" t="str">
        <f t="shared" ca="1" si="67"/>
        <v/>
      </c>
      <c r="E201" s="102" t="str">
        <f t="shared" ca="1" si="68"/>
        <v/>
      </c>
      <c r="F201" s="102" t="str">
        <f t="shared" ca="1" si="69"/>
        <v/>
      </c>
      <c r="G201" s="102" t="str">
        <f t="shared" ca="1" si="70"/>
        <v/>
      </c>
      <c r="H201" s="139" t="str">
        <f t="shared" ca="1" si="71"/>
        <v/>
      </c>
      <c r="I201" s="139" t="str">
        <f t="shared" ca="1" si="72"/>
        <v/>
      </c>
      <c r="J201" s="140" t="str">
        <f t="shared" ca="1" si="59"/>
        <v/>
      </c>
      <c r="K201" s="118" t="str">
        <f t="shared" ca="1" si="60"/>
        <v/>
      </c>
      <c r="L201" s="118" t="str">
        <f t="shared" ca="1" si="73"/>
        <v/>
      </c>
      <c r="M201" s="140" t="str">
        <f t="shared" ca="1" si="74"/>
        <v/>
      </c>
      <c r="N201" s="140" t="str">
        <f t="shared" ca="1" si="75"/>
        <v/>
      </c>
      <c r="O201" s="139" t="str">
        <f t="shared" ca="1" si="76"/>
        <v/>
      </c>
      <c r="P201" s="140" t="str">
        <f t="shared" ca="1" si="61"/>
        <v/>
      </c>
      <c r="Q201" s="118" t="str">
        <f t="shared" ca="1" si="62"/>
        <v/>
      </c>
      <c r="R201" s="138" t="str">
        <f t="shared" ca="1" si="63"/>
        <v/>
      </c>
    </row>
    <row r="202" spans="1:18" x14ac:dyDescent="0.15">
      <c r="A202" s="138" t="str">
        <f t="shared" ca="1" si="64"/>
        <v/>
      </c>
      <c r="B202" s="102" t="str">
        <f t="shared" ca="1" si="65"/>
        <v/>
      </c>
      <c r="C202" s="102" t="str">
        <f t="shared" ca="1" si="66"/>
        <v/>
      </c>
      <c r="D202" s="102" t="str">
        <f t="shared" ca="1" si="67"/>
        <v/>
      </c>
      <c r="E202" s="102" t="str">
        <f t="shared" ca="1" si="68"/>
        <v/>
      </c>
      <c r="F202" s="102" t="str">
        <f t="shared" ca="1" si="69"/>
        <v/>
      </c>
      <c r="G202" s="102" t="str">
        <f t="shared" ca="1" si="70"/>
        <v/>
      </c>
      <c r="H202" s="139" t="str">
        <f t="shared" ca="1" si="71"/>
        <v/>
      </c>
      <c r="I202" s="139" t="str">
        <f t="shared" ca="1" si="72"/>
        <v/>
      </c>
      <c r="J202" s="140" t="str">
        <f t="shared" ca="1" si="59"/>
        <v/>
      </c>
      <c r="K202" s="118" t="str">
        <f t="shared" ca="1" si="60"/>
        <v/>
      </c>
      <c r="L202" s="118" t="str">
        <f t="shared" ca="1" si="73"/>
        <v/>
      </c>
      <c r="M202" s="140" t="str">
        <f t="shared" ca="1" si="74"/>
        <v/>
      </c>
      <c r="N202" s="140" t="str">
        <f t="shared" ca="1" si="75"/>
        <v/>
      </c>
      <c r="O202" s="139" t="str">
        <f t="shared" ca="1" si="76"/>
        <v/>
      </c>
      <c r="P202" s="140" t="str">
        <f t="shared" ca="1" si="61"/>
        <v/>
      </c>
      <c r="Q202" s="118" t="str">
        <f t="shared" ca="1" si="62"/>
        <v/>
      </c>
      <c r="R202" s="138" t="str">
        <f t="shared" ca="1" si="63"/>
        <v/>
      </c>
    </row>
    <row r="203" spans="1:18" x14ac:dyDescent="0.15">
      <c r="A203" s="138" t="str">
        <f t="shared" ca="1" si="64"/>
        <v/>
      </c>
      <c r="B203" s="102" t="str">
        <f t="shared" ca="1" si="65"/>
        <v/>
      </c>
      <c r="C203" s="102" t="str">
        <f t="shared" ca="1" si="66"/>
        <v/>
      </c>
      <c r="D203" s="102" t="str">
        <f t="shared" ca="1" si="67"/>
        <v/>
      </c>
      <c r="E203" s="102" t="str">
        <f t="shared" ca="1" si="68"/>
        <v/>
      </c>
      <c r="F203" s="102" t="str">
        <f t="shared" ca="1" si="69"/>
        <v/>
      </c>
      <c r="G203" s="102" t="str">
        <f t="shared" ca="1" si="70"/>
        <v/>
      </c>
      <c r="H203" s="139" t="str">
        <f t="shared" ca="1" si="71"/>
        <v/>
      </c>
      <c r="I203" s="139" t="str">
        <f t="shared" ca="1" si="72"/>
        <v/>
      </c>
      <c r="J203" s="140" t="str">
        <f t="shared" ca="1" si="59"/>
        <v/>
      </c>
      <c r="K203" s="118" t="str">
        <f t="shared" ca="1" si="60"/>
        <v/>
      </c>
      <c r="L203" s="118" t="str">
        <f t="shared" ca="1" si="73"/>
        <v/>
      </c>
      <c r="M203" s="140" t="str">
        <f t="shared" ca="1" si="74"/>
        <v/>
      </c>
      <c r="N203" s="140" t="str">
        <f t="shared" ca="1" si="75"/>
        <v/>
      </c>
      <c r="O203" s="139" t="str">
        <f t="shared" ca="1" si="76"/>
        <v/>
      </c>
      <c r="P203" s="140" t="str">
        <f t="shared" ca="1" si="61"/>
        <v/>
      </c>
      <c r="Q203" s="118" t="str">
        <f t="shared" ca="1" si="62"/>
        <v/>
      </c>
      <c r="R203" s="138" t="str">
        <f t="shared" ca="1" si="63"/>
        <v/>
      </c>
    </row>
    <row r="204" spans="1:18" x14ac:dyDescent="0.15">
      <c r="A204" s="138" t="str">
        <f t="shared" ca="1" si="64"/>
        <v/>
      </c>
      <c r="B204" s="102" t="str">
        <f t="shared" ca="1" si="65"/>
        <v/>
      </c>
      <c r="C204" s="102" t="str">
        <f t="shared" ca="1" si="66"/>
        <v/>
      </c>
      <c r="D204" s="102" t="str">
        <f t="shared" ca="1" si="67"/>
        <v/>
      </c>
      <c r="E204" s="102" t="str">
        <f t="shared" ca="1" si="68"/>
        <v/>
      </c>
      <c r="F204" s="102" t="str">
        <f t="shared" ca="1" si="69"/>
        <v/>
      </c>
      <c r="G204" s="102" t="str">
        <f t="shared" ca="1" si="70"/>
        <v/>
      </c>
      <c r="H204" s="139" t="str">
        <f t="shared" ca="1" si="71"/>
        <v/>
      </c>
      <c r="I204" s="139" t="str">
        <f t="shared" ca="1" si="72"/>
        <v/>
      </c>
      <c r="J204" s="140" t="str">
        <f t="shared" ca="1" si="59"/>
        <v/>
      </c>
      <c r="K204" s="118" t="str">
        <f t="shared" ca="1" si="60"/>
        <v/>
      </c>
      <c r="L204" s="118" t="str">
        <f t="shared" ca="1" si="73"/>
        <v/>
      </c>
      <c r="M204" s="140" t="str">
        <f t="shared" ca="1" si="74"/>
        <v/>
      </c>
      <c r="N204" s="140" t="str">
        <f t="shared" ca="1" si="75"/>
        <v/>
      </c>
      <c r="O204" s="139" t="str">
        <f t="shared" ca="1" si="76"/>
        <v/>
      </c>
      <c r="P204" s="140" t="str">
        <f t="shared" ca="1" si="61"/>
        <v/>
      </c>
      <c r="Q204" s="118" t="str">
        <f t="shared" ca="1" si="62"/>
        <v/>
      </c>
      <c r="R204" s="138" t="str">
        <f t="shared" ca="1" si="63"/>
        <v/>
      </c>
    </row>
    <row r="205" spans="1:18" x14ac:dyDescent="0.15">
      <c r="A205" s="138" t="str">
        <f t="shared" ca="1" si="64"/>
        <v/>
      </c>
      <c r="B205" s="102" t="str">
        <f t="shared" ca="1" si="65"/>
        <v/>
      </c>
      <c r="C205" s="102" t="str">
        <f t="shared" ca="1" si="66"/>
        <v/>
      </c>
      <c r="D205" s="102" t="str">
        <f t="shared" ca="1" si="67"/>
        <v/>
      </c>
      <c r="E205" s="102" t="str">
        <f t="shared" ca="1" si="68"/>
        <v/>
      </c>
      <c r="F205" s="102" t="str">
        <f t="shared" ca="1" si="69"/>
        <v/>
      </c>
      <c r="G205" s="102" t="str">
        <f t="shared" ca="1" si="70"/>
        <v/>
      </c>
      <c r="H205" s="139" t="str">
        <f t="shared" ca="1" si="71"/>
        <v/>
      </c>
      <c r="I205" s="139" t="str">
        <f t="shared" ca="1" si="72"/>
        <v/>
      </c>
      <c r="J205" s="140" t="str">
        <f t="shared" ca="1" si="59"/>
        <v/>
      </c>
      <c r="K205" s="118" t="str">
        <f t="shared" ca="1" si="60"/>
        <v/>
      </c>
      <c r="L205" s="118" t="str">
        <f t="shared" ca="1" si="73"/>
        <v/>
      </c>
      <c r="M205" s="140" t="str">
        <f t="shared" ca="1" si="74"/>
        <v/>
      </c>
      <c r="N205" s="140" t="str">
        <f t="shared" ca="1" si="75"/>
        <v/>
      </c>
      <c r="O205" s="139" t="str">
        <f t="shared" ca="1" si="76"/>
        <v/>
      </c>
      <c r="P205" s="140" t="str">
        <f t="shared" ca="1" si="61"/>
        <v/>
      </c>
      <c r="Q205" s="118" t="str">
        <f t="shared" ca="1" si="62"/>
        <v/>
      </c>
      <c r="R205" s="138" t="str">
        <f t="shared" ca="1" si="63"/>
        <v/>
      </c>
    </row>
  </sheetData>
  <mergeCells count="1">
    <mergeCell ref="A1:R1"/>
  </mergeCells>
  <phoneticPr fontId="3"/>
  <conditionalFormatting sqref="A6:R205">
    <cfRule type="expression" dxfId="31" priority="2">
      <formula>OR($A6:$R6&lt;&gt;"")</formula>
    </cfRule>
  </conditionalFormatting>
  <conditionalFormatting sqref="A6:R205">
    <cfRule type="expression" dxfId="30" priority="1">
      <formula>$A6=$A$5</formula>
    </cfRule>
  </conditionalFormatting>
  <printOptions horizontalCentered="1"/>
  <pageMargins left="0.59055118110236227" right="0.59055118110236227" top="0.59055118110236227" bottom="0.59055118110236227" header="0.31496062992125984" footer="0.31496062992125984"/>
  <pageSetup paperSize="9" scale="43" fitToHeight="0" orientation="landscape" r:id="rId1"/>
  <rowBreaks count="1" manualBreakCount="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S205"/>
  <sheetViews>
    <sheetView showGridLines="0" view="pageBreakPreview" zoomScale="60" zoomScaleNormal="60" zoomScalePageLayoutView="50" workbookViewId="0">
      <selection sqref="A1:Q1"/>
    </sheetView>
  </sheetViews>
  <sheetFormatPr defaultColWidth="9" defaultRowHeight="18.75" x14ac:dyDescent="0.15"/>
  <cols>
    <col min="1" max="1" width="7.375" style="1" bestFit="1" customWidth="1"/>
    <col min="2" max="4" width="30.625" style="1" customWidth="1"/>
    <col min="5" max="5" width="13.125" style="1" customWidth="1"/>
    <col min="6" max="6" width="13.125" style="176" customWidth="1"/>
    <col min="7" max="11" width="13.125" style="1" customWidth="1"/>
    <col min="12" max="13" width="22.5" style="179" customWidth="1"/>
    <col min="14" max="17" width="13.125" style="1" customWidth="1"/>
    <col min="18" max="18" width="9" style="1"/>
    <col min="19" max="19" width="9" style="1" hidden="1" customWidth="1"/>
    <col min="20" max="16384" width="9" style="1"/>
  </cols>
  <sheetData>
    <row r="1" spans="1:19" ht="40.5" customHeight="1" x14ac:dyDescent="0.15">
      <c r="A1" s="321">
        <v>44287</v>
      </c>
      <c r="B1" s="321"/>
      <c r="C1" s="321"/>
      <c r="D1" s="321"/>
      <c r="E1" s="321"/>
      <c r="F1" s="321"/>
      <c r="G1" s="321"/>
      <c r="H1" s="321"/>
      <c r="I1" s="321"/>
      <c r="J1" s="321"/>
      <c r="K1" s="321"/>
      <c r="L1" s="321"/>
      <c r="M1" s="321"/>
      <c r="N1" s="321"/>
      <c r="O1" s="321"/>
      <c r="P1" s="321"/>
      <c r="Q1" s="321"/>
    </row>
    <row r="2" spans="1:19" x14ac:dyDescent="0.15">
      <c r="Q2" s="155" t="s">
        <v>196</v>
      </c>
    </row>
    <row r="3" spans="1:19" x14ac:dyDescent="0.15">
      <c r="P3" s="5"/>
      <c r="Q3" s="5"/>
    </row>
    <row r="4" spans="1:19" ht="37.5" x14ac:dyDescent="0.15">
      <c r="A4" s="100" t="s">
        <v>147</v>
      </c>
      <c r="B4" s="100" t="s">
        <v>148</v>
      </c>
      <c r="C4" s="100" t="s">
        <v>118</v>
      </c>
      <c r="D4" s="100" t="s">
        <v>138</v>
      </c>
      <c r="E4" s="100" t="s">
        <v>156</v>
      </c>
      <c r="F4" s="100" t="s">
        <v>157</v>
      </c>
      <c r="G4" s="100" t="s">
        <v>24</v>
      </c>
      <c r="H4" s="100" t="s">
        <v>25</v>
      </c>
      <c r="I4" s="100" t="s">
        <v>26</v>
      </c>
      <c r="J4" s="100" t="s">
        <v>27</v>
      </c>
      <c r="K4" s="100" t="s">
        <v>28</v>
      </c>
      <c r="L4" s="180" t="s">
        <v>215</v>
      </c>
      <c r="M4" s="180" t="s">
        <v>216</v>
      </c>
      <c r="N4" s="100" t="s">
        <v>29</v>
      </c>
      <c r="O4" s="100" t="s">
        <v>30</v>
      </c>
      <c r="P4" s="100" t="s">
        <v>31</v>
      </c>
      <c r="Q4" s="100" t="s">
        <v>150</v>
      </c>
    </row>
    <row r="5" spans="1:19" x14ac:dyDescent="0.15">
      <c r="A5" s="124">
        <f ca="1">MATCH("",INDIRECT("yss_raw!BD:BD"),-1)-MATCH("キャンペーン",INDIRECT("yss_raw!BD:BD"),0)-1</f>
        <v>7</v>
      </c>
      <c r="B5" s="125"/>
      <c r="C5" s="125"/>
      <c r="D5" s="125"/>
      <c r="E5" s="125"/>
      <c r="F5" s="125" t="s">
        <v>119</v>
      </c>
      <c r="G5" s="126">
        <f ca="1">yss!D6</f>
        <v>4650</v>
      </c>
      <c r="H5" s="126">
        <f ca="1">yss!F6</f>
        <v>495</v>
      </c>
      <c r="I5" s="127">
        <f ca="1">IFERROR(H5/G5,"")</f>
        <v>0.1064516129032258</v>
      </c>
      <c r="J5" s="128">
        <f ca="1">IFERROR(K5/H5,"")</f>
        <v>112.72727272727273</v>
      </c>
      <c r="K5" s="129">
        <f ca="1">yss!L6</f>
        <v>55800</v>
      </c>
      <c r="L5" s="127">
        <f ca="1">IFERROR(VLOOKUP("全体",INDIRECT("yss_raw!B:J"),6,0),"")</f>
        <v>0.83116000000000001</v>
      </c>
      <c r="M5" s="127">
        <f ca="1">IFERROR(VLOOKUP("全体",INDIRECT("yss_raw!B:J"),9,0),"")</f>
        <v>0.67418999999999996</v>
      </c>
      <c r="N5" s="126">
        <f ca="1">yss!N6</f>
        <v>16</v>
      </c>
      <c r="O5" s="127">
        <f ca="1">IFERROR(N5/H5,"")</f>
        <v>3.2323232323232323E-2</v>
      </c>
      <c r="P5" s="128">
        <f ca="1">IFERROR(K5/N5,"")</f>
        <v>3487.5</v>
      </c>
      <c r="Q5" s="125" t="s">
        <v>151</v>
      </c>
    </row>
    <row r="6" spans="1:19" x14ac:dyDescent="0.15">
      <c r="A6" s="138">
        <f ca="1">IF(ROW()-5&gt;$A$5,"",ROW()-5)</f>
        <v>1</v>
      </c>
      <c r="B6" s="102" t="str">
        <f t="shared" ref="B6:B37" ca="1" si="0">IF($A6="","",INDEX(INDIRECT("yss_raw!BD:BD"),MATCH($B$4,INDIRECT("yss_raw!BD:BD"),0)+$A6))</f>
        <v>サンプル_A</v>
      </c>
      <c r="C6" s="102" t="str">
        <f t="shared" ref="C6:C37" ca="1" si="1">IF($A6="","",INDEX(INDIRECT("yss_raw!BE:BE"),MATCH($B$4,INDIRECT("yss_raw!BD:BD"),0)+$A6))</f>
        <v>サンプル_A</v>
      </c>
      <c r="D6" s="102" t="str">
        <f t="shared" ref="D6:D37" ca="1" si="2">IF($A6="","",INDEX(INDIRECT("yss_raw!BF:BF"),MATCH($B$4,INDIRECT("yss_raw!BD:BD"),0)+$A6))</f>
        <v>サンプルです1</v>
      </c>
      <c r="E6" s="102" t="str">
        <f ca="1">SUBSTITUTE(SUBSTITUTE(SUBSTITUTE(S6,"BROAD","部分一致"),"EXACT","完全一致"),"PHRASE","フレーズ一致")</f>
        <v>部分一致</v>
      </c>
      <c r="F6" s="177">
        <f t="shared" ref="F6:F37" ca="1" si="3">IF($A6="","",INDEX(INDIRECT("yss_raw!BH:BH"),MATCH($B$4,INDIRECT("yss_raw!BD:BD"),0)+$A6))</f>
        <v>3</v>
      </c>
      <c r="G6" s="139">
        <f t="shared" ref="G6:G37" ca="1" si="4">IF($A6="","",INDEX(INDIRECT("yss_raw!BI:BI"),MATCH($B$4,INDIRECT("yss_raw!BD:BD"),0)+$A6))</f>
        <v>400</v>
      </c>
      <c r="H6" s="139">
        <f t="shared" ref="H6:H37" ca="1" si="5">IF($A6="","",INDEX(INDIRECT("yss_raw!BJ:BJ"),MATCH($B$4,INDIRECT("yss_raw!BD:BD"),0)+$A6))</f>
        <v>56</v>
      </c>
      <c r="I6" s="140">
        <f ca="1">IF($A6="","",IFERROR(H6/G6,""))</f>
        <v>0.14000000000000001</v>
      </c>
      <c r="J6" s="118">
        <f ca="1">IF($A6="","",IFERROR(K6/H6,""))</f>
        <v>77.142857142857139</v>
      </c>
      <c r="K6" s="118">
        <f t="shared" ref="K6:K37" ca="1" si="6">IF($A6="","",INDEX(INDIRECT("yss_raw!BL:BL"),MATCH($B$4,INDIRECT("yss_raw!BD:BD"),0)+$A6))</f>
        <v>4320</v>
      </c>
      <c r="L6" s="140">
        <f t="shared" ref="L6:L37" ca="1" si="7">IF($A6="","",INDEX(INDIRECT("yss_raw!BM:BM"),MATCH($B$4,INDIRECT("yss_raw!BD:BD"),0)+$A6))</f>
        <v>0.92271999999999998</v>
      </c>
      <c r="M6" s="140">
        <f ca="1">IF($A6="","",INDEX(INDIRECT("yss_raw!BP:BP"),MATCH($B$4,INDIRECT("yss_raw!BD:BD"),0)+$A6))</f>
        <v>0.76566999999999996</v>
      </c>
      <c r="N6" s="139">
        <f t="shared" ref="N6:N37" ca="1" si="8">IF($A6="","",INDEX(INDIRECT("yss_raw!BO:BO"),MATCH($B$4,INDIRECT("yss_raw!BD:BD"),0)+$A6))</f>
        <v>1</v>
      </c>
      <c r="O6" s="140">
        <f ca="1">IF($A6="","",IFERROR(N6/H6,""))</f>
        <v>1.7857142857142856E-2</v>
      </c>
      <c r="P6" s="118">
        <f ca="1">IF($A6="","",IFERROR(K6/N6,""))</f>
        <v>4320</v>
      </c>
      <c r="Q6" s="138" t="str">
        <f ca="1">IF($A6="","",IF(N6&gt;0,IF(P6&gt;$P$5,"B","A"),IF(N6=0,IF(K6&gt;$P$5,"C","D"))))</f>
        <v>B</v>
      </c>
      <c r="S6" s="1" t="str">
        <f t="shared" ref="S6:S37" ca="1" si="9">IF($A6="","",INDEX(INDIRECT("yss_raw!BG:BG"),MATCH($B$4,INDIRECT("yss_raw!BD:BD"),0)+$A6))</f>
        <v>BROAD</v>
      </c>
    </row>
    <row r="7" spans="1:19" x14ac:dyDescent="0.15">
      <c r="A7" s="138">
        <f t="shared" ref="A7:A70" ca="1" si="10">IF(ROW()-5&gt;$A$5,"",ROW()-5)</f>
        <v>2</v>
      </c>
      <c r="B7" s="102" t="str">
        <f t="shared" ca="1" si="0"/>
        <v>サンプル_A</v>
      </c>
      <c r="C7" s="102" t="str">
        <f t="shared" ca="1" si="1"/>
        <v>サンプル_A</v>
      </c>
      <c r="D7" s="102" t="str">
        <f t="shared" ca="1" si="2"/>
        <v>サンプルです3</v>
      </c>
      <c r="E7" s="102" t="str">
        <f t="shared" ref="E7:E70" ca="1" si="11">SUBSTITUTE(SUBSTITUTE(SUBSTITUTE(S7,"BROAD","部分一致"),"EXACT","完全一致"),"PHRASE","フレーズ一致")</f>
        <v>部分一致</v>
      </c>
      <c r="F7" s="177">
        <f t="shared" ca="1" si="3"/>
        <v>2</v>
      </c>
      <c r="G7" s="139">
        <f t="shared" ca="1" si="4"/>
        <v>600</v>
      </c>
      <c r="H7" s="139">
        <f t="shared" ca="1" si="5"/>
        <v>84</v>
      </c>
      <c r="I7" s="140">
        <f t="shared" ref="I7:I70" ca="1" si="12">IF($A7="","",IFERROR(H7/G7,""))</f>
        <v>0.14000000000000001</v>
      </c>
      <c r="J7" s="118">
        <f t="shared" ref="J7:J70" ca="1" si="13">IF($A7="","",IFERROR(K7/H7,""))</f>
        <v>77.142857142857139</v>
      </c>
      <c r="K7" s="118">
        <f t="shared" ca="1" si="6"/>
        <v>6480</v>
      </c>
      <c r="L7" s="140">
        <f t="shared" ca="1" si="7"/>
        <v>1</v>
      </c>
      <c r="M7" s="140">
        <f t="shared" ref="M7:M70" ca="1" si="14">IF($A7="","",INDEX(INDIRECT("yss_raw!BP:BP"),MATCH($B$4,INDIRECT("yss_raw!BD:BD"),0)+$A7))</f>
        <v>0.97789999999999999</v>
      </c>
      <c r="N7" s="139">
        <f t="shared" ca="1" si="8"/>
        <v>2</v>
      </c>
      <c r="O7" s="140">
        <f t="shared" ref="O7:O70" ca="1" si="15">IF($A7="","",IFERROR(N7/H7,""))</f>
        <v>2.3809523809523808E-2</v>
      </c>
      <c r="P7" s="118">
        <f t="shared" ref="P7:P70" ca="1" si="16">IF($A7="","",IFERROR(K7/N7,""))</f>
        <v>3240</v>
      </c>
      <c r="Q7" s="138" t="str">
        <f t="shared" ref="Q7:Q70" ca="1" si="17">IF($A7="","",IF(N7&gt;0,IF(P7&gt;$P$5,"B","A"),IF(N7=0,IF(K7&gt;$P$5,"C","D"))))</f>
        <v>A</v>
      </c>
      <c r="S7" s="1" t="str">
        <f t="shared" ca="1" si="9"/>
        <v>BROAD</v>
      </c>
    </row>
    <row r="8" spans="1:19" x14ac:dyDescent="0.15">
      <c r="A8" s="138">
        <f t="shared" ca="1" si="10"/>
        <v>3</v>
      </c>
      <c r="B8" s="102" t="str">
        <f t="shared" ca="1" si="0"/>
        <v>サンプル_A</v>
      </c>
      <c r="C8" s="102" t="str">
        <f t="shared" ca="1" si="1"/>
        <v>サンプル_A</v>
      </c>
      <c r="D8" s="102" t="str">
        <f t="shared" ca="1" si="2"/>
        <v>サンプルです5</v>
      </c>
      <c r="E8" s="102" t="str">
        <f t="shared" ca="1" si="11"/>
        <v>部分一致</v>
      </c>
      <c r="F8" s="177">
        <f t="shared" ca="1" si="3"/>
        <v>3</v>
      </c>
      <c r="G8" s="139">
        <f t="shared" ca="1" si="4"/>
        <v>200</v>
      </c>
      <c r="H8" s="139">
        <f t="shared" ca="1" si="5"/>
        <v>28</v>
      </c>
      <c r="I8" s="140">
        <f t="shared" ca="1" si="12"/>
        <v>0.14000000000000001</v>
      </c>
      <c r="J8" s="118">
        <f t="shared" ca="1" si="13"/>
        <v>77.142857142857139</v>
      </c>
      <c r="K8" s="118">
        <f t="shared" ca="1" si="6"/>
        <v>2160</v>
      </c>
      <c r="L8" s="140">
        <f t="shared" ca="1" si="7"/>
        <v>0.97726999999999997</v>
      </c>
      <c r="M8" s="140">
        <f t="shared" ca="1" si="14"/>
        <v>0.97726999999999997</v>
      </c>
      <c r="N8" s="139">
        <f t="shared" ca="1" si="8"/>
        <v>1</v>
      </c>
      <c r="O8" s="140">
        <f t="shared" ca="1" si="15"/>
        <v>3.5714285714285712E-2</v>
      </c>
      <c r="P8" s="118">
        <f t="shared" ca="1" si="16"/>
        <v>2160</v>
      </c>
      <c r="Q8" s="138" t="str">
        <f t="shared" ca="1" si="17"/>
        <v>A</v>
      </c>
      <c r="S8" s="1" t="str">
        <f t="shared" ca="1" si="9"/>
        <v>BROAD</v>
      </c>
    </row>
    <row r="9" spans="1:19" x14ac:dyDescent="0.15">
      <c r="A9" s="138">
        <f t="shared" ca="1" si="10"/>
        <v>4</v>
      </c>
      <c r="B9" s="102" t="str">
        <f t="shared" ca="1" si="0"/>
        <v>サンプル_A</v>
      </c>
      <c r="C9" s="102" t="str">
        <f t="shared" ca="1" si="1"/>
        <v>サンプル_A</v>
      </c>
      <c r="D9" s="102" t="str">
        <f t="shared" ca="1" si="2"/>
        <v>サンプルです7</v>
      </c>
      <c r="E9" s="102" t="str">
        <f t="shared" ca="1" si="11"/>
        <v>部分一致</v>
      </c>
      <c r="F9" s="177">
        <f t="shared" ca="1" si="3"/>
        <v>8</v>
      </c>
      <c r="G9" s="139">
        <f t="shared" ca="1" si="4"/>
        <v>800</v>
      </c>
      <c r="H9" s="139">
        <f t="shared" ca="1" si="5"/>
        <v>112</v>
      </c>
      <c r="I9" s="140">
        <f t="shared" ca="1" si="12"/>
        <v>0.14000000000000001</v>
      </c>
      <c r="J9" s="118">
        <f t="shared" ca="1" si="13"/>
        <v>77.142857142857139</v>
      </c>
      <c r="K9" s="118">
        <f t="shared" ca="1" si="6"/>
        <v>8640</v>
      </c>
      <c r="L9" s="140">
        <f t="shared" ca="1" si="7"/>
        <v>1</v>
      </c>
      <c r="M9" s="140">
        <f t="shared" ca="1" si="14"/>
        <v>0.95</v>
      </c>
      <c r="N9" s="139">
        <f t="shared" ca="1" si="8"/>
        <v>2</v>
      </c>
      <c r="O9" s="140">
        <f t="shared" ca="1" si="15"/>
        <v>1.7857142857142856E-2</v>
      </c>
      <c r="P9" s="118">
        <f t="shared" ca="1" si="16"/>
        <v>4320</v>
      </c>
      <c r="Q9" s="138" t="str">
        <f t="shared" ca="1" si="17"/>
        <v>B</v>
      </c>
      <c r="S9" s="1" t="str">
        <f t="shared" ca="1" si="9"/>
        <v>BROAD</v>
      </c>
    </row>
    <row r="10" spans="1:19" x14ac:dyDescent="0.15">
      <c r="A10" s="138">
        <f t="shared" ca="1" si="10"/>
        <v>5</v>
      </c>
      <c r="B10" s="102" t="str">
        <f t="shared" ca="1" si="0"/>
        <v>サンプル_B</v>
      </c>
      <c r="C10" s="102" t="str">
        <f t="shared" ca="1" si="1"/>
        <v>サンプル_B</v>
      </c>
      <c r="D10" s="102" t="str">
        <f t="shared" ca="1" si="2"/>
        <v>サンプルです2</v>
      </c>
      <c r="E10" s="102" t="str">
        <f t="shared" ca="1" si="11"/>
        <v>部分一致</v>
      </c>
      <c r="F10" s="177">
        <f t="shared" ca="1" si="3"/>
        <v>3</v>
      </c>
      <c r="G10" s="139">
        <f t="shared" ca="1" si="4"/>
        <v>795</v>
      </c>
      <c r="H10" s="139">
        <f t="shared" ca="1" si="5"/>
        <v>64.5</v>
      </c>
      <c r="I10" s="140">
        <f t="shared" ca="1" si="12"/>
        <v>8.1132075471698109E-2</v>
      </c>
      <c r="J10" s="118">
        <f t="shared" ca="1" si="13"/>
        <v>159.06976744186048</v>
      </c>
      <c r="K10" s="118">
        <f t="shared" ca="1" si="6"/>
        <v>10260</v>
      </c>
      <c r="L10" s="140">
        <f t="shared" ca="1" si="7"/>
        <v>0.93628999999999996</v>
      </c>
      <c r="M10" s="140">
        <f t="shared" ca="1" si="14"/>
        <v>0.91512000000000004</v>
      </c>
      <c r="N10" s="139">
        <f t="shared" ca="1" si="8"/>
        <v>3</v>
      </c>
      <c r="O10" s="140">
        <f t="shared" ca="1" si="15"/>
        <v>4.6511627906976744E-2</v>
      </c>
      <c r="P10" s="118">
        <f t="shared" ca="1" si="16"/>
        <v>3420</v>
      </c>
      <c r="Q10" s="138" t="str">
        <f t="shared" ca="1" si="17"/>
        <v>A</v>
      </c>
      <c r="S10" s="1" t="str">
        <f t="shared" ca="1" si="9"/>
        <v>BROAD</v>
      </c>
    </row>
    <row r="11" spans="1:19" x14ac:dyDescent="0.15">
      <c r="A11" s="138">
        <f t="shared" ca="1" si="10"/>
        <v>6</v>
      </c>
      <c r="B11" s="102" t="str">
        <f t="shared" ca="1" si="0"/>
        <v>サンプル_B</v>
      </c>
      <c r="C11" s="102" t="str">
        <f t="shared" ca="1" si="1"/>
        <v>サンプル_B</v>
      </c>
      <c r="D11" s="102" t="str">
        <f t="shared" ca="1" si="2"/>
        <v>サンプルです4</v>
      </c>
      <c r="E11" s="102" t="str">
        <f t="shared" ca="1" si="11"/>
        <v>部分一致</v>
      </c>
      <c r="F11" s="177">
        <f t="shared" ca="1" si="3"/>
        <v>3</v>
      </c>
      <c r="G11" s="139">
        <f t="shared" ca="1" si="4"/>
        <v>530</v>
      </c>
      <c r="H11" s="139">
        <f t="shared" ca="1" si="5"/>
        <v>43</v>
      </c>
      <c r="I11" s="140">
        <f t="shared" ca="1" si="12"/>
        <v>8.1132075471698109E-2</v>
      </c>
      <c r="J11" s="118">
        <f t="shared" ca="1" si="13"/>
        <v>159.06976744186048</v>
      </c>
      <c r="K11" s="118">
        <f t="shared" ca="1" si="6"/>
        <v>6840</v>
      </c>
      <c r="L11" s="140">
        <f t="shared" ca="1" si="7"/>
        <v>0.98765000000000003</v>
      </c>
      <c r="M11" s="140">
        <f t="shared" ca="1" si="14"/>
        <v>0.94443999999999995</v>
      </c>
      <c r="N11" s="139">
        <f t="shared" ca="1" si="8"/>
        <v>2</v>
      </c>
      <c r="O11" s="140">
        <f t="shared" ca="1" si="15"/>
        <v>4.6511627906976744E-2</v>
      </c>
      <c r="P11" s="118">
        <f t="shared" ca="1" si="16"/>
        <v>3420</v>
      </c>
      <c r="Q11" s="138" t="str">
        <f t="shared" ca="1" si="17"/>
        <v>A</v>
      </c>
      <c r="S11" s="1" t="str">
        <f t="shared" ca="1" si="9"/>
        <v>BROAD</v>
      </c>
    </row>
    <row r="12" spans="1:19" x14ac:dyDescent="0.15">
      <c r="A12" s="138">
        <f t="shared" ca="1" si="10"/>
        <v>7</v>
      </c>
      <c r="B12" s="102" t="str">
        <f t="shared" ca="1" si="0"/>
        <v>サンプル_B</v>
      </c>
      <c r="C12" s="102" t="str">
        <f t="shared" ca="1" si="1"/>
        <v>サンプル_B</v>
      </c>
      <c r="D12" s="102" t="str">
        <f t="shared" ca="1" si="2"/>
        <v>サンプルです6</v>
      </c>
      <c r="E12" s="102" t="str">
        <f t="shared" ca="1" si="11"/>
        <v>部分一致</v>
      </c>
      <c r="F12" s="177">
        <f t="shared" ca="1" si="3"/>
        <v>3</v>
      </c>
      <c r="G12" s="139">
        <f t="shared" ca="1" si="4"/>
        <v>1325</v>
      </c>
      <c r="H12" s="139">
        <f t="shared" ca="1" si="5"/>
        <v>107.5</v>
      </c>
      <c r="I12" s="140">
        <f t="shared" ca="1" si="12"/>
        <v>8.1132075471698109E-2</v>
      </c>
      <c r="J12" s="118">
        <f t="shared" ca="1" si="13"/>
        <v>159.06976744186048</v>
      </c>
      <c r="K12" s="118">
        <f t="shared" ca="1" si="6"/>
        <v>17100</v>
      </c>
      <c r="L12" s="140">
        <f t="shared" ca="1" si="7"/>
        <v>0.9</v>
      </c>
      <c r="M12" s="140">
        <f t="shared" ca="1" si="14"/>
        <v>0.9</v>
      </c>
      <c r="N12" s="139">
        <f t="shared" ca="1" si="8"/>
        <v>5</v>
      </c>
      <c r="O12" s="140">
        <f t="shared" ca="1" si="15"/>
        <v>4.6511627906976744E-2</v>
      </c>
      <c r="P12" s="118">
        <f t="shared" ca="1" si="16"/>
        <v>3420</v>
      </c>
      <c r="Q12" s="138" t="str">
        <f t="shared" ca="1" si="17"/>
        <v>A</v>
      </c>
      <c r="S12" s="1" t="str">
        <f t="shared" ca="1" si="9"/>
        <v>BROAD</v>
      </c>
    </row>
    <row r="13" spans="1:19" x14ac:dyDescent="0.15">
      <c r="A13" s="138" t="str">
        <f t="shared" ca="1" si="10"/>
        <v/>
      </c>
      <c r="B13" s="102" t="str">
        <f t="shared" ca="1" si="0"/>
        <v/>
      </c>
      <c r="C13" s="102" t="str">
        <f t="shared" ca="1" si="1"/>
        <v/>
      </c>
      <c r="D13" s="102" t="str">
        <f t="shared" ca="1" si="2"/>
        <v/>
      </c>
      <c r="E13" s="102" t="str">
        <f t="shared" ca="1" si="11"/>
        <v/>
      </c>
      <c r="F13" s="177" t="str">
        <f t="shared" ca="1" si="3"/>
        <v/>
      </c>
      <c r="G13" s="139" t="str">
        <f t="shared" ca="1" si="4"/>
        <v/>
      </c>
      <c r="H13" s="139" t="str">
        <f t="shared" ca="1" si="5"/>
        <v/>
      </c>
      <c r="I13" s="140" t="str">
        <f t="shared" ca="1" si="12"/>
        <v/>
      </c>
      <c r="J13" s="118" t="str">
        <f t="shared" ca="1" si="13"/>
        <v/>
      </c>
      <c r="K13" s="118" t="str">
        <f t="shared" ca="1" si="6"/>
        <v/>
      </c>
      <c r="L13" s="140" t="str">
        <f t="shared" ca="1" si="7"/>
        <v/>
      </c>
      <c r="M13" s="140" t="str">
        <f t="shared" ca="1" si="14"/>
        <v/>
      </c>
      <c r="N13" s="139" t="str">
        <f t="shared" ca="1" si="8"/>
        <v/>
      </c>
      <c r="O13" s="140" t="str">
        <f t="shared" ca="1" si="15"/>
        <v/>
      </c>
      <c r="P13" s="118" t="str">
        <f t="shared" ca="1" si="16"/>
        <v/>
      </c>
      <c r="Q13" s="138" t="str">
        <f t="shared" ca="1" si="17"/>
        <v/>
      </c>
      <c r="S13" s="1" t="str">
        <f t="shared" ca="1" si="9"/>
        <v/>
      </c>
    </row>
    <row r="14" spans="1:19" x14ac:dyDescent="0.15">
      <c r="A14" s="138" t="str">
        <f t="shared" ca="1" si="10"/>
        <v/>
      </c>
      <c r="B14" s="102" t="str">
        <f t="shared" ca="1" si="0"/>
        <v/>
      </c>
      <c r="C14" s="102" t="str">
        <f t="shared" ca="1" si="1"/>
        <v/>
      </c>
      <c r="D14" s="102" t="str">
        <f t="shared" ca="1" si="2"/>
        <v/>
      </c>
      <c r="E14" s="102" t="str">
        <f t="shared" ca="1" si="11"/>
        <v/>
      </c>
      <c r="F14" s="177" t="str">
        <f t="shared" ca="1" si="3"/>
        <v/>
      </c>
      <c r="G14" s="139" t="str">
        <f t="shared" ca="1" si="4"/>
        <v/>
      </c>
      <c r="H14" s="139" t="str">
        <f t="shared" ca="1" si="5"/>
        <v/>
      </c>
      <c r="I14" s="140" t="str">
        <f t="shared" ca="1" si="12"/>
        <v/>
      </c>
      <c r="J14" s="118" t="str">
        <f t="shared" ca="1" si="13"/>
        <v/>
      </c>
      <c r="K14" s="118" t="str">
        <f t="shared" ca="1" si="6"/>
        <v/>
      </c>
      <c r="L14" s="140" t="str">
        <f t="shared" ca="1" si="7"/>
        <v/>
      </c>
      <c r="M14" s="140" t="str">
        <f t="shared" ca="1" si="14"/>
        <v/>
      </c>
      <c r="N14" s="139" t="str">
        <f t="shared" ca="1" si="8"/>
        <v/>
      </c>
      <c r="O14" s="140" t="str">
        <f t="shared" ca="1" si="15"/>
        <v/>
      </c>
      <c r="P14" s="118" t="str">
        <f t="shared" ca="1" si="16"/>
        <v/>
      </c>
      <c r="Q14" s="138" t="str">
        <f t="shared" ca="1" si="17"/>
        <v/>
      </c>
      <c r="S14" s="1" t="str">
        <f t="shared" ca="1" si="9"/>
        <v/>
      </c>
    </row>
    <row r="15" spans="1:19" x14ac:dyDescent="0.15">
      <c r="A15" s="138" t="str">
        <f t="shared" ca="1" si="10"/>
        <v/>
      </c>
      <c r="B15" s="102" t="str">
        <f t="shared" ca="1" si="0"/>
        <v/>
      </c>
      <c r="C15" s="102" t="str">
        <f t="shared" ca="1" si="1"/>
        <v/>
      </c>
      <c r="D15" s="102" t="str">
        <f t="shared" ca="1" si="2"/>
        <v/>
      </c>
      <c r="E15" s="102" t="str">
        <f t="shared" ca="1" si="11"/>
        <v/>
      </c>
      <c r="F15" s="177" t="str">
        <f t="shared" ca="1" si="3"/>
        <v/>
      </c>
      <c r="G15" s="139" t="str">
        <f t="shared" ca="1" si="4"/>
        <v/>
      </c>
      <c r="H15" s="139" t="str">
        <f t="shared" ca="1" si="5"/>
        <v/>
      </c>
      <c r="I15" s="140" t="str">
        <f t="shared" ca="1" si="12"/>
        <v/>
      </c>
      <c r="J15" s="118" t="str">
        <f t="shared" ca="1" si="13"/>
        <v/>
      </c>
      <c r="K15" s="118" t="str">
        <f t="shared" ca="1" si="6"/>
        <v/>
      </c>
      <c r="L15" s="140" t="str">
        <f t="shared" ca="1" si="7"/>
        <v/>
      </c>
      <c r="M15" s="140" t="str">
        <f t="shared" ca="1" si="14"/>
        <v/>
      </c>
      <c r="N15" s="139" t="str">
        <f t="shared" ca="1" si="8"/>
        <v/>
      </c>
      <c r="O15" s="140" t="str">
        <f t="shared" ca="1" si="15"/>
        <v/>
      </c>
      <c r="P15" s="118" t="str">
        <f t="shared" ca="1" si="16"/>
        <v/>
      </c>
      <c r="Q15" s="138" t="str">
        <f t="shared" ca="1" si="17"/>
        <v/>
      </c>
      <c r="S15" s="1" t="str">
        <f t="shared" ca="1" si="9"/>
        <v/>
      </c>
    </row>
    <row r="16" spans="1:19" x14ac:dyDescent="0.15">
      <c r="A16" s="138" t="str">
        <f t="shared" ca="1" si="10"/>
        <v/>
      </c>
      <c r="B16" s="102" t="str">
        <f t="shared" ca="1" si="0"/>
        <v/>
      </c>
      <c r="C16" s="102" t="str">
        <f t="shared" ca="1" si="1"/>
        <v/>
      </c>
      <c r="D16" s="102" t="str">
        <f t="shared" ca="1" si="2"/>
        <v/>
      </c>
      <c r="E16" s="102" t="str">
        <f t="shared" ca="1" si="11"/>
        <v/>
      </c>
      <c r="F16" s="177" t="str">
        <f t="shared" ca="1" si="3"/>
        <v/>
      </c>
      <c r="G16" s="139" t="str">
        <f t="shared" ca="1" si="4"/>
        <v/>
      </c>
      <c r="H16" s="139" t="str">
        <f t="shared" ca="1" si="5"/>
        <v/>
      </c>
      <c r="I16" s="140" t="str">
        <f t="shared" ca="1" si="12"/>
        <v/>
      </c>
      <c r="J16" s="118" t="str">
        <f t="shared" ca="1" si="13"/>
        <v/>
      </c>
      <c r="K16" s="118" t="str">
        <f t="shared" ca="1" si="6"/>
        <v/>
      </c>
      <c r="L16" s="140" t="str">
        <f t="shared" ca="1" si="7"/>
        <v/>
      </c>
      <c r="M16" s="140" t="str">
        <f t="shared" ca="1" si="14"/>
        <v/>
      </c>
      <c r="N16" s="139" t="str">
        <f t="shared" ca="1" si="8"/>
        <v/>
      </c>
      <c r="O16" s="140" t="str">
        <f t="shared" ca="1" si="15"/>
        <v/>
      </c>
      <c r="P16" s="118" t="str">
        <f t="shared" ca="1" si="16"/>
        <v/>
      </c>
      <c r="Q16" s="138" t="str">
        <f t="shared" ca="1" si="17"/>
        <v/>
      </c>
      <c r="S16" s="1" t="str">
        <f t="shared" ca="1" si="9"/>
        <v/>
      </c>
    </row>
    <row r="17" spans="1:19" x14ac:dyDescent="0.15">
      <c r="A17" s="138" t="str">
        <f t="shared" ca="1" si="10"/>
        <v/>
      </c>
      <c r="B17" s="102" t="str">
        <f t="shared" ca="1" si="0"/>
        <v/>
      </c>
      <c r="C17" s="102" t="str">
        <f t="shared" ca="1" si="1"/>
        <v/>
      </c>
      <c r="D17" s="102" t="str">
        <f t="shared" ca="1" si="2"/>
        <v/>
      </c>
      <c r="E17" s="102" t="str">
        <f t="shared" ca="1" si="11"/>
        <v/>
      </c>
      <c r="F17" s="177" t="str">
        <f t="shared" ca="1" si="3"/>
        <v/>
      </c>
      <c r="G17" s="139" t="str">
        <f t="shared" ca="1" si="4"/>
        <v/>
      </c>
      <c r="H17" s="139" t="str">
        <f t="shared" ca="1" si="5"/>
        <v/>
      </c>
      <c r="I17" s="140" t="str">
        <f t="shared" ca="1" si="12"/>
        <v/>
      </c>
      <c r="J17" s="118" t="str">
        <f t="shared" ca="1" si="13"/>
        <v/>
      </c>
      <c r="K17" s="118" t="str">
        <f t="shared" ca="1" si="6"/>
        <v/>
      </c>
      <c r="L17" s="140" t="str">
        <f t="shared" ca="1" si="7"/>
        <v/>
      </c>
      <c r="M17" s="140" t="str">
        <f t="shared" ca="1" si="14"/>
        <v/>
      </c>
      <c r="N17" s="139" t="str">
        <f t="shared" ca="1" si="8"/>
        <v/>
      </c>
      <c r="O17" s="140" t="str">
        <f t="shared" ca="1" si="15"/>
        <v/>
      </c>
      <c r="P17" s="118" t="str">
        <f t="shared" ca="1" si="16"/>
        <v/>
      </c>
      <c r="Q17" s="138" t="str">
        <f t="shared" ca="1" si="17"/>
        <v/>
      </c>
      <c r="S17" s="1" t="str">
        <f t="shared" ca="1" si="9"/>
        <v/>
      </c>
    </row>
    <row r="18" spans="1:19" x14ac:dyDescent="0.15">
      <c r="A18" s="138" t="str">
        <f t="shared" ca="1" si="10"/>
        <v/>
      </c>
      <c r="B18" s="102" t="str">
        <f t="shared" ca="1" si="0"/>
        <v/>
      </c>
      <c r="C18" s="102" t="str">
        <f t="shared" ca="1" si="1"/>
        <v/>
      </c>
      <c r="D18" s="102" t="str">
        <f t="shared" ca="1" si="2"/>
        <v/>
      </c>
      <c r="E18" s="102" t="str">
        <f t="shared" ca="1" si="11"/>
        <v/>
      </c>
      <c r="F18" s="177" t="str">
        <f t="shared" ca="1" si="3"/>
        <v/>
      </c>
      <c r="G18" s="139" t="str">
        <f t="shared" ca="1" si="4"/>
        <v/>
      </c>
      <c r="H18" s="139" t="str">
        <f t="shared" ca="1" si="5"/>
        <v/>
      </c>
      <c r="I18" s="140" t="str">
        <f t="shared" ca="1" si="12"/>
        <v/>
      </c>
      <c r="J18" s="118" t="str">
        <f t="shared" ca="1" si="13"/>
        <v/>
      </c>
      <c r="K18" s="118" t="str">
        <f t="shared" ca="1" si="6"/>
        <v/>
      </c>
      <c r="L18" s="140" t="str">
        <f t="shared" ca="1" si="7"/>
        <v/>
      </c>
      <c r="M18" s="140" t="str">
        <f t="shared" ca="1" si="14"/>
        <v/>
      </c>
      <c r="N18" s="139" t="str">
        <f t="shared" ca="1" si="8"/>
        <v/>
      </c>
      <c r="O18" s="140" t="str">
        <f t="shared" ca="1" si="15"/>
        <v/>
      </c>
      <c r="P18" s="118" t="str">
        <f t="shared" ca="1" si="16"/>
        <v/>
      </c>
      <c r="Q18" s="138" t="str">
        <f t="shared" ca="1" si="17"/>
        <v/>
      </c>
      <c r="S18" s="1" t="str">
        <f t="shared" ca="1" si="9"/>
        <v/>
      </c>
    </row>
    <row r="19" spans="1:19" x14ac:dyDescent="0.15">
      <c r="A19" s="138" t="str">
        <f t="shared" ca="1" si="10"/>
        <v/>
      </c>
      <c r="B19" s="102" t="str">
        <f t="shared" ca="1" si="0"/>
        <v/>
      </c>
      <c r="C19" s="102" t="str">
        <f t="shared" ca="1" si="1"/>
        <v/>
      </c>
      <c r="D19" s="102" t="str">
        <f t="shared" ca="1" si="2"/>
        <v/>
      </c>
      <c r="E19" s="102" t="str">
        <f t="shared" ca="1" si="11"/>
        <v/>
      </c>
      <c r="F19" s="177" t="str">
        <f t="shared" ca="1" si="3"/>
        <v/>
      </c>
      <c r="G19" s="139" t="str">
        <f t="shared" ca="1" si="4"/>
        <v/>
      </c>
      <c r="H19" s="139" t="str">
        <f t="shared" ca="1" si="5"/>
        <v/>
      </c>
      <c r="I19" s="140" t="str">
        <f t="shared" ca="1" si="12"/>
        <v/>
      </c>
      <c r="J19" s="118" t="str">
        <f t="shared" ca="1" si="13"/>
        <v/>
      </c>
      <c r="K19" s="118" t="str">
        <f t="shared" ca="1" si="6"/>
        <v/>
      </c>
      <c r="L19" s="140" t="str">
        <f t="shared" ca="1" si="7"/>
        <v/>
      </c>
      <c r="M19" s="140" t="str">
        <f t="shared" ca="1" si="14"/>
        <v/>
      </c>
      <c r="N19" s="139" t="str">
        <f t="shared" ca="1" si="8"/>
        <v/>
      </c>
      <c r="O19" s="140" t="str">
        <f t="shared" ca="1" si="15"/>
        <v/>
      </c>
      <c r="P19" s="118" t="str">
        <f t="shared" ca="1" si="16"/>
        <v/>
      </c>
      <c r="Q19" s="138" t="str">
        <f t="shared" ca="1" si="17"/>
        <v/>
      </c>
      <c r="S19" s="1" t="str">
        <f t="shared" ca="1" si="9"/>
        <v/>
      </c>
    </row>
    <row r="20" spans="1:19" x14ac:dyDescent="0.15">
      <c r="A20" s="138" t="str">
        <f t="shared" ca="1" si="10"/>
        <v/>
      </c>
      <c r="B20" s="102" t="str">
        <f t="shared" ca="1" si="0"/>
        <v/>
      </c>
      <c r="C20" s="102" t="str">
        <f t="shared" ca="1" si="1"/>
        <v/>
      </c>
      <c r="D20" s="102" t="str">
        <f t="shared" ca="1" si="2"/>
        <v/>
      </c>
      <c r="E20" s="102" t="str">
        <f t="shared" ca="1" si="11"/>
        <v/>
      </c>
      <c r="F20" s="177" t="str">
        <f t="shared" ca="1" si="3"/>
        <v/>
      </c>
      <c r="G20" s="139" t="str">
        <f t="shared" ca="1" si="4"/>
        <v/>
      </c>
      <c r="H20" s="139" t="str">
        <f t="shared" ca="1" si="5"/>
        <v/>
      </c>
      <c r="I20" s="140" t="str">
        <f t="shared" ca="1" si="12"/>
        <v/>
      </c>
      <c r="J20" s="118" t="str">
        <f t="shared" ca="1" si="13"/>
        <v/>
      </c>
      <c r="K20" s="118" t="str">
        <f t="shared" ca="1" si="6"/>
        <v/>
      </c>
      <c r="L20" s="140" t="str">
        <f t="shared" ca="1" si="7"/>
        <v/>
      </c>
      <c r="M20" s="140" t="str">
        <f t="shared" ca="1" si="14"/>
        <v/>
      </c>
      <c r="N20" s="139" t="str">
        <f t="shared" ca="1" si="8"/>
        <v/>
      </c>
      <c r="O20" s="140" t="str">
        <f t="shared" ca="1" si="15"/>
        <v/>
      </c>
      <c r="P20" s="118" t="str">
        <f t="shared" ca="1" si="16"/>
        <v/>
      </c>
      <c r="Q20" s="138" t="str">
        <f t="shared" ca="1" si="17"/>
        <v/>
      </c>
      <c r="S20" s="1" t="str">
        <f t="shared" ca="1" si="9"/>
        <v/>
      </c>
    </row>
    <row r="21" spans="1:19" x14ac:dyDescent="0.15">
      <c r="A21" s="138" t="str">
        <f t="shared" ca="1" si="10"/>
        <v/>
      </c>
      <c r="B21" s="102" t="str">
        <f t="shared" ca="1" si="0"/>
        <v/>
      </c>
      <c r="C21" s="102" t="str">
        <f t="shared" ca="1" si="1"/>
        <v/>
      </c>
      <c r="D21" s="102" t="str">
        <f t="shared" ca="1" si="2"/>
        <v/>
      </c>
      <c r="E21" s="102" t="str">
        <f t="shared" ca="1" si="11"/>
        <v/>
      </c>
      <c r="F21" s="177" t="str">
        <f t="shared" ca="1" si="3"/>
        <v/>
      </c>
      <c r="G21" s="139" t="str">
        <f t="shared" ca="1" si="4"/>
        <v/>
      </c>
      <c r="H21" s="139" t="str">
        <f t="shared" ca="1" si="5"/>
        <v/>
      </c>
      <c r="I21" s="140" t="str">
        <f t="shared" ca="1" si="12"/>
        <v/>
      </c>
      <c r="J21" s="118" t="str">
        <f t="shared" ca="1" si="13"/>
        <v/>
      </c>
      <c r="K21" s="118" t="str">
        <f t="shared" ca="1" si="6"/>
        <v/>
      </c>
      <c r="L21" s="140" t="str">
        <f t="shared" ca="1" si="7"/>
        <v/>
      </c>
      <c r="M21" s="140" t="str">
        <f t="shared" ca="1" si="14"/>
        <v/>
      </c>
      <c r="N21" s="139" t="str">
        <f t="shared" ca="1" si="8"/>
        <v/>
      </c>
      <c r="O21" s="140" t="str">
        <f t="shared" ca="1" si="15"/>
        <v/>
      </c>
      <c r="P21" s="118" t="str">
        <f t="shared" ca="1" si="16"/>
        <v/>
      </c>
      <c r="Q21" s="138" t="str">
        <f t="shared" ca="1" si="17"/>
        <v/>
      </c>
      <c r="S21" s="1" t="str">
        <f t="shared" ca="1" si="9"/>
        <v/>
      </c>
    </row>
    <row r="22" spans="1:19" x14ac:dyDescent="0.15">
      <c r="A22" s="138" t="str">
        <f t="shared" ca="1" si="10"/>
        <v/>
      </c>
      <c r="B22" s="102" t="str">
        <f t="shared" ca="1" si="0"/>
        <v/>
      </c>
      <c r="C22" s="102" t="str">
        <f t="shared" ca="1" si="1"/>
        <v/>
      </c>
      <c r="D22" s="102" t="str">
        <f t="shared" ca="1" si="2"/>
        <v/>
      </c>
      <c r="E22" s="102" t="str">
        <f t="shared" ca="1" si="11"/>
        <v/>
      </c>
      <c r="F22" s="177" t="str">
        <f t="shared" ca="1" si="3"/>
        <v/>
      </c>
      <c r="G22" s="139" t="str">
        <f t="shared" ca="1" si="4"/>
        <v/>
      </c>
      <c r="H22" s="139" t="str">
        <f t="shared" ca="1" si="5"/>
        <v/>
      </c>
      <c r="I22" s="140" t="str">
        <f t="shared" ca="1" si="12"/>
        <v/>
      </c>
      <c r="J22" s="118" t="str">
        <f t="shared" ca="1" si="13"/>
        <v/>
      </c>
      <c r="K22" s="118" t="str">
        <f t="shared" ca="1" si="6"/>
        <v/>
      </c>
      <c r="L22" s="140" t="str">
        <f t="shared" ca="1" si="7"/>
        <v/>
      </c>
      <c r="M22" s="140" t="str">
        <f t="shared" ca="1" si="14"/>
        <v/>
      </c>
      <c r="N22" s="139" t="str">
        <f t="shared" ca="1" si="8"/>
        <v/>
      </c>
      <c r="O22" s="140" t="str">
        <f t="shared" ca="1" si="15"/>
        <v/>
      </c>
      <c r="P22" s="118" t="str">
        <f t="shared" ca="1" si="16"/>
        <v/>
      </c>
      <c r="Q22" s="138" t="str">
        <f t="shared" ca="1" si="17"/>
        <v/>
      </c>
      <c r="S22" s="1" t="str">
        <f t="shared" ca="1" si="9"/>
        <v/>
      </c>
    </row>
    <row r="23" spans="1:19" x14ac:dyDescent="0.15">
      <c r="A23" s="138" t="str">
        <f t="shared" ca="1" si="10"/>
        <v/>
      </c>
      <c r="B23" s="102" t="str">
        <f t="shared" ca="1" si="0"/>
        <v/>
      </c>
      <c r="C23" s="102" t="str">
        <f t="shared" ca="1" si="1"/>
        <v/>
      </c>
      <c r="D23" s="102" t="str">
        <f t="shared" ca="1" si="2"/>
        <v/>
      </c>
      <c r="E23" s="102" t="str">
        <f t="shared" ca="1" si="11"/>
        <v/>
      </c>
      <c r="F23" s="177" t="str">
        <f t="shared" ca="1" si="3"/>
        <v/>
      </c>
      <c r="G23" s="139" t="str">
        <f t="shared" ca="1" si="4"/>
        <v/>
      </c>
      <c r="H23" s="139" t="str">
        <f t="shared" ca="1" si="5"/>
        <v/>
      </c>
      <c r="I23" s="140" t="str">
        <f t="shared" ca="1" si="12"/>
        <v/>
      </c>
      <c r="J23" s="118" t="str">
        <f t="shared" ca="1" si="13"/>
        <v/>
      </c>
      <c r="K23" s="118" t="str">
        <f t="shared" ca="1" si="6"/>
        <v/>
      </c>
      <c r="L23" s="140" t="str">
        <f t="shared" ca="1" si="7"/>
        <v/>
      </c>
      <c r="M23" s="140" t="str">
        <f t="shared" ca="1" si="14"/>
        <v/>
      </c>
      <c r="N23" s="139" t="str">
        <f t="shared" ca="1" si="8"/>
        <v/>
      </c>
      <c r="O23" s="140" t="str">
        <f t="shared" ca="1" si="15"/>
        <v/>
      </c>
      <c r="P23" s="118" t="str">
        <f t="shared" ca="1" si="16"/>
        <v/>
      </c>
      <c r="Q23" s="138" t="str">
        <f t="shared" ca="1" si="17"/>
        <v/>
      </c>
      <c r="S23" s="1" t="str">
        <f t="shared" ca="1" si="9"/>
        <v/>
      </c>
    </row>
    <row r="24" spans="1:19" x14ac:dyDescent="0.15">
      <c r="A24" s="138" t="str">
        <f t="shared" ca="1" si="10"/>
        <v/>
      </c>
      <c r="B24" s="102" t="str">
        <f t="shared" ca="1" si="0"/>
        <v/>
      </c>
      <c r="C24" s="102" t="str">
        <f t="shared" ca="1" si="1"/>
        <v/>
      </c>
      <c r="D24" s="102" t="str">
        <f t="shared" ca="1" si="2"/>
        <v/>
      </c>
      <c r="E24" s="102" t="str">
        <f t="shared" ca="1" si="11"/>
        <v/>
      </c>
      <c r="F24" s="177" t="str">
        <f t="shared" ca="1" si="3"/>
        <v/>
      </c>
      <c r="G24" s="139" t="str">
        <f t="shared" ca="1" si="4"/>
        <v/>
      </c>
      <c r="H24" s="139" t="str">
        <f t="shared" ca="1" si="5"/>
        <v/>
      </c>
      <c r="I24" s="140" t="str">
        <f t="shared" ca="1" si="12"/>
        <v/>
      </c>
      <c r="J24" s="118" t="str">
        <f t="shared" ca="1" si="13"/>
        <v/>
      </c>
      <c r="K24" s="118" t="str">
        <f t="shared" ca="1" si="6"/>
        <v/>
      </c>
      <c r="L24" s="140" t="str">
        <f t="shared" ca="1" si="7"/>
        <v/>
      </c>
      <c r="M24" s="140" t="str">
        <f t="shared" ca="1" si="14"/>
        <v/>
      </c>
      <c r="N24" s="139" t="str">
        <f t="shared" ca="1" si="8"/>
        <v/>
      </c>
      <c r="O24" s="140" t="str">
        <f t="shared" ca="1" si="15"/>
        <v/>
      </c>
      <c r="P24" s="118" t="str">
        <f t="shared" ca="1" si="16"/>
        <v/>
      </c>
      <c r="Q24" s="138" t="str">
        <f t="shared" ca="1" si="17"/>
        <v/>
      </c>
      <c r="S24" s="1" t="str">
        <f t="shared" ca="1" si="9"/>
        <v/>
      </c>
    </row>
    <row r="25" spans="1:19" x14ac:dyDescent="0.15">
      <c r="A25" s="138" t="str">
        <f t="shared" ca="1" si="10"/>
        <v/>
      </c>
      <c r="B25" s="102" t="str">
        <f t="shared" ca="1" si="0"/>
        <v/>
      </c>
      <c r="C25" s="102" t="str">
        <f t="shared" ca="1" si="1"/>
        <v/>
      </c>
      <c r="D25" s="102" t="str">
        <f t="shared" ca="1" si="2"/>
        <v/>
      </c>
      <c r="E25" s="102" t="str">
        <f t="shared" ca="1" si="11"/>
        <v/>
      </c>
      <c r="F25" s="177" t="str">
        <f t="shared" ca="1" si="3"/>
        <v/>
      </c>
      <c r="G25" s="139" t="str">
        <f t="shared" ca="1" si="4"/>
        <v/>
      </c>
      <c r="H25" s="139" t="str">
        <f t="shared" ca="1" si="5"/>
        <v/>
      </c>
      <c r="I25" s="140" t="str">
        <f t="shared" ca="1" si="12"/>
        <v/>
      </c>
      <c r="J25" s="118" t="str">
        <f t="shared" ca="1" si="13"/>
        <v/>
      </c>
      <c r="K25" s="118" t="str">
        <f t="shared" ca="1" si="6"/>
        <v/>
      </c>
      <c r="L25" s="140" t="str">
        <f t="shared" ca="1" si="7"/>
        <v/>
      </c>
      <c r="M25" s="140" t="str">
        <f t="shared" ca="1" si="14"/>
        <v/>
      </c>
      <c r="N25" s="139" t="str">
        <f t="shared" ca="1" si="8"/>
        <v/>
      </c>
      <c r="O25" s="140" t="str">
        <f t="shared" ca="1" si="15"/>
        <v/>
      </c>
      <c r="P25" s="118" t="str">
        <f t="shared" ca="1" si="16"/>
        <v/>
      </c>
      <c r="Q25" s="138" t="str">
        <f t="shared" ca="1" si="17"/>
        <v/>
      </c>
      <c r="S25" s="1" t="str">
        <f t="shared" ca="1" si="9"/>
        <v/>
      </c>
    </row>
    <row r="26" spans="1:19" x14ac:dyDescent="0.15">
      <c r="A26" s="138" t="str">
        <f t="shared" ca="1" si="10"/>
        <v/>
      </c>
      <c r="B26" s="102" t="str">
        <f t="shared" ca="1" si="0"/>
        <v/>
      </c>
      <c r="C26" s="102" t="str">
        <f t="shared" ca="1" si="1"/>
        <v/>
      </c>
      <c r="D26" s="102" t="str">
        <f t="shared" ca="1" si="2"/>
        <v/>
      </c>
      <c r="E26" s="102" t="str">
        <f t="shared" ca="1" si="11"/>
        <v/>
      </c>
      <c r="F26" s="177" t="str">
        <f t="shared" ca="1" si="3"/>
        <v/>
      </c>
      <c r="G26" s="139" t="str">
        <f t="shared" ca="1" si="4"/>
        <v/>
      </c>
      <c r="H26" s="139" t="str">
        <f t="shared" ca="1" si="5"/>
        <v/>
      </c>
      <c r="I26" s="140" t="str">
        <f t="shared" ca="1" si="12"/>
        <v/>
      </c>
      <c r="J26" s="118" t="str">
        <f t="shared" ca="1" si="13"/>
        <v/>
      </c>
      <c r="K26" s="118" t="str">
        <f t="shared" ca="1" si="6"/>
        <v/>
      </c>
      <c r="L26" s="140" t="str">
        <f t="shared" ca="1" si="7"/>
        <v/>
      </c>
      <c r="M26" s="140" t="str">
        <f t="shared" ca="1" si="14"/>
        <v/>
      </c>
      <c r="N26" s="139" t="str">
        <f t="shared" ca="1" si="8"/>
        <v/>
      </c>
      <c r="O26" s="140" t="str">
        <f t="shared" ca="1" si="15"/>
        <v/>
      </c>
      <c r="P26" s="118" t="str">
        <f t="shared" ca="1" si="16"/>
        <v/>
      </c>
      <c r="Q26" s="138" t="str">
        <f t="shared" ca="1" si="17"/>
        <v/>
      </c>
      <c r="S26" s="1" t="str">
        <f t="shared" ca="1" si="9"/>
        <v/>
      </c>
    </row>
    <row r="27" spans="1:19" x14ac:dyDescent="0.15">
      <c r="A27" s="138" t="str">
        <f t="shared" ca="1" si="10"/>
        <v/>
      </c>
      <c r="B27" s="102" t="str">
        <f t="shared" ca="1" si="0"/>
        <v/>
      </c>
      <c r="C27" s="102" t="str">
        <f t="shared" ca="1" si="1"/>
        <v/>
      </c>
      <c r="D27" s="102" t="str">
        <f t="shared" ca="1" si="2"/>
        <v/>
      </c>
      <c r="E27" s="102" t="str">
        <f t="shared" ca="1" si="11"/>
        <v/>
      </c>
      <c r="F27" s="177" t="str">
        <f t="shared" ca="1" si="3"/>
        <v/>
      </c>
      <c r="G27" s="139" t="str">
        <f t="shared" ca="1" si="4"/>
        <v/>
      </c>
      <c r="H27" s="139" t="str">
        <f t="shared" ca="1" si="5"/>
        <v/>
      </c>
      <c r="I27" s="140" t="str">
        <f t="shared" ca="1" si="12"/>
        <v/>
      </c>
      <c r="J27" s="118" t="str">
        <f t="shared" ca="1" si="13"/>
        <v/>
      </c>
      <c r="K27" s="118" t="str">
        <f t="shared" ca="1" si="6"/>
        <v/>
      </c>
      <c r="L27" s="140" t="str">
        <f t="shared" ca="1" si="7"/>
        <v/>
      </c>
      <c r="M27" s="140" t="str">
        <f t="shared" ca="1" si="14"/>
        <v/>
      </c>
      <c r="N27" s="139" t="str">
        <f t="shared" ca="1" si="8"/>
        <v/>
      </c>
      <c r="O27" s="140" t="str">
        <f t="shared" ca="1" si="15"/>
        <v/>
      </c>
      <c r="P27" s="118" t="str">
        <f t="shared" ca="1" si="16"/>
        <v/>
      </c>
      <c r="Q27" s="138" t="str">
        <f t="shared" ca="1" si="17"/>
        <v/>
      </c>
      <c r="S27" s="1" t="str">
        <f t="shared" ca="1" si="9"/>
        <v/>
      </c>
    </row>
    <row r="28" spans="1:19" x14ac:dyDescent="0.15">
      <c r="A28" s="138" t="str">
        <f t="shared" ca="1" si="10"/>
        <v/>
      </c>
      <c r="B28" s="102" t="str">
        <f t="shared" ca="1" si="0"/>
        <v/>
      </c>
      <c r="C28" s="102" t="str">
        <f t="shared" ca="1" si="1"/>
        <v/>
      </c>
      <c r="D28" s="102" t="str">
        <f t="shared" ca="1" si="2"/>
        <v/>
      </c>
      <c r="E28" s="102" t="str">
        <f t="shared" ca="1" si="11"/>
        <v/>
      </c>
      <c r="F28" s="177" t="str">
        <f t="shared" ca="1" si="3"/>
        <v/>
      </c>
      <c r="G28" s="139" t="str">
        <f t="shared" ca="1" si="4"/>
        <v/>
      </c>
      <c r="H28" s="139" t="str">
        <f t="shared" ca="1" si="5"/>
        <v/>
      </c>
      <c r="I28" s="140" t="str">
        <f t="shared" ca="1" si="12"/>
        <v/>
      </c>
      <c r="J28" s="118" t="str">
        <f t="shared" ca="1" si="13"/>
        <v/>
      </c>
      <c r="K28" s="118" t="str">
        <f t="shared" ca="1" si="6"/>
        <v/>
      </c>
      <c r="L28" s="140" t="str">
        <f t="shared" ca="1" si="7"/>
        <v/>
      </c>
      <c r="M28" s="140" t="str">
        <f t="shared" ca="1" si="14"/>
        <v/>
      </c>
      <c r="N28" s="139" t="str">
        <f t="shared" ca="1" si="8"/>
        <v/>
      </c>
      <c r="O28" s="140" t="str">
        <f t="shared" ca="1" si="15"/>
        <v/>
      </c>
      <c r="P28" s="118" t="str">
        <f t="shared" ca="1" si="16"/>
        <v/>
      </c>
      <c r="Q28" s="138" t="str">
        <f t="shared" ca="1" si="17"/>
        <v/>
      </c>
      <c r="S28" s="1" t="str">
        <f t="shared" ca="1" si="9"/>
        <v/>
      </c>
    </row>
    <row r="29" spans="1:19" x14ac:dyDescent="0.15">
      <c r="A29" s="138" t="str">
        <f t="shared" ca="1" si="10"/>
        <v/>
      </c>
      <c r="B29" s="102" t="str">
        <f t="shared" ca="1" si="0"/>
        <v/>
      </c>
      <c r="C29" s="102" t="str">
        <f t="shared" ca="1" si="1"/>
        <v/>
      </c>
      <c r="D29" s="102" t="str">
        <f t="shared" ca="1" si="2"/>
        <v/>
      </c>
      <c r="E29" s="102" t="str">
        <f t="shared" ca="1" si="11"/>
        <v/>
      </c>
      <c r="F29" s="177" t="str">
        <f t="shared" ca="1" si="3"/>
        <v/>
      </c>
      <c r="G29" s="139" t="str">
        <f t="shared" ca="1" si="4"/>
        <v/>
      </c>
      <c r="H29" s="139" t="str">
        <f t="shared" ca="1" si="5"/>
        <v/>
      </c>
      <c r="I29" s="140" t="str">
        <f t="shared" ca="1" si="12"/>
        <v/>
      </c>
      <c r="J29" s="118" t="str">
        <f t="shared" ca="1" si="13"/>
        <v/>
      </c>
      <c r="K29" s="118" t="str">
        <f t="shared" ca="1" si="6"/>
        <v/>
      </c>
      <c r="L29" s="140" t="str">
        <f t="shared" ca="1" si="7"/>
        <v/>
      </c>
      <c r="M29" s="140" t="str">
        <f t="shared" ca="1" si="14"/>
        <v/>
      </c>
      <c r="N29" s="139" t="str">
        <f t="shared" ca="1" si="8"/>
        <v/>
      </c>
      <c r="O29" s="140" t="str">
        <f t="shared" ca="1" si="15"/>
        <v/>
      </c>
      <c r="P29" s="118" t="str">
        <f t="shared" ca="1" si="16"/>
        <v/>
      </c>
      <c r="Q29" s="138" t="str">
        <f t="shared" ca="1" si="17"/>
        <v/>
      </c>
      <c r="S29" s="1" t="str">
        <f t="shared" ca="1" si="9"/>
        <v/>
      </c>
    </row>
    <row r="30" spans="1:19" x14ac:dyDescent="0.15">
      <c r="A30" s="138" t="str">
        <f t="shared" ca="1" si="10"/>
        <v/>
      </c>
      <c r="B30" s="102" t="str">
        <f t="shared" ca="1" si="0"/>
        <v/>
      </c>
      <c r="C30" s="102" t="str">
        <f t="shared" ca="1" si="1"/>
        <v/>
      </c>
      <c r="D30" s="102" t="str">
        <f t="shared" ca="1" si="2"/>
        <v/>
      </c>
      <c r="E30" s="102" t="str">
        <f t="shared" ca="1" si="11"/>
        <v/>
      </c>
      <c r="F30" s="177" t="str">
        <f t="shared" ca="1" si="3"/>
        <v/>
      </c>
      <c r="G30" s="139" t="str">
        <f t="shared" ca="1" si="4"/>
        <v/>
      </c>
      <c r="H30" s="139" t="str">
        <f t="shared" ca="1" si="5"/>
        <v/>
      </c>
      <c r="I30" s="140" t="str">
        <f t="shared" ca="1" si="12"/>
        <v/>
      </c>
      <c r="J30" s="118" t="str">
        <f t="shared" ca="1" si="13"/>
        <v/>
      </c>
      <c r="K30" s="118" t="str">
        <f t="shared" ca="1" si="6"/>
        <v/>
      </c>
      <c r="L30" s="140" t="str">
        <f t="shared" ca="1" si="7"/>
        <v/>
      </c>
      <c r="M30" s="140" t="str">
        <f t="shared" ca="1" si="14"/>
        <v/>
      </c>
      <c r="N30" s="139" t="str">
        <f t="shared" ca="1" si="8"/>
        <v/>
      </c>
      <c r="O30" s="140" t="str">
        <f t="shared" ca="1" si="15"/>
        <v/>
      </c>
      <c r="P30" s="118" t="str">
        <f t="shared" ca="1" si="16"/>
        <v/>
      </c>
      <c r="Q30" s="138" t="str">
        <f t="shared" ca="1" si="17"/>
        <v/>
      </c>
      <c r="S30" s="1" t="str">
        <f t="shared" ca="1" si="9"/>
        <v/>
      </c>
    </row>
    <row r="31" spans="1:19" x14ac:dyDescent="0.15">
      <c r="A31" s="138" t="str">
        <f t="shared" ca="1" si="10"/>
        <v/>
      </c>
      <c r="B31" s="102" t="str">
        <f t="shared" ca="1" si="0"/>
        <v/>
      </c>
      <c r="C31" s="102" t="str">
        <f t="shared" ca="1" si="1"/>
        <v/>
      </c>
      <c r="D31" s="102" t="str">
        <f t="shared" ca="1" si="2"/>
        <v/>
      </c>
      <c r="E31" s="102" t="str">
        <f t="shared" ca="1" si="11"/>
        <v/>
      </c>
      <c r="F31" s="177" t="str">
        <f t="shared" ca="1" si="3"/>
        <v/>
      </c>
      <c r="G31" s="139" t="str">
        <f t="shared" ca="1" si="4"/>
        <v/>
      </c>
      <c r="H31" s="139" t="str">
        <f t="shared" ca="1" si="5"/>
        <v/>
      </c>
      <c r="I31" s="140" t="str">
        <f t="shared" ca="1" si="12"/>
        <v/>
      </c>
      <c r="J31" s="118" t="str">
        <f t="shared" ca="1" si="13"/>
        <v/>
      </c>
      <c r="K31" s="118" t="str">
        <f t="shared" ca="1" si="6"/>
        <v/>
      </c>
      <c r="L31" s="140" t="str">
        <f t="shared" ca="1" si="7"/>
        <v/>
      </c>
      <c r="M31" s="140" t="str">
        <f t="shared" ca="1" si="14"/>
        <v/>
      </c>
      <c r="N31" s="139" t="str">
        <f t="shared" ca="1" si="8"/>
        <v/>
      </c>
      <c r="O31" s="140" t="str">
        <f t="shared" ca="1" si="15"/>
        <v/>
      </c>
      <c r="P31" s="118" t="str">
        <f t="shared" ca="1" si="16"/>
        <v/>
      </c>
      <c r="Q31" s="138" t="str">
        <f t="shared" ca="1" si="17"/>
        <v/>
      </c>
      <c r="S31" s="1" t="str">
        <f t="shared" ca="1" si="9"/>
        <v/>
      </c>
    </row>
    <row r="32" spans="1:19" x14ac:dyDescent="0.15">
      <c r="A32" s="138" t="str">
        <f t="shared" ca="1" si="10"/>
        <v/>
      </c>
      <c r="B32" s="102" t="str">
        <f t="shared" ca="1" si="0"/>
        <v/>
      </c>
      <c r="C32" s="102" t="str">
        <f t="shared" ca="1" si="1"/>
        <v/>
      </c>
      <c r="D32" s="102" t="str">
        <f t="shared" ca="1" si="2"/>
        <v/>
      </c>
      <c r="E32" s="102" t="str">
        <f t="shared" ca="1" si="11"/>
        <v/>
      </c>
      <c r="F32" s="177" t="str">
        <f t="shared" ca="1" si="3"/>
        <v/>
      </c>
      <c r="G32" s="139" t="str">
        <f t="shared" ca="1" si="4"/>
        <v/>
      </c>
      <c r="H32" s="139" t="str">
        <f t="shared" ca="1" si="5"/>
        <v/>
      </c>
      <c r="I32" s="140" t="str">
        <f t="shared" ca="1" si="12"/>
        <v/>
      </c>
      <c r="J32" s="118" t="str">
        <f t="shared" ca="1" si="13"/>
        <v/>
      </c>
      <c r="K32" s="118" t="str">
        <f t="shared" ca="1" si="6"/>
        <v/>
      </c>
      <c r="L32" s="140" t="str">
        <f t="shared" ca="1" si="7"/>
        <v/>
      </c>
      <c r="M32" s="140" t="str">
        <f t="shared" ca="1" si="14"/>
        <v/>
      </c>
      <c r="N32" s="139" t="str">
        <f t="shared" ca="1" si="8"/>
        <v/>
      </c>
      <c r="O32" s="140" t="str">
        <f t="shared" ca="1" si="15"/>
        <v/>
      </c>
      <c r="P32" s="118" t="str">
        <f t="shared" ca="1" si="16"/>
        <v/>
      </c>
      <c r="Q32" s="138" t="str">
        <f t="shared" ca="1" si="17"/>
        <v/>
      </c>
      <c r="S32" s="1" t="str">
        <f t="shared" ca="1" si="9"/>
        <v/>
      </c>
    </row>
    <row r="33" spans="1:19" x14ac:dyDescent="0.15">
      <c r="A33" s="138" t="str">
        <f t="shared" ca="1" si="10"/>
        <v/>
      </c>
      <c r="B33" s="102" t="str">
        <f t="shared" ca="1" si="0"/>
        <v/>
      </c>
      <c r="C33" s="102" t="str">
        <f t="shared" ca="1" si="1"/>
        <v/>
      </c>
      <c r="D33" s="102" t="str">
        <f t="shared" ca="1" si="2"/>
        <v/>
      </c>
      <c r="E33" s="102" t="str">
        <f t="shared" ca="1" si="11"/>
        <v/>
      </c>
      <c r="F33" s="177" t="str">
        <f t="shared" ca="1" si="3"/>
        <v/>
      </c>
      <c r="G33" s="139" t="str">
        <f t="shared" ca="1" si="4"/>
        <v/>
      </c>
      <c r="H33" s="139" t="str">
        <f t="shared" ca="1" si="5"/>
        <v/>
      </c>
      <c r="I33" s="140" t="str">
        <f t="shared" ca="1" si="12"/>
        <v/>
      </c>
      <c r="J33" s="118" t="str">
        <f t="shared" ca="1" si="13"/>
        <v/>
      </c>
      <c r="K33" s="118" t="str">
        <f t="shared" ca="1" si="6"/>
        <v/>
      </c>
      <c r="L33" s="140" t="str">
        <f t="shared" ca="1" si="7"/>
        <v/>
      </c>
      <c r="M33" s="140" t="str">
        <f t="shared" ca="1" si="14"/>
        <v/>
      </c>
      <c r="N33" s="139" t="str">
        <f t="shared" ca="1" si="8"/>
        <v/>
      </c>
      <c r="O33" s="140" t="str">
        <f t="shared" ca="1" si="15"/>
        <v/>
      </c>
      <c r="P33" s="118" t="str">
        <f t="shared" ca="1" si="16"/>
        <v/>
      </c>
      <c r="Q33" s="138" t="str">
        <f t="shared" ca="1" si="17"/>
        <v/>
      </c>
      <c r="S33" s="1" t="str">
        <f t="shared" ca="1" si="9"/>
        <v/>
      </c>
    </row>
    <row r="34" spans="1:19" x14ac:dyDescent="0.15">
      <c r="A34" s="138" t="str">
        <f t="shared" ca="1" si="10"/>
        <v/>
      </c>
      <c r="B34" s="102" t="str">
        <f t="shared" ca="1" si="0"/>
        <v/>
      </c>
      <c r="C34" s="102" t="str">
        <f t="shared" ca="1" si="1"/>
        <v/>
      </c>
      <c r="D34" s="102" t="str">
        <f t="shared" ca="1" si="2"/>
        <v/>
      </c>
      <c r="E34" s="102" t="str">
        <f t="shared" ca="1" si="11"/>
        <v/>
      </c>
      <c r="F34" s="177" t="str">
        <f t="shared" ca="1" si="3"/>
        <v/>
      </c>
      <c r="G34" s="139" t="str">
        <f t="shared" ca="1" si="4"/>
        <v/>
      </c>
      <c r="H34" s="139" t="str">
        <f t="shared" ca="1" si="5"/>
        <v/>
      </c>
      <c r="I34" s="140" t="str">
        <f t="shared" ca="1" si="12"/>
        <v/>
      </c>
      <c r="J34" s="118" t="str">
        <f t="shared" ca="1" si="13"/>
        <v/>
      </c>
      <c r="K34" s="118" t="str">
        <f t="shared" ca="1" si="6"/>
        <v/>
      </c>
      <c r="L34" s="140" t="str">
        <f t="shared" ca="1" si="7"/>
        <v/>
      </c>
      <c r="M34" s="140" t="str">
        <f t="shared" ca="1" si="14"/>
        <v/>
      </c>
      <c r="N34" s="139" t="str">
        <f t="shared" ca="1" si="8"/>
        <v/>
      </c>
      <c r="O34" s="140" t="str">
        <f t="shared" ca="1" si="15"/>
        <v/>
      </c>
      <c r="P34" s="118" t="str">
        <f t="shared" ca="1" si="16"/>
        <v/>
      </c>
      <c r="Q34" s="138" t="str">
        <f t="shared" ca="1" si="17"/>
        <v/>
      </c>
      <c r="S34" s="1" t="str">
        <f t="shared" ca="1" si="9"/>
        <v/>
      </c>
    </row>
    <row r="35" spans="1:19" x14ac:dyDescent="0.15">
      <c r="A35" s="138" t="str">
        <f t="shared" ca="1" si="10"/>
        <v/>
      </c>
      <c r="B35" s="102" t="str">
        <f t="shared" ca="1" si="0"/>
        <v/>
      </c>
      <c r="C35" s="102" t="str">
        <f t="shared" ca="1" si="1"/>
        <v/>
      </c>
      <c r="D35" s="102" t="str">
        <f t="shared" ca="1" si="2"/>
        <v/>
      </c>
      <c r="E35" s="102" t="str">
        <f t="shared" ca="1" si="11"/>
        <v/>
      </c>
      <c r="F35" s="177" t="str">
        <f t="shared" ca="1" si="3"/>
        <v/>
      </c>
      <c r="G35" s="139" t="str">
        <f t="shared" ca="1" si="4"/>
        <v/>
      </c>
      <c r="H35" s="139" t="str">
        <f t="shared" ca="1" si="5"/>
        <v/>
      </c>
      <c r="I35" s="140" t="str">
        <f t="shared" ca="1" si="12"/>
        <v/>
      </c>
      <c r="J35" s="118" t="str">
        <f t="shared" ca="1" si="13"/>
        <v/>
      </c>
      <c r="K35" s="118" t="str">
        <f t="shared" ca="1" si="6"/>
        <v/>
      </c>
      <c r="L35" s="140" t="str">
        <f t="shared" ca="1" si="7"/>
        <v/>
      </c>
      <c r="M35" s="140" t="str">
        <f t="shared" ca="1" si="14"/>
        <v/>
      </c>
      <c r="N35" s="139" t="str">
        <f t="shared" ca="1" si="8"/>
        <v/>
      </c>
      <c r="O35" s="140" t="str">
        <f t="shared" ca="1" si="15"/>
        <v/>
      </c>
      <c r="P35" s="118" t="str">
        <f t="shared" ca="1" si="16"/>
        <v/>
      </c>
      <c r="Q35" s="138" t="str">
        <f t="shared" ca="1" si="17"/>
        <v/>
      </c>
      <c r="S35" s="1" t="str">
        <f t="shared" ca="1" si="9"/>
        <v/>
      </c>
    </row>
    <row r="36" spans="1:19" x14ac:dyDescent="0.15">
      <c r="A36" s="138" t="str">
        <f t="shared" ca="1" si="10"/>
        <v/>
      </c>
      <c r="B36" s="102" t="str">
        <f t="shared" ca="1" si="0"/>
        <v/>
      </c>
      <c r="C36" s="102" t="str">
        <f t="shared" ca="1" si="1"/>
        <v/>
      </c>
      <c r="D36" s="102" t="str">
        <f t="shared" ca="1" si="2"/>
        <v/>
      </c>
      <c r="E36" s="102" t="str">
        <f t="shared" ca="1" si="11"/>
        <v/>
      </c>
      <c r="F36" s="177" t="str">
        <f t="shared" ca="1" si="3"/>
        <v/>
      </c>
      <c r="G36" s="139" t="str">
        <f t="shared" ca="1" si="4"/>
        <v/>
      </c>
      <c r="H36" s="139" t="str">
        <f t="shared" ca="1" si="5"/>
        <v/>
      </c>
      <c r="I36" s="140" t="str">
        <f t="shared" ca="1" si="12"/>
        <v/>
      </c>
      <c r="J36" s="118" t="str">
        <f t="shared" ca="1" si="13"/>
        <v/>
      </c>
      <c r="K36" s="118" t="str">
        <f t="shared" ca="1" si="6"/>
        <v/>
      </c>
      <c r="L36" s="140" t="str">
        <f t="shared" ca="1" si="7"/>
        <v/>
      </c>
      <c r="M36" s="140" t="str">
        <f t="shared" ca="1" si="14"/>
        <v/>
      </c>
      <c r="N36" s="139" t="str">
        <f t="shared" ca="1" si="8"/>
        <v/>
      </c>
      <c r="O36" s="140" t="str">
        <f t="shared" ca="1" si="15"/>
        <v/>
      </c>
      <c r="P36" s="118" t="str">
        <f t="shared" ca="1" si="16"/>
        <v/>
      </c>
      <c r="Q36" s="138" t="str">
        <f t="shared" ca="1" si="17"/>
        <v/>
      </c>
      <c r="S36" s="1" t="str">
        <f t="shared" ca="1" si="9"/>
        <v/>
      </c>
    </row>
    <row r="37" spans="1:19" x14ac:dyDescent="0.15">
      <c r="A37" s="138" t="str">
        <f t="shared" ca="1" si="10"/>
        <v/>
      </c>
      <c r="B37" s="102" t="str">
        <f t="shared" ca="1" si="0"/>
        <v/>
      </c>
      <c r="C37" s="102" t="str">
        <f t="shared" ca="1" si="1"/>
        <v/>
      </c>
      <c r="D37" s="102" t="str">
        <f t="shared" ca="1" si="2"/>
        <v/>
      </c>
      <c r="E37" s="102" t="str">
        <f t="shared" ca="1" si="11"/>
        <v/>
      </c>
      <c r="F37" s="177" t="str">
        <f t="shared" ca="1" si="3"/>
        <v/>
      </c>
      <c r="G37" s="139" t="str">
        <f t="shared" ca="1" si="4"/>
        <v/>
      </c>
      <c r="H37" s="139" t="str">
        <f t="shared" ca="1" si="5"/>
        <v/>
      </c>
      <c r="I37" s="140" t="str">
        <f t="shared" ca="1" si="12"/>
        <v/>
      </c>
      <c r="J37" s="118" t="str">
        <f t="shared" ca="1" si="13"/>
        <v/>
      </c>
      <c r="K37" s="118" t="str">
        <f t="shared" ca="1" si="6"/>
        <v/>
      </c>
      <c r="L37" s="140" t="str">
        <f t="shared" ca="1" si="7"/>
        <v/>
      </c>
      <c r="M37" s="140" t="str">
        <f t="shared" ca="1" si="14"/>
        <v/>
      </c>
      <c r="N37" s="139" t="str">
        <f t="shared" ca="1" si="8"/>
        <v/>
      </c>
      <c r="O37" s="140" t="str">
        <f t="shared" ca="1" si="15"/>
        <v/>
      </c>
      <c r="P37" s="118" t="str">
        <f t="shared" ca="1" si="16"/>
        <v/>
      </c>
      <c r="Q37" s="138" t="str">
        <f t="shared" ca="1" si="17"/>
        <v/>
      </c>
      <c r="S37" s="1" t="str">
        <f t="shared" ca="1" si="9"/>
        <v/>
      </c>
    </row>
    <row r="38" spans="1:19" x14ac:dyDescent="0.15">
      <c r="A38" s="138" t="str">
        <f t="shared" ca="1" si="10"/>
        <v/>
      </c>
      <c r="B38" s="102" t="str">
        <f t="shared" ref="B38:B69" ca="1" si="18">IF($A38="","",INDEX(INDIRECT("yss_raw!BD:BD"),MATCH($B$4,INDIRECT("yss_raw!BD:BD"),0)+$A38))</f>
        <v/>
      </c>
      <c r="C38" s="102" t="str">
        <f t="shared" ref="C38:C69" ca="1" si="19">IF($A38="","",INDEX(INDIRECT("yss_raw!BE:BE"),MATCH($B$4,INDIRECT("yss_raw!BD:BD"),0)+$A38))</f>
        <v/>
      </c>
      <c r="D38" s="102" t="str">
        <f t="shared" ref="D38:D69" ca="1" si="20">IF($A38="","",INDEX(INDIRECT("yss_raw!BF:BF"),MATCH($B$4,INDIRECT("yss_raw!BD:BD"),0)+$A38))</f>
        <v/>
      </c>
      <c r="E38" s="102" t="str">
        <f t="shared" ca="1" si="11"/>
        <v/>
      </c>
      <c r="F38" s="177" t="str">
        <f t="shared" ref="F38:F69" ca="1" si="21">IF($A38="","",INDEX(INDIRECT("yss_raw!BH:BH"),MATCH($B$4,INDIRECT("yss_raw!BD:BD"),0)+$A38))</f>
        <v/>
      </c>
      <c r="G38" s="139" t="str">
        <f t="shared" ref="G38:G69" ca="1" si="22">IF($A38="","",INDEX(INDIRECT("yss_raw!BI:BI"),MATCH($B$4,INDIRECT("yss_raw!BD:BD"),0)+$A38))</f>
        <v/>
      </c>
      <c r="H38" s="139" t="str">
        <f t="shared" ref="H38:H69" ca="1" si="23">IF($A38="","",INDEX(INDIRECT("yss_raw!BJ:BJ"),MATCH($B$4,INDIRECT("yss_raw!BD:BD"),0)+$A38))</f>
        <v/>
      </c>
      <c r="I38" s="140" t="str">
        <f t="shared" ca="1" si="12"/>
        <v/>
      </c>
      <c r="J38" s="118" t="str">
        <f t="shared" ca="1" si="13"/>
        <v/>
      </c>
      <c r="K38" s="118" t="str">
        <f t="shared" ref="K38:K69" ca="1" si="24">IF($A38="","",INDEX(INDIRECT("yss_raw!BL:BL"),MATCH($B$4,INDIRECT("yss_raw!BD:BD"),0)+$A38))</f>
        <v/>
      </c>
      <c r="L38" s="140" t="str">
        <f t="shared" ref="L38:L69" ca="1" si="25">IF($A38="","",INDEX(INDIRECT("yss_raw!BM:BM"),MATCH($B$4,INDIRECT("yss_raw!BD:BD"),0)+$A38))</f>
        <v/>
      </c>
      <c r="M38" s="140" t="str">
        <f t="shared" ca="1" si="14"/>
        <v/>
      </c>
      <c r="N38" s="139" t="str">
        <f t="shared" ref="N38:N69" ca="1" si="26">IF($A38="","",INDEX(INDIRECT("yss_raw!BO:BO"),MATCH($B$4,INDIRECT("yss_raw!BD:BD"),0)+$A38))</f>
        <v/>
      </c>
      <c r="O38" s="140" t="str">
        <f t="shared" ca="1" si="15"/>
        <v/>
      </c>
      <c r="P38" s="118" t="str">
        <f t="shared" ca="1" si="16"/>
        <v/>
      </c>
      <c r="Q38" s="138" t="str">
        <f t="shared" ca="1" si="17"/>
        <v/>
      </c>
      <c r="S38" s="1" t="str">
        <f t="shared" ref="S38:S69" ca="1" si="27">IF($A38="","",INDEX(INDIRECT("yss_raw!BG:BG"),MATCH($B$4,INDIRECT("yss_raw!BD:BD"),0)+$A38))</f>
        <v/>
      </c>
    </row>
    <row r="39" spans="1:19" x14ac:dyDescent="0.15">
      <c r="A39" s="138" t="str">
        <f t="shared" ca="1" si="10"/>
        <v/>
      </c>
      <c r="B39" s="102" t="str">
        <f t="shared" ca="1" si="18"/>
        <v/>
      </c>
      <c r="C39" s="102" t="str">
        <f t="shared" ca="1" si="19"/>
        <v/>
      </c>
      <c r="D39" s="102" t="str">
        <f t="shared" ca="1" si="20"/>
        <v/>
      </c>
      <c r="E39" s="102" t="str">
        <f t="shared" ca="1" si="11"/>
        <v/>
      </c>
      <c r="F39" s="177" t="str">
        <f t="shared" ca="1" si="21"/>
        <v/>
      </c>
      <c r="G39" s="139" t="str">
        <f t="shared" ca="1" si="22"/>
        <v/>
      </c>
      <c r="H39" s="139" t="str">
        <f t="shared" ca="1" si="23"/>
        <v/>
      </c>
      <c r="I39" s="140" t="str">
        <f t="shared" ca="1" si="12"/>
        <v/>
      </c>
      <c r="J39" s="118" t="str">
        <f t="shared" ca="1" si="13"/>
        <v/>
      </c>
      <c r="K39" s="118" t="str">
        <f t="shared" ca="1" si="24"/>
        <v/>
      </c>
      <c r="L39" s="140" t="str">
        <f t="shared" ca="1" si="25"/>
        <v/>
      </c>
      <c r="M39" s="140" t="str">
        <f t="shared" ca="1" si="14"/>
        <v/>
      </c>
      <c r="N39" s="139" t="str">
        <f t="shared" ca="1" si="26"/>
        <v/>
      </c>
      <c r="O39" s="140" t="str">
        <f t="shared" ca="1" si="15"/>
        <v/>
      </c>
      <c r="P39" s="118" t="str">
        <f t="shared" ca="1" si="16"/>
        <v/>
      </c>
      <c r="Q39" s="138" t="str">
        <f t="shared" ca="1" si="17"/>
        <v/>
      </c>
      <c r="S39" s="1" t="str">
        <f t="shared" ca="1" si="27"/>
        <v/>
      </c>
    </row>
    <row r="40" spans="1:19" x14ac:dyDescent="0.15">
      <c r="A40" s="138" t="str">
        <f t="shared" ca="1" si="10"/>
        <v/>
      </c>
      <c r="B40" s="102" t="str">
        <f t="shared" ca="1" si="18"/>
        <v/>
      </c>
      <c r="C40" s="102" t="str">
        <f t="shared" ca="1" si="19"/>
        <v/>
      </c>
      <c r="D40" s="102" t="str">
        <f t="shared" ca="1" si="20"/>
        <v/>
      </c>
      <c r="E40" s="102" t="str">
        <f t="shared" ca="1" si="11"/>
        <v/>
      </c>
      <c r="F40" s="177" t="str">
        <f t="shared" ca="1" si="21"/>
        <v/>
      </c>
      <c r="G40" s="139" t="str">
        <f t="shared" ca="1" si="22"/>
        <v/>
      </c>
      <c r="H40" s="139" t="str">
        <f t="shared" ca="1" si="23"/>
        <v/>
      </c>
      <c r="I40" s="140" t="str">
        <f t="shared" ca="1" si="12"/>
        <v/>
      </c>
      <c r="J40" s="118" t="str">
        <f t="shared" ca="1" si="13"/>
        <v/>
      </c>
      <c r="K40" s="118" t="str">
        <f t="shared" ca="1" si="24"/>
        <v/>
      </c>
      <c r="L40" s="140" t="str">
        <f t="shared" ca="1" si="25"/>
        <v/>
      </c>
      <c r="M40" s="140" t="str">
        <f t="shared" ca="1" si="14"/>
        <v/>
      </c>
      <c r="N40" s="139" t="str">
        <f t="shared" ca="1" si="26"/>
        <v/>
      </c>
      <c r="O40" s="140" t="str">
        <f t="shared" ca="1" si="15"/>
        <v/>
      </c>
      <c r="P40" s="118" t="str">
        <f t="shared" ca="1" si="16"/>
        <v/>
      </c>
      <c r="Q40" s="138" t="str">
        <f t="shared" ca="1" si="17"/>
        <v/>
      </c>
      <c r="S40" s="1" t="str">
        <f t="shared" ca="1" si="27"/>
        <v/>
      </c>
    </row>
    <row r="41" spans="1:19" x14ac:dyDescent="0.15">
      <c r="A41" s="138" t="str">
        <f t="shared" ca="1" si="10"/>
        <v/>
      </c>
      <c r="B41" s="102" t="str">
        <f t="shared" ca="1" si="18"/>
        <v/>
      </c>
      <c r="C41" s="102" t="str">
        <f t="shared" ca="1" si="19"/>
        <v/>
      </c>
      <c r="D41" s="102" t="str">
        <f t="shared" ca="1" si="20"/>
        <v/>
      </c>
      <c r="E41" s="102" t="str">
        <f t="shared" ca="1" si="11"/>
        <v/>
      </c>
      <c r="F41" s="177" t="str">
        <f t="shared" ca="1" si="21"/>
        <v/>
      </c>
      <c r="G41" s="139" t="str">
        <f t="shared" ca="1" si="22"/>
        <v/>
      </c>
      <c r="H41" s="139" t="str">
        <f t="shared" ca="1" si="23"/>
        <v/>
      </c>
      <c r="I41" s="140" t="str">
        <f t="shared" ca="1" si="12"/>
        <v/>
      </c>
      <c r="J41" s="118" t="str">
        <f t="shared" ca="1" si="13"/>
        <v/>
      </c>
      <c r="K41" s="118" t="str">
        <f t="shared" ca="1" si="24"/>
        <v/>
      </c>
      <c r="L41" s="140" t="str">
        <f t="shared" ca="1" si="25"/>
        <v/>
      </c>
      <c r="M41" s="140" t="str">
        <f t="shared" ca="1" si="14"/>
        <v/>
      </c>
      <c r="N41" s="139" t="str">
        <f t="shared" ca="1" si="26"/>
        <v/>
      </c>
      <c r="O41" s="140" t="str">
        <f t="shared" ca="1" si="15"/>
        <v/>
      </c>
      <c r="P41" s="118" t="str">
        <f t="shared" ca="1" si="16"/>
        <v/>
      </c>
      <c r="Q41" s="138" t="str">
        <f t="shared" ca="1" si="17"/>
        <v/>
      </c>
      <c r="S41" s="1" t="str">
        <f t="shared" ca="1" si="27"/>
        <v/>
      </c>
    </row>
    <row r="42" spans="1:19" x14ac:dyDescent="0.15">
      <c r="A42" s="138" t="str">
        <f t="shared" ca="1" si="10"/>
        <v/>
      </c>
      <c r="B42" s="102" t="str">
        <f t="shared" ca="1" si="18"/>
        <v/>
      </c>
      <c r="C42" s="102" t="str">
        <f t="shared" ca="1" si="19"/>
        <v/>
      </c>
      <c r="D42" s="102" t="str">
        <f t="shared" ca="1" si="20"/>
        <v/>
      </c>
      <c r="E42" s="102" t="str">
        <f t="shared" ca="1" si="11"/>
        <v/>
      </c>
      <c r="F42" s="177" t="str">
        <f t="shared" ca="1" si="21"/>
        <v/>
      </c>
      <c r="G42" s="139" t="str">
        <f t="shared" ca="1" si="22"/>
        <v/>
      </c>
      <c r="H42" s="139" t="str">
        <f t="shared" ca="1" si="23"/>
        <v/>
      </c>
      <c r="I42" s="140" t="str">
        <f t="shared" ca="1" si="12"/>
        <v/>
      </c>
      <c r="J42" s="118" t="str">
        <f t="shared" ca="1" si="13"/>
        <v/>
      </c>
      <c r="K42" s="118" t="str">
        <f t="shared" ca="1" si="24"/>
        <v/>
      </c>
      <c r="L42" s="140" t="str">
        <f t="shared" ca="1" si="25"/>
        <v/>
      </c>
      <c r="M42" s="140" t="str">
        <f t="shared" ca="1" si="14"/>
        <v/>
      </c>
      <c r="N42" s="139" t="str">
        <f t="shared" ca="1" si="26"/>
        <v/>
      </c>
      <c r="O42" s="140" t="str">
        <f t="shared" ca="1" si="15"/>
        <v/>
      </c>
      <c r="P42" s="118" t="str">
        <f t="shared" ca="1" si="16"/>
        <v/>
      </c>
      <c r="Q42" s="138" t="str">
        <f t="shared" ca="1" si="17"/>
        <v/>
      </c>
      <c r="S42" s="1" t="str">
        <f t="shared" ca="1" si="27"/>
        <v/>
      </c>
    </row>
    <row r="43" spans="1:19" x14ac:dyDescent="0.15">
      <c r="A43" s="138" t="str">
        <f t="shared" ca="1" si="10"/>
        <v/>
      </c>
      <c r="B43" s="102" t="str">
        <f t="shared" ca="1" si="18"/>
        <v/>
      </c>
      <c r="C43" s="102" t="str">
        <f t="shared" ca="1" si="19"/>
        <v/>
      </c>
      <c r="D43" s="102" t="str">
        <f t="shared" ca="1" si="20"/>
        <v/>
      </c>
      <c r="E43" s="102" t="str">
        <f t="shared" ca="1" si="11"/>
        <v/>
      </c>
      <c r="F43" s="177" t="str">
        <f t="shared" ca="1" si="21"/>
        <v/>
      </c>
      <c r="G43" s="139" t="str">
        <f t="shared" ca="1" si="22"/>
        <v/>
      </c>
      <c r="H43" s="139" t="str">
        <f t="shared" ca="1" si="23"/>
        <v/>
      </c>
      <c r="I43" s="140" t="str">
        <f t="shared" ca="1" si="12"/>
        <v/>
      </c>
      <c r="J43" s="118" t="str">
        <f t="shared" ca="1" si="13"/>
        <v/>
      </c>
      <c r="K43" s="118" t="str">
        <f t="shared" ca="1" si="24"/>
        <v/>
      </c>
      <c r="L43" s="140" t="str">
        <f t="shared" ca="1" si="25"/>
        <v/>
      </c>
      <c r="M43" s="140" t="str">
        <f t="shared" ca="1" si="14"/>
        <v/>
      </c>
      <c r="N43" s="139" t="str">
        <f t="shared" ca="1" si="26"/>
        <v/>
      </c>
      <c r="O43" s="140" t="str">
        <f t="shared" ca="1" si="15"/>
        <v/>
      </c>
      <c r="P43" s="118" t="str">
        <f t="shared" ca="1" si="16"/>
        <v/>
      </c>
      <c r="Q43" s="138" t="str">
        <f t="shared" ca="1" si="17"/>
        <v/>
      </c>
      <c r="S43" s="1" t="str">
        <f t="shared" ca="1" si="27"/>
        <v/>
      </c>
    </row>
    <row r="44" spans="1:19" x14ac:dyDescent="0.15">
      <c r="A44" s="138" t="str">
        <f t="shared" ca="1" si="10"/>
        <v/>
      </c>
      <c r="B44" s="102" t="str">
        <f t="shared" ca="1" si="18"/>
        <v/>
      </c>
      <c r="C44" s="102" t="str">
        <f t="shared" ca="1" si="19"/>
        <v/>
      </c>
      <c r="D44" s="102" t="str">
        <f t="shared" ca="1" si="20"/>
        <v/>
      </c>
      <c r="E44" s="102" t="str">
        <f t="shared" ca="1" si="11"/>
        <v/>
      </c>
      <c r="F44" s="177" t="str">
        <f t="shared" ca="1" si="21"/>
        <v/>
      </c>
      <c r="G44" s="139" t="str">
        <f t="shared" ca="1" si="22"/>
        <v/>
      </c>
      <c r="H44" s="139" t="str">
        <f t="shared" ca="1" si="23"/>
        <v/>
      </c>
      <c r="I44" s="140" t="str">
        <f t="shared" ca="1" si="12"/>
        <v/>
      </c>
      <c r="J44" s="118" t="str">
        <f t="shared" ca="1" si="13"/>
        <v/>
      </c>
      <c r="K44" s="118" t="str">
        <f t="shared" ca="1" si="24"/>
        <v/>
      </c>
      <c r="L44" s="140" t="str">
        <f t="shared" ca="1" si="25"/>
        <v/>
      </c>
      <c r="M44" s="140" t="str">
        <f t="shared" ca="1" si="14"/>
        <v/>
      </c>
      <c r="N44" s="139" t="str">
        <f t="shared" ca="1" si="26"/>
        <v/>
      </c>
      <c r="O44" s="140" t="str">
        <f t="shared" ca="1" si="15"/>
        <v/>
      </c>
      <c r="P44" s="118" t="str">
        <f t="shared" ca="1" si="16"/>
        <v/>
      </c>
      <c r="Q44" s="138" t="str">
        <f t="shared" ca="1" si="17"/>
        <v/>
      </c>
      <c r="S44" s="1" t="str">
        <f t="shared" ca="1" si="27"/>
        <v/>
      </c>
    </row>
    <row r="45" spans="1:19" x14ac:dyDescent="0.15">
      <c r="A45" s="138" t="str">
        <f t="shared" ca="1" si="10"/>
        <v/>
      </c>
      <c r="B45" s="102" t="str">
        <f t="shared" ca="1" si="18"/>
        <v/>
      </c>
      <c r="C45" s="102" t="str">
        <f t="shared" ca="1" si="19"/>
        <v/>
      </c>
      <c r="D45" s="102" t="str">
        <f t="shared" ca="1" si="20"/>
        <v/>
      </c>
      <c r="E45" s="102" t="str">
        <f t="shared" ca="1" si="11"/>
        <v/>
      </c>
      <c r="F45" s="177" t="str">
        <f t="shared" ca="1" si="21"/>
        <v/>
      </c>
      <c r="G45" s="139" t="str">
        <f t="shared" ca="1" si="22"/>
        <v/>
      </c>
      <c r="H45" s="139" t="str">
        <f t="shared" ca="1" si="23"/>
        <v/>
      </c>
      <c r="I45" s="140" t="str">
        <f t="shared" ca="1" si="12"/>
        <v/>
      </c>
      <c r="J45" s="118" t="str">
        <f t="shared" ca="1" si="13"/>
        <v/>
      </c>
      <c r="K45" s="118" t="str">
        <f t="shared" ca="1" si="24"/>
        <v/>
      </c>
      <c r="L45" s="140" t="str">
        <f t="shared" ca="1" si="25"/>
        <v/>
      </c>
      <c r="M45" s="140" t="str">
        <f t="shared" ca="1" si="14"/>
        <v/>
      </c>
      <c r="N45" s="139" t="str">
        <f t="shared" ca="1" si="26"/>
        <v/>
      </c>
      <c r="O45" s="140" t="str">
        <f t="shared" ca="1" si="15"/>
        <v/>
      </c>
      <c r="P45" s="118" t="str">
        <f t="shared" ca="1" si="16"/>
        <v/>
      </c>
      <c r="Q45" s="138" t="str">
        <f t="shared" ca="1" si="17"/>
        <v/>
      </c>
      <c r="S45" s="1" t="str">
        <f t="shared" ca="1" si="27"/>
        <v/>
      </c>
    </row>
    <row r="46" spans="1:19" x14ac:dyDescent="0.15">
      <c r="A46" s="138" t="str">
        <f t="shared" ca="1" si="10"/>
        <v/>
      </c>
      <c r="B46" s="102" t="str">
        <f t="shared" ca="1" si="18"/>
        <v/>
      </c>
      <c r="C46" s="102" t="str">
        <f t="shared" ca="1" si="19"/>
        <v/>
      </c>
      <c r="D46" s="102" t="str">
        <f t="shared" ca="1" si="20"/>
        <v/>
      </c>
      <c r="E46" s="102" t="str">
        <f t="shared" ca="1" si="11"/>
        <v/>
      </c>
      <c r="F46" s="177" t="str">
        <f t="shared" ca="1" si="21"/>
        <v/>
      </c>
      <c r="G46" s="139" t="str">
        <f t="shared" ca="1" si="22"/>
        <v/>
      </c>
      <c r="H46" s="139" t="str">
        <f t="shared" ca="1" si="23"/>
        <v/>
      </c>
      <c r="I46" s="140" t="str">
        <f t="shared" ca="1" si="12"/>
        <v/>
      </c>
      <c r="J46" s="118" t="str">
        <f t="shared" ca="1" si="13"/>
        <v/>
      </c>
      <c r="K46" s="118" t="str">
        <f t="shared" ca="1" si="24"/>
        <v/>
      </c>
      <c r="L46" s="140" t="str">
        <f t="shared" ca="1" si="25"/>
        <v/>
      </c>
      <c r="M46" s="140" t="str">
        <f t="shared" ca="1" si="14"/>
        <v/>
      </c>
      <c r="N46" s="139" t="str">
        <f t="shared" ca="1" si="26"/>
        <v/>
      </c>
      <c r="O46" s="140" t="str">
        <f t="shared" ca="1" si="15"/>
        <v/>
      </c>
      <c r="P46" s="118" t="str">
        <f t="shared" ca="1" si="16"/>
        <v/>
      </c>
      <c r="Q46" s="138" t="str">
        <f t="shared" ca="1" si="17"/>
        <v/>
      </c>
      <c r="S46" s="1" t="str">
        <f t="shared" ca="1" si="27"/>
        <v/>
      </c>
    </row>
    <row r="47" spans="1:19" x14ac:dyDescent="0.15">
      <c r="A47" s="138" t="str">
        <f t="shared" ca="1" si="10"/>
        <v/>
      </c>
      <c r="B47" s="102" t="str">
        <f t="shared" ca="1" si="18"/>
        <v/>
      </c>
      <c r="C47" s="102" t="str">
        <f t="shared" ca="1" si="19"/>
        <v/>
      </c>
      <c r="D47" s="102" t="str">
        <f t="shared" ca="1" si="20"/>
        <v/>
      </c>
      <c r="E47" s="102" t="str">
        <f t="shared" ca="1" si="11"/>
        <v/>
      </c>
      <c r="F47" s="177" t="str">
        <f t="shared" ca="1" si="21"/>
        <v/>
      </c>
      <c r="G47" s="139" t="str">
        <f t="shared" ca="1" si="22"/>
        <v/>
      </c>
      <c r="H47" s="139" t="str">
        <f t="shared" ca="1" si="23"/>
        <v/>
      </c>
      <c r="I47" s="140" t="str">
        <f t="shared" ca="1" si="12"/>
        <v/>
      </c>
      <c r="J47" s="118" t="str">
        <f t="shared" ca="1" si="13"/>
        <v/>
      </c>
      <c r="K47" s="118" t="str">
        <f t="shared" ca="1" si="24"/>
        <v/>
      </c>
      <c r="L47" s="140" t="str">
        <f t="shared" ca="1" si="25"/>
        <v/>
      </c>
      <c r="M47" s="140" t="str">
        <f t="shared" ca="1" si="14"/>
        <v/>
      </c>
      <c r="N47" s="139" t="str">
        <f t="shared" ca="1" si="26"/>
        <v/>
      </c>
      <c r="O47" s="140" t="str">
        <f t="shared" ca="1" si="15"/>
        <v/>
      </c>
      <c r="P47" s="118" t="str">
        <f t="shared" ca="1" si="16"/>
        <v/>
      </c>
      <c r="Q47" s="138" t="str">
        <f t="shared" ca="1" si="17"/>
        <v/>
      </c>
      <c r="S47" s="1" t="str">
        <f t="shared" ca="1" si="27"/>
        <v/>
      </c>
    </row>
    <row r="48" spans="1:19" x14ac:dyDescent="0.15">
      <c r="A48" s="138" t="str">
        <f t="shared" ca="1" si="10"/>
        <v/>
      </c>
      <c r="B48" s="102" t="str">
        <f t="shared" ca="1" si="18"/>
        <v/>
      </c>
      <c r="C48" s="102" t="str">
        <f t="shared" ca="1" si="19"/>
        <v/>
      </c>
      <c r="D48" s="102" t="str">
        <f t="shared" ca="1" si="20"/>
        <v/>
      </c>
      <c r="E48" s="102" t="str">
        <f t="shared" ca="1" si="11"/>
        <v/>
      </c>
      <c r="F48" s="177" t="str">
        <f t="shared" ca="1" si="21"/>
        <v/>
      </c>
      <c r="G48" s="139" t="str">
        <f t="shared" ca="1" si="22"/>
        <v/>
      </c>
      <c r="H48" s="139" t="str">
        <f t="shared" ca="1" si="23"/>
        <v/>
      </c>
      <c r="I48" s="140" t="str">
        <f t="shared" ca="1" si="12"/>
        <v/>
      </c>
      <c r="J48" s="118" t="str">
        <f t="shared" ca="1" si="13"/>
        <v/>
      </c>
      <c r="K48" s="118" t="str">
        <f t="shared" ca="1" si="24"/>
        <v/>
      </c>
      <c r="L48" s="140" t="str">
        <f t="shared" ca="1" si="25"/>
        <v/>
      </c>
      <c r="M48" s="140" t="str">
        <f t="shared" ca="1" si="14"/>
        <v/>
      </c>
      <c r="N48" s="139" t="str">
        <f t="shared" ca="1" si="26"/>
        <v/>
      </c>
      <c r="O48" s="140" t="str">
        <f t="shared" ca="1" si="15"/>
        <v/>
      </c>
      <c r="P48" s="118" t="str">
        <f t="shared" ca="1" si="16"/>
        <v/>
      </c>
      <c r="Q48" s="138" t="str">
        <f t="shared" ca="1" si="17"/>
        <v/>
      </c>
      <c r="S48" s="1" t="str">
        <f t="shared" ca="1" si="27"/>
        <v/>
      </c>
    </row>
    <row r="49" spans="1:19" x14ac:dyDescent="0.15">
      <c r="A49" s="138" t="str">
        <f t="shared" ca="1" si="10"/>
        <v/>
      </c>
      <c r="B49" s="102" t="str">
        <f t="shared" ca="1" si="18"/>
        <v/>
      </c>
      <c r="C49" s="102" t="str">
        <f t="shared" ca="1" si="19"/>
        <v/>
      </c>
      <c r="D49" s="102" t="str">
        <f t="shared" ca="1" si="20"/>
        <v/>
      </c>
      <c r="E49" s="102" t="str">
        <f t="shared" ca="1" si="11"/>
        <v/>
      </c>
      <c r="F49" s="177" t="str">
        <f t="shared" ca="1" si="21"/>
        <v/>
      </c>
      <c r="G49" s="139" t="str">
        <f t="shared" ca="1" si="22"/>
        <v/>
      </c>
      <c r="H49" s="139" t="str">
        <f t="shared" ca="1" si="23"/>
        <v/>
      </c>
      <c r="I49" s="140" t="str">
        <f t="shared" ca="1" si="12"/>
        <v/>
      </c>
      <c r="J49" s="118" t="str">
        <f t="shared" ca="1" si="13"/>
        <v/>
      </c>
      <c r="K49" s="118" t="str">
        <f t="shared" ca="1" si="24"/>
        <v/>
      </c>
      <c r="L49" s="140" t="str">
        <f t="shared" ca="1" si="25"/>
        <v/>
      </c>
      <c r="M49" s="140" t="str">
        <f t="shared" ca="1" si="14"/>
        <v/>
      </c>
      <c r="N49" s="139" t="str">
        <f t="shared" ca="1" si="26"/>
        <v/>
      </c>
      <c r="O49" s="140" t="str">
        <f t="shared" ca="1" si="15"/>
        <v/>
      </c>
      <c r="P49" s="118" t="str">
        <f t="shared" ca="1" si="16"/>
        <v/>
      </c>
      <c r="Q49" s="138" t="str">
        <f t="shared" ca="1" si="17"/>
        <v/>
      </c>
      <c r="S49" s="1" t="str">
        <f t="shared" ca="1" si="27"/>
        <v/>
      </c>
    </row>
    <row r="50" spans="1:19" x14ac:dyDescent="0.15">
      <c r="A50" s="138" t="str">
        <f t="shared" ca="1" si="10"/>
        <v/>
      </c>
      <c r="B50" s="102" t="str">
        <f t="shared" ca="1" si="18"/>
        <v/>
      </c>
      <c r="C50" s="102" t="str">
        <f t="shared" ca="1" si="19"/>
        <v/>
      </c>
      <c r="D50" s="102" t="str">
        <f t="shared" ca="1" si="20"/>
        <v/>
      </c>
      <c r="E50" s="102" t="str">
        <f t="shared" ca="1" si="11"/>
        <v/>
      </c>
      <c r="F50" s="177" t="str">
        <f t="shared" ca="1" si="21"/>
        <v/>
      </c>
      <c r="G50" s="139" t="str">
        <f t="shared" ca="1" si="22"/>
        <v/>
      </c>
      <c r="H50" s="139" t="str">
        <f t="shared" ca="1" si="23"/>
        <v/>
      </c>
      <c r="I50" s="140" t="str">
        <f t="shared" ca="1" si="12"/>
        <v/>
      </c>
      <c r="J50" s="118" t="str">
        <f t="shared" ca="1" si="13"/>
        <v/>
      </c>
      <c r="K50" s="118" t="str">
        <f t="shared" ca="1" si="24"/>
        <v/>
      </c>
      <c r="L50" s="140" t="str">
        <f t="shared" ca="1" si="25"/>
        <v/>
      </c>
      <c r="M50" s="140" t="str">
        <f t="shared" ca="1" si="14"/>
        <v/>
      </c>
      <c r="N50" s="139" t="str">
        <f t="shared" ca="1" si="26"/>
        <v/>
      </c>
      <c r="O50" s="140" t="str">
        <f t="shared" ca="1" si="15"/>
        <v/>
      </c>
      <c r="P50" s="118" t="str">
        <f t="shared" ca="1" si="16"/>
        <v/>
      </c>
      <c r="Q50" s="138" t="str">
        <f t="shared" ca="1" si="17"/>
        <v/>
      </c>
      <c r="S50" s="1" t="str">
        <f t="shared" ca="1" si="27"/>
        <v/>
      </c>
    </row>
    <row r="51" spans="1:19" x14ac:dyDescent="0.15">
      <c r="A51" s="138" t="str">
        <f t="shared" ca="1" si="10"/>
        <v/>
      </c>
      <c r="B51" s="102" t="str">
        <f t="shared" ca="1" si="18"/>
        <v/>
      </c>
      <c r="C51" s="102" t="str">
        <f t="shared" ca="1" si="19"/>
        <v/>
      </c>
      <c r="D51" s="102" t="str">
        <f t="shared" ca="1" si="20"/>
        <v/>
      </c>
      <c r="E51" s="102" t="str">
        <f t="shared" ca="1" si="11"/>
        <v/>
      </c>
      <c r="F51" s="177" t="str">
        <f t="shared" ca="1" si="21"/>
        <v/>
      </c>
      <c r="G51" s="139" t="str">
        <f t="shared" ca="1" si="22"/>
        <v/>
      </c>
      <c r="H51" s="139" t="str">
        <f t="shared" ca="1" si="23"/>
        <v/>
      </c>
      <c r="I51" s="140" t="str">
        <f t="shared" ca="1" si="12"/>
        <v/>
      </c>
      <c r="J51" s="118" t="str">
        <f t="shared" ca="1" si="13"/>
        <v/>
      </c>
      <c r="K51" s="118" t="str">
        <f t="shared" ca="1" si="24"/>
        <v/>
      </c>
      <c r="L51" s="140" t="str">
        <f t="shared" ca="1" si="25"/>
        <v/>
      </c>
      <c r="M51" s="140" t="str">
        <f t="shared" ca="1" si="14"/>
        <v/>
      </c>
      <c r="N51" s="139" t="str">
        <f t="shared" ca="1" si="26"/>
        <v/>
      </c>
      <c r="O51" s="140" t="str">
        <f t="shared" ca="1" si="15"/>
        <v/>
      </c>
      <c r="P51" s="118" t="str">
        <f t="shared" ca="1" si="16"/>
        <v/>
      </c>
      <c r="Q51" s="138" t="str">
        <f t="shared" ca="1" si="17"/>
        <v/>
      </c>
      <c r="S51" s="1" t="str">
        <f t="shared" ca="1" si="27"/>
        <v/>
      </c>
    </row>
    <row r="52" spans="1:19" x14ac:dyDescent="0.15">
      <c r="A52" s="138" t="str">
        <f t="shared" ca="1" si="10"/>
        <v/>
      </c>
      <c r="B52" s="102" t="str">
        <f t="shared" ca="1" si="18"/>
        <v/>
      </c>
      <c r="C52" s="102" t="str">
        <f t="shared" ca="1" si="19"/>
        <v/>
      </c>
      <c r="D52" s="102" t="str">
        <f t="shared" ca="1" si="20"/>
        <v/>
      </c>
      <c r="E52" s="102" t="str">
        <f t="shared" ca="1" si="11"/>
        <v/>
      </c>
      <c r="F52" s="177" t="str">
        <f t="shared" ca="1" si="21"/>
        <v/>
      </c>
      <c r="G52" s="139" t="str">
        <f t="shared" ca="1" si="22"/>
        <v/>
      </c>
      <c r="H52" s="139" t="str">
        <f t="shared" ca="1" si="23"/>
        <v/>
      </c>
      <c r="I52" s="140" t="str">
        <f t="shared" ca="1" si="12"/>
        <v/>
      </c>
      <c r="J52" s="118" t="str">
        <f t="shared" ca="1" si="13"/>
        <v/>
      </c>
      <c r="K52" s="118" t="str">
        <f t="shared" ca="1" si="24"/>
        <v/>
      </c>
      <c r="L52" s="140" t="str">
        <f t="shared" ca="1" si="25"/>
        <v/>
      </c>
      <c r="M52" s="140" t="str">
        <f t="shared" ca="1" si="14"/>
        <v/>
      </c>
      <c r="N52" s="139" t="str">
        <f t="shared" ca="1" si="26"/>
        <v/>
      </c>
      <c r="O52" s="140" t="str">
        <f t="shared" ca="1" si="15"/>
        <v/>
      </c>
      <c r="P52" s="118" t="str">
        <f t="shared" ca="1" si="16"/>
        <v/>
      </c>
      <c r="Q52" s="138" t="str">
        <f t="shared" ca="1" si="17"/>
        <v/>
      </c>
      <c r="S52" s="1" t="str">
        <f t="shared" ca="1" si="27"/>
        <v/>
      </c>
    </row>
    <row r="53" spans="1:19" x14ac:dyDescent="0.15">
      <c r="A53" s="138" t="str">
        <f t="shared" ca="1" si="10"/>
        <v/>
      </c>
      <c r="B53" s="102" t="str">
        <f t="shared" ca="1" si="18"/>
        <v/>
      </c>
      <c r="C53" s="102" t="str">
        <f t="shared" ca="1" si="19"/>
        <v/>
      </c>
      <c r="D53" s="102" t="str">
        <f t="shared" ca="1" si="20"/>
        <v/>
      </c>
      <c r="E53" s="102" t="str">
        <f t="shared" ca="1" si="11"/>
        <v/>
      </c>
      <c r="F53" s="177" t="str">
        <f t="shared" ca="1" si="21"/>
        <v/>
      </c>
      <c r="G53" s="139" t="str">
        <f t="shared" ca="1" si="22"/>
        <v/>
      </c>
      <c r="H53" s="139" t="str">
        <f t="shared" ca="1" si="23"/>
        <v/>
      </c>
      <c r="I53" s="140" t="str">
        <f t="shared" ca="1" si="12"/>
        <v/>
      </c>
      <c r="J53" s="118" t="str">
        <f t="shared" ca="1" si="13"/>
        <v/>
      </c>
      <c r="K53" s="118" t="str">
        <f t="shared" ca="1" si="24"/>
        <v/>
      </c>
      <c r="L53" s="140" t="str">
        <f t="shared" ca="1" si="25"/>
        <v/>
      </c>
      <c r="M53" s="140" t="str">
        <f t="shared" ca="1" si="14"/>
        <v/>
      </c>
      <c r="N53" s="139" t="str">
        <f t="shared" ca="1" si="26"/>
        <v/>
      </c>
      <c r="O53" s="140" t="str">
        <f t="shared" ca="1" si="15"/>
        <v/>
      </c>
      <c r="P53" s="118" t="str">
        <f t="shared" ca="1" si="16"/>
        <v/>
      </c>
      <c r="Q53" s="138" t="str">
        <f t="shared" ca="1" si="17"/>
        <v/>
      </c>
      <c r="S53" s="1" t="str">
        <f t="shared" ca="1" si="27"/>
        <v/>
      </c>
    </row>
    <row r="54" spans="1:19" x14ac:dyDescent="0.15">
      <c r="A54" s="138" t="str">
        <f t="shared" ca="1" si="10"/>
        <v/>
      </c>
      <c r="B54" s="102" t="str">
        <f t="shared" ca="1" si="18"/>
        <v/>
      </c>
      <c r="C54" s="102" t="str">
        <f t="shared" ca="1" si="19"/>
        <v/>
      </c>
      <c r="D54" s="102" t="str">
        <f t="shared" ca="1" si="20"/>
        <v/>
      </c>
      <c r="E54" s="102" t="str">
        <f t="shared" ca="1" si="11"/>
        <v/>
      </c>
      <c r="F54" s="177" t="str">
        <f t="shared" ca="1" si="21"/>
        <v/>
      </c>
      <c r="G54" s="139" t="str">
        <f t="shared" ca="1" si="22"/>
        <v/>
      </c>
      <c r="H54" s="139" t="str">
        <f t="shared" ca="1" si="23"/>
        <v/>
      </c>
      <c r="I54" s="140" t="str">
        <f t="shared" ca="1" si="12"/>
        <v/>
      </c>
      <c r="J54" s="118" t="str">
        <f t="shared" ca="1" si="13"/>
        <v/>
      </c>
      <c r="K54" s="118" t="str">
        <f t="shared" ca="1" si="24"/>
        <v/>
      </c>
      <c r="L54" s="140" t="str">
        <f t="shared" ca="1" si="25"/>
        <v/>
      </c>
      <c r="M54" s="140" t="str">
        <f t="shared" ca="1" si="14"/>
        <v/>
      </c>
      <c r="N54" s="139" t="str">
        <f t="shared" ca="1" si="26"/>
        <v/>
      </c>
      <c r="O54" s="140" t="str">
        <f t="shared" ca="1" si="15"/>
        <v/>
      </c>
      <c r="P54" s="118" t="str">
        <f t="shared" ca="1" si="16"/>
        <v/>
      </c>
      <c r="Q54" s="138" t="str">
        <f t="shared" ca="1" si="17"/>
        <v/>
      </c>
      <c r="S54" s="1" t="str">
        <f t="shared" ca="1" si="27"/>
        <v/>
      </c>
    </row>
    <row r="55" spans="1:19" x14ac:dyDescent="0.15">
      <c r="A55" s="138" t="str">
        <f t="shared" ca="1" si="10"/>
        <v/>
      </c>
      <c r="B55" s="102" t="str">
        <f t="shared" ca="1" si="18"/>
        <v/>
      </c>
      <c r="C55" s="102" t="str">
        <f t="shared" ca="1" si="19"/>
        <v/>
      </c>
      <c r="D55" s="102" t="str">
        <f t="shared" ca="1" si="20"/>
        <v/>
      </c>
      <c r="E55" s="102" t="str">
        <f t="shared" ca="1" si="11"/>
        <v/>
      </c>
      <c r="F55" s="177" t="str">
        <f t="shared" ca="1" si="21"/>
        <v/>
      </c>
      <c r="G55" s="139" t="str">
        <f t="shared" ca="1" si="22"/>
        <v/>
      </c>
      <c r="H55" s="139" t="str">
        <f t="shared" ca="1" si="23"/>
        <v/>
      </c>
      <c r="I55" s="140" t="str">
        <f t="shared" ca="1" si="12"/>
        <v/>
      </c>
      <c r="J55" s="118" t="str">
        <f t="shared" ca="1" si="13"/>
        <v/>
      </c>
      <c r="K55" s="118" t="str">
        <f t="shared" ca="1" si="24"/>
        <v/>
      </c>
      <c r="L55" s="140" t="str">
        <f t="shared" ca="1" si="25"/>
        <v/>
      </c>
      <c r="M55" s="140" t="str">
        <f t="shared" ca="1" si="14"/>
        <v/>
      </c>
      <c r="N55" s="139" t="str">
        <f t="shared" ca="1" si="26"/>
        <v/>
      </c>
      <c r="O55" s="140" t="str">
        <f t="shared" ca="1" si="15"/>
        <v/>
      </c>
      <c r="P55" s="118" t="str">
        <f t="shared" ca="1" si="16"/>
        <v/>
      </c>
      <c r="Q55" s="138" t="str">
        <f t="shared" ca="1" si="17"/>
        <v/>
      </c>
      <c r="S55" s="1" t="str">
        <f t="shared" ca="1" si="27"/>
        <v/>
      </c>
    </row>
    <row r="56" spans="1:19" x14ac:dyDescent="0.15">
      <c r="A56" s="138" t="str">
        <f t="shared" ca="1" si="10"/>
        <v/>
      </c>
      <c r="B56" s="102" t="str">
        <f t="shared" ca="1" si="18"/>
        <v/>
      </c>
      <c r="C56" s="102" t="str">
        <f t="shared" ca="1" si="19"/>
        <v/>
      </c>
      <c r="D56" s="102" t="str">
        <f t="shared" ca="1" si="20"/>
        <v/>
      </c>
      <c r="E56" s="102" t="str">
        <f t="shared" ca="1" si="11"/>
        <v/>
      </c>
      <c r="F56" s="177" t="str">
        <f t="shared" ca="1" si="21"/>
        <v/>
      </c>
      <c r="G56" s="139" t="str">
        <f t="shared" ca="1" si="22"/>
        <v/>
      </c>
      <c r="H56" s="139" t="str">
        <f t="shared" ca="1" si="23"/>
        <v/>
      </c>
      <c r="I56" s="140" t="str">
        <f t="shared" ca="1" si="12"/>
        <v/>
      </c>
      <c r="J56" s="118" t="str">
        <f t="shared" ca="1" si="13"/>
        <v/>
      </c>
      <c r="K56" s="118" t="str">
        <f t="shared" ca="1" si="24"/>
        <v/>
      </c>
      <c r="L56" s="140" t="str">
        <f t="shared" ca="1" si="25"/>
        <v/>
      </c>
      <c r="M56" s="140" t="str">
        <f t="shared" ca="1" si="14"/>
        <v/>
      </c>
      <c r="N56" s="139" t="str">
        <f t="shared" ca="1" si="26"/>
        <v/>
      </c>
      <c r="O56" s="140" t="str">
        <f t="shared" ca="1" si="15"/>
        <v/>
      </c>
      <c r="P56" s="118" t="str">
        <f t="shared" ca="1" si="16"/>
        <v/>
      </c>
      <c r="Q56" s="138" t="str">
        <f t="shared" ca="1" si="17"/>
        <v/>
      </c>
      <c r="S56" s="1" t="str">
        <f t="shared" ca="1" si="27"/>
        <v/>
      </c>
    </row>
    <row r="57" spans="1:19" x14ac:dyDescent="0.15">
      <c r="A57" s="138" t="str">
        <f t="shared" ca="1" si="10"/>
        <v/>
      </c>
      <c r="B57" s="102" t="str">
        <f t="shared" ca="1" si="18"/>
        <v/>
      </c>
      <c r="C57" s="102" t="str">
        <f t="shared" ca="1" si="19"/>
        <v/>
      </c>
      <c r="D57" s="102" t="str">
        <f t="shared" ca="1" si="20"/>
        <v/>
      </c>
      <c r="E57" s="102" t="str">
        <f t="shared" ca="1" si="11"/>
        <v/>
      </c>
      <c r="F57" s="177" t="str">
        <f t="shared" ca="1" si="21"/>
        <v/>
      </c>
      <c r="G57" s="139" t="str">
        <f t="shared" ca="1" si="22"/>
        <v/>
      </c>
      <c r="H57" s="139" t="str">
        <f t="shared" ca="1" si="23"/>
        <v/>
      </c>
      <c r="I57" s="140" t="str">
        <f t="shared" ca="1" si="12"/>
        <v/>
      </c>
      <c r="J57" s="118" t="str">
        <f t="shared" ca="1" si="13"/>
        <v/>
      </c>
      <c r="K57" s="118" t="str">
        <f t="shared" ca="1" si="24"/>
        <v/>
      </c>
      <c r="L57" s="140" t="str">
        <f t="shared" ca="1" si="25"/>
        <v/>
      </c>
      <c r="M57" s="140" t="str">
        <f t="shared" ca="1" si="14"/>
        <v/>
      </c>
      <c r="N57" s="139" t="str">
        <f t="shared" ca="1" si="26"/>
        <v/>
      </c>
      <c r="O57" s="140" t="str">
        <f t="shared" ca="1" si="15"/>
        <v/>
      </c>
      <c r="P57" s="118" t="str">
        <f t="shared" ca="1" si="16"/>
        <v/>
      </c>
      <c r="Q57" s="138" t="str">
        <f t="shared" ca="1" si="17"/>
        <v/>
      </c>
      <c r="S57" s="1" t="str">
        <f t="shared" ca="1" si="27"/>
        <v/>
      </c>
    </row>
    <row r="58" spans="1:19" x14ac:dyDescent="0.15">
      <c r="A58" s="138" t="str">
        <f t="shared" ca="1" si="10"/>
        <v/>
      </c>
      <c r="B58" s="102" t="str">
        <f t="shared" ca="1" si="18"/>
        <v/>
      </c>
      <c r="C58" s="102" t="str">
        <f t="shared" ca="1" si="19"/>
        <v/>
      </c>
      <c r="D58" s="102" t="str">
        <f t="shared" ca="1" si="20"/>
        <v/>
      </c>
      <c r="E58" s="102" t="str">
        <f t="shared" ca="1" si="11"/>
        <v/>
      </c>
      <c r="F58" s="177" t="str">
        <f t="shared" ca="1" si="21"/>
        <v/>
      </c>
      <c r="G58" s="139" t="str">
        <f t="shared" ca="1" si="22"/>
        <v/>
      </c>
      <c r="H58" s="139" t="str">
        <f t="shared" ca="1" si="23"/>
        <v/>
      </c>
      <c r="I58" s="140" t="str">
        <f t="shared" ca="1" si="12"/>
        <v/>
      </c>
      <c r="J58" s="118" t="str">
        <f t="shared" ca="1" si="13"/>
        <v/>
      </c>
      <c r="K58" s="118" t="str">
        <f t="shared" ca="1" si="24"/>
        <v/>
      </c>
      <c r="L58" s="140" t="str">
        <f t="shared" ca="1" si="25"/>
        <v/>
      </c>
      <c r="M58" s="140" t="str">
        <f t="shared" ca="1" si="14"/>
        <v/>
      </c>
      <c r="N58" s="139" t="str">
        <f t="shared" ca="1" si="26"/>
        <v/>
      </c>
      <c r="O58" s="140" t="str">
        <f t="shared" ca="1" si="15"/>
        <v/>
      </c>
      <c r="P58" s="118" t="str">
        <f t="shared" ca="1" si="16"/>
        <v/>
      </c>
      <c r="Q58" s="138" t="str">
        <f t="shared" ca="1" si="17"/>
        <v/>
      </c>
      <c r="S58" s="1" t="str">
        <f t="shared" ca="1" si="27"/>
        <v/>
      </c>
    </row>
    <row r="59" spans="1:19" x14ac:dyDescent="0.15">
      <c r="A59" s="138" t="str">
        <f t="shared" ca="1" si="10"/>
        <v/>
      </c>
      <c r="B59" s="102" t="str">
        <f t="shared" ca="1" si="18"/>
        <v/>
      </c>
      <c r="C59" s="102" t="str">
        <f t="shared" ca="1" si="19"/>
        <v/>
      </c>
      <c r="D59" s="102" t="str">
        <f t="shared" ca="1" si="20"/>
        <v/>
      </c>
      <c r="E59" s="102" t="str">
        <f t="shared" ca="1" si="11"/>
        <v/>
      </c>
      <c r="F59" s="177" t="str">
        <f t="shared" ca="1" si="21"/>
        <v/>
      </c>
      <c r="G59" s="139" t="str">
        <f t="shared" ca="1" si="22"/>
        <v/>
      </c>
      <c r="H59" s="139" t="str">
        <f t="shared" ca="1" si="23"/>
        <v/>
      </c>
      <c r="I59" s="140" t="str">
        <f t="shared" ca="1" si="12"/>
        <v/>
      </c>
      <c r="J59" s="118" t="str">
        <f t="shared" ca="1" si="13"/>
        <v/>
      </c>
      <c r="K59" s="118" t="str">
        <f t="shared" ca="1" si="24"/>
        <v/>
      </c>
      <c r="L59" s="140" t="str">
        <f t="shared" ca="1" si="25"/>
        <v/>
      </c>
      <c r="M59" s="140" t="str">
        <f t="shared" ca="1" si="14"/>
        <v/>
      </c>
      <c r="N59" s="139" t="str">
        <f t="shared" ca="1" si="26"/>
        <v/>
      </c>
      <c r="O59" s="140" t="str">
        <f t="shared" ca="1" si="15"/>
        <v/>
      </c>
      <c r="P59" s="118" t="str">
        <f t="shared" ca="1" si="16"/>
        <v/>
      </c>
      <c r="Q59" s="138" t="str">
        <f t="shared" ca="1" si="17"/>
        <v/>
      </c>
      <c r="S59" s="1" t="str">
        <f t="shared" ca="1" si="27"/>
        <v/>
      </c>
    </row>
    <row r="60" spans="1:19" x14ac:dyDescent="0.15">
      <c r="A60" s="138" t="str">
        <f t="shared" ca="1" si="10"/>
        <v/>
      </c>
      <c r="B60" s="102" t="str">
        <f t="shared" ca="1" si="18"/>
        <v/>
      </c>
      <c r="C60" s="102" t="str">
        <f t="shared" ca="1" si="19"/>
        <v/>
      </c>
      <c r="D60" s="102" t="str">
        <f t="shared" ca="1" si="20"/>
        <v/>
      </c>
      <c r="E60" s="102" t="str">
        <f t="shared" ca="1" si="11"/>
        <v/>
      </c>
      <c r="F60" s="177" t="str">
        <f t="shared" ca="1" si="21"/>
        <v/>
      </c>
      <c r="G60" s="139" t="str">
        <f t="shared" ca="1" si="22"/>
        <v/>
      </c>
      <c r="H60" s="139" t="str">
        <f t="shared" ca="1" si="23"/>
        <v/>
      </c>
      <c r="I60" s="140" t="str">
        <f t="shared" ca="1" si="12"/>
        <v/>
      </c>
      <c r="J60" s="118" t="str">
        <f t="shared" ca="1" si="13"/>
        <v/>
      </c>
      <c r="K60" s="118" t="str">
        <f t="shared" ca="1" si="24"/>
        <v/>
      </c>
      <c r="L60" s="140" t="str">
        <f t="shared" ca="1" si="25"/>
        <v/>
      </c>
      <c r="M60" s="140" t="str">
        <f t="shared" ca="1" si="14"/>
        <v/>
      </c>
      <c r="N60" s="139" t="str">
        <f t="shared" ca="1" si="26"/>
        <v/>
      </c>
      <c r="O60" s="140" t="str">
        <f t="shared" ca="1" si="15"/>
        <v/>
      </c>
      <c r="P60" s="118" t="str">
        <f t="shared" ca="1" si="16"/>
        <v/>
      </c>
      <c r="Q60" s="138" t="str">
        <f t="shared" ca="1" si="17"/>
        <v/>
      </c>
      <c r="S60" s="1" t="str">
        <f t="shared" ca="1" si="27"/>
        <v/>
      </c>
    </row>
    <row r="61" spans="1:19" x14ac:dyDescent="0.15">
      <c r="A61" s="138" t="str">
        <f t="shared" ca="1" si="10"/>
        <v/>
      </c>
      <c r="B61" s="102" t="str">
        <f t="shared" ca="1" si="18"/>
        <v/>
      </c>
      <c r="C61" s="102" t="str">
        <f t="shared" ca="1" si="19"/>
        <v/>
      </c>
      <c r="D61" s="102" t="str">
        <f t="shared" ca="1" si="20"/>
        <v/>
      </c>
      <c r="E61" s="102" t="str">
        <f t="shared" ca="1" si="11"/>
        <v/>
      </c>
      <c r="F61" s="177" t="str">
        <f t="shared" ca="1" si="21"/>
        <v/>
      </c>
      <c r="G61" s="139" t="str">
        <f t="shared" ca="1" si="22"/>
        <v/>
      </c>
      <c r="H61" s="139" t="str">
        <f t="shared" ca="1" si="23"/>
        <v/>
      </c>
      <c r="I61" s="140" t="str">
        <f t="shared" ca="1" si="12"/>
        <v/>
      </c>
      <c r="J61" s="118" t="str">
        <f t="shared" ca="1" si="13"/>
        <v/>
      </c>
      <c r="K61" s="118" t="str">
        <f t="shared" ca="1" si="24"/>
        <v/>
      </c>
      <c r="L61" s="140" t="str">
        <f t="shared" ca="1" si="25"/>
        <v/>
      </c>
      <c r="M61" s="140" t="str">
        <f t="shared" ca="1" si="14"/>
        <v/>
      </c>
      <c r="N61" s="139" t="str">
        <f t="shared" ca="1" si="26"/>
        <v/>
      </c>
      <c r="O61" s="140" t="str">
        <f t="shared" ca="1" si="15"/>
        <v/>
      </c>
      <c r="P61" s="118" t="str">
        <f t="shared" ca="1" si="16"/>
        <v/>
      </c>
      <c r="Q61" s="138" t="str">
        <f t="shared" ca="1" si="17"/>
        <v/>
      </c>
      <c r="S61" s="1" t="str">
        <f t="shared" ca="1" si="27"/>
        <v/>
      </c>
    </row>
    <row r="62" spans="1:19" x14ac:dyDescent="0.15">
      <c r="A62" s="138" t="str">
        <f t="shared" ca="1" si="10"/>
        <v/>
      </c>
      <c r="B62" s="102" t="str">
        <f t="shared" ca="1" si="18"/>
        <v/>
      </c>
      <c r="C62" s="102" t="str">
        <f t="shared" ca="1" si="19"/>
        <v/>
      </c>
      <c r="D62" s="102" t="str">
        <f t="shared" ca="1" si="20"/>
        <v/>
      </c>
      <c r="E62" s="102" t="str">
        <f t="shared" ca="1" si="11"/>
        <v/>
      </c>
      <c r="F62" s="177" t="str">
        <f t="shared" ca="1" si="21"/>
        <v/>
      </c>
      <c r="G62" s="139" t="str">
        <f t="shared" ca="1" si="22"/>
        <v/>
      </c>
      <c r="H62" s="139" t="str">
        <f t="shared" ca="1" si="23"/>
        <v/>
      </c>
      <c r="I62" s="140" t="str">
        <f t="shared" ca="1" si="12"/>
        <v/>
      </c>
      <c r="J62" s="118" t="str">
        <f t="shared" ca="1" si="13"/>
        <v/>
      </c>
      <c r="K62" s="118" t="str">
        <f t="shared" ca="1" si="24"/>
        <v/>
      </c>
      <c r="L62" s="140" t="str">
        <f t="shared" ca="1" si="25"/>
        <v/>
      </c>
      <c r="M62" s="140" t="str">
        <f t="shared" ca="1" si="14"/>
        <v/>
      </c>
      <c r="N62" s="139" t="str">
        <f t="shared" ca="1" si="26"/>
        <v/>
      </c>
      <c r="O62" s="140" t="str">
        <f t="shared" ca="1" si="15"/>
        <v/>
      </c>
      <c r="P62" s="118" t="str">
        <f t="shared" ca="1" si="16"/>
        <v/>
      </c>
      <c r="Q62" s="138" t="str">
        <f t="shared" ca="1" si="17"/>
        <v/>
      </c>
      <c r="S62" s="1" t="str">
        <f t="shared" ca="1" si="27"/>
        <v/>
      </c>
    </row>
    <row r="63" spans="1:19" x14ac:dyDescent="0.15">
      <c r="A63" s="138" t="str">
        <f t="shared" ca="1" si="10"/>
        <v/>
      </c>
      <c r="B63" s="102" t="str">
        <f t="shared" ca="1" si="18"/>
        <v/>
      </c>
      <c r="C63" s="102" t="str">
        <f t="shared" ca="1" si="19"/>
        <v/>
      </c>
      <c r="D63" s="102" t="str">
        <f t="shared" ca="1" si="20"/>
        <v/>
      </c>
      <c r="E63" s="102" t="str">
        <f t="shared" ca="1" si="11"/>
        <v/>
      </c>
      <c r="F63" s="177" t="str">
        <f t="shared" ca="1" si="21"/>
        <v/>
      </c>
      <c r="G63" s="139" t="str">
        <f t="shared" ca="1" si="22"/>
        <v/>
      </c>
      <c r="H63" s="139" t="str">
        <f t="shared" ca="1" si="23"/>
        <v/>
      </c>
      <c r="I63" s="140" t="str">
        <f t="shared" ca="1" si="12"/>
        <v/>
      </c>
      <c r="J63" s="118" t="str">
        <f t="shared" ca="1" si="13"/>
        <v/>
      </c>
      <c r="K63" s="118" t="str">
        <f t="shared" ca="1" si="24"/>
        <v/>
      </c>
      <c r="L63" s="140" t="str">
        <f t="shared" ca="1" si="25"/>
        <v/>
      </c>
      <c r="M63" s="140" t="str">
        <f t="shared" ca="1" si="14"/>
        <v/>
      </c>
      <c r="N63" s="139" t="str">
        <f t="shared" ca="1" si="26"/>
        <v/>
      </c>
      <c r="O63" s="140" t="str">
        <f t="shared" ca="1" si="15"/>
        <v/>
      </c>
      <c r="P63" s="118" t="str">
        <f t="shared" ca="1" si="16"/>
        <v/>
      </c>
      <c r="Q63" s="138" t="str">
        <f t="shared" ca="1" si="17"/>
        <v/>
      </c>
      <c r="S63" s="1" t="str">
        <f t="shared" ca="1" si="27"/>
        <v/>
      </c>
    </row>
    <row r="64" spans="1:19" x14ac:dyDescent="0.15">
      <c r="A64" s="138" t="str">
        <f t="shared" ca="1" si="10"/>
        <v/>
      </c>
      <c r="B64" s="102" t="str">
        <f t="shared" ca="1" si="18"/>
        <v/>
      </c>
      <c r="C64" s="102" t="str">
        <f t="shared" ca="1" si="19"/>
        <v/>
      </c>
      <c r="D64" s="102" t="str">
        <f t="shared" ca="1" si="20"/>
        <v/>
      </c>
      <c r="E64" s="102" t="str">
        <f t="shared" ca="1" si="11"/>
        <v/>
      </c>
      <c r="F64" s="177" t="str">
        <f t="shared" ca="1" si="21"/>
        <v/>
      </c>
      <c r="G64" s="139" t="str">
        <f t="shared" ca="1" si="22"/>
        <v/>
      </c>
      <c r="H64" s="139" t="str">
        <f t="shared" ca="1" si="23"/>
        <v/>
      </c>
      <c r="I64" s="140" t="str">
        <f t="shared" ca="1" si="12"/>
        <v/>
      </c>
      <c r="J64" s="118" t="str">
        <f t="shared" ca="1" si="13"/>
        <v/>
      </c>
      <c r="K64" s="118" t="str">
        <f t="shared" ca="1" si="24"/>
        <v/>
      </c>
      <c r="L64" s="140" t="str">
        <f t="shared" ca="1" si="25"/>
        <v/>
      </c>
      <c r="M64" s="140" t="str">
        <f t="shared" ca="1" si="14"/>
        <v/>
      </c>
      <c r="N64" s="139" t="str">
        <f t="shared" ca="1" si="26"/>
        <v/>
      </c>
      <c r="O64" s="140" t="str">
        <f t="shared" ca="1" si="15"/>
        <v/>
      </c>
      <c r="P64" s="118" t="str">
        <f t="shared" ca="1" si="16"/>
        <v/>
      </c>
      <c r="Q64" s="138" t="str">
        <f t="shared" ca="1" si="17"/>
        <v/>
      </c>
      <c r="S64" s="1" t="str">
        <f t="shared" ca="1" si="27"/>
        <v/>
      </c>
    </row>
    <row r="65" spans="1:19" x14ac:dyDescent="0.15">
      <c r="A65" s="138" t="str">
        <f t="shared" ca="1" si="10"/>
        <v/>
      </c>
      <c r="B65" s="102" t="str">
        <f t="shared" ca="1" si="18"/>
        <v/>
      </c>
      <c r="C65" s="102" t="str">
        <f t="shared" ca="1" si="19"/>
        <v/>
      </c>
      <c r="D65" s="102" t="str">
        <f t="shared" ca="1" si="20"/>
        <v/>
      </c>
      <c r="E65" s="102" t="str">
        <f t="shared" ca="1" si="11"/>
        <v/>
      </c>
      <c r="F65" s="177" t="str">
        <f t="shared" ca="1" si="21"/>
        <v/>
      </c>
      <c r="G65" s="139" t="str">
        <f t="shared" ca="1" si="22"/>
        <v/>
      </c>
      <c r="H65" s="139" t="str">
        <f t="shared" ca="1" si="23"/>
        <v/>
      </c>
      <c r="I65" s="140" t="str">
        <f t="shared" ca="1" si="12"/>
        <v/>
      </c>
      <c r="J65" s="118" t="str">
        <f t="shared" ca="1" si="13"/>
        <v/>
      </c>
      <c r="K65" s="118" t="str">
        <f t="shared" ca="1" si="24"/>
        <v/>
      </c>
      <c r="L65" s="140" t="str">
        <f t="shared" ca="1" si="25"/>
        <v/>
      </c>
      <c r="M65" s="140" t="str">
        <f t="shared" ca="1" si="14"/>
        <v/>
      </c>
      <c r="N65" s="139" t="str">
        <f t="shared" ca="1" si="26"/>
        <v/>
      </c>
      <c r="O65" s="140" t="str">
        <f t="shared" ca="1" si="15"/>
        <v/>
      </c>
      <c r="P65" s="118" t="str">
        <f t="shared" ca="1" si="16"/>
        <v/>
      </c>
      <c r="Q65" s="138" t="str">
        <f t="shared" ca="1" si="17"/>
        <v/>
      </c>
      <c r="S65" s="1" t="str">
        <f t="shared" ca="1" si="27"/>
        <v/>
      </c>
    </row>
    <row r="66" spans="1:19" x14ac:dyDescent="0.15">
      <c r="A66" s="138" t="str">
        <f t="shared" ca="1" si="10"/>
        <v/>
      </c>
      <c r="B66" s="102" t="str">
        <f t="shared" ca="1" si="18"/>
        <v/>
      </c>
      <c r="C66" s="102" t="str">
        <f t="shared" ca="1" si="19"/>
        <v/>
      </c>
      <c r="D66" s="102" t="str">
        <f t="shared" ca="1" si="20"/>
        <v/>
      </c>
      <c r="E66" s="102" t="str">
        <f t="shared" ca="1" si="11"/>
        <v/>
      </c>
      <c r="F66" s="177" t="str">
        <f t="shared" ca="1" si="21"/>
        <v/>
      </c>
      <c r="G66" s="139" t="str">
        <f t="shared" ca="1" si="22"/>
        <v/>
      </c>
      <c r="H66" s="139" t="str">
        <f t="shared" ca="1" si="23"/>
        <v/>
      </c>
      <c r="I66" s="140" t="str">
        <f t="shared" ca="1" si="12"/>
        <v/>
      </c>
      <c r="J66" s="118" t="str">
        <f t="shared" ca="1" si="13"/>
        <v/>
      </c>
      <c r="K66" s="118" t="str">
        <f t="shared" ca="1" si="24"/>
        <v/>
      </c>
      <c r="L66" s="140" t="str">
        <f t="shared" ca="1" si="25"/>
        <v/>
      </c>
      <c r="M66" s="140" t="str">
        <f t="shared" ca="1" si="14"/>
        <v/>
      </c>
      <c r="N66" s="139" t="str">
        <f t="shared" ca="1" si="26"/>
        <v/>
      </c>
      <c r="O66" s="140" t="str">
        <f t="shared" ca="1" si="15"/>
        <v/>
      </c>
      <c r="P66" s="118" t="str">
        <f t="shared" ca="1" si="16"/>
        <v/>
      </c>
      <c r="Q66" s="138" t="str">
        <f t="shared" ca="1" si="17"/>
        <v/>
      </c>
      <c r="S66" s="1" t="str">
        <f t="shared" ca="1" si="27"/>
        <v/>
      </c>
    </row>
    <row r="67" spans="1:19" x14ac:dyDescent="0.15">
      <c r="A67" s="138" t="str">
        <f t="shared" ca="1" si="10"/>
        <v/>
      </c>
      <c r="B67" s="102" t="str">
        <f t="shared" ca="1" si="18"/>
        <v/>
      </c>
      <c r="C67" s="102" t="str">
        <f t="shared" ca="1" si="19"/>
        <v/>
      </c>
      <c r="D67" s="102" t="str">
        <f t="shared" ca="1" si="20"/>
        <v/>
      </c>
      <c r="E67" s="102" t="str">
        <f t="shared" ca="1" si="11"/>
        <v/>
      </c>
      <c r="F67" s="177" t="str">
        <f t="shared" ca="1" si="21"/>
        <v/>
      </c>
      <c r="G67" s="139" t="str">
        <f t="shared" ca="1" si="22"/>
        <v/>
      </c>
      <c r="H67" s="139" t="str">
        <f t="shared" ca="1" si="23"/>
        <v/>
      </c>
      <c r="I67" s="140" t="str">
        <f t="shared" ca="1" si="12"/>
        <v/>
      </c>
      <c r="J67" s="118" t="str">
        <f t="shared" ca="1" si="13"/>
        <v/>
      </c>
      <c r="K67" s="118" t="str">
        <f t="shared" ca="1" si="24"/>
        <v/>
      </c>
      <c r="L67" s="140" t="str">
        <f t="shared" ca="1" si="25"/>
        <v/>
      </c>
      <c r="M67" s="140" t="str">
        <f t="shared" ca="1" si="14"/>
        <v/>
      </c>
      <c r="N67" s="139" t="str">
        <f t="shared" ca="1" si="26"/>
        <v/>
      </c>
      <c r="O67" s="140" t="str">
        <f t="shared" ca="1" si="15"/>
        <v/>
      </c>
      <c r="P67" s="118" t="str">
        <f t="shared" ca="1" si="16"/>
        <v/>
      </c>
      <c r="Q67" s="138" t="str">
        <f t="shared" ca="1" si="17"/>
        <v/>
      </c>
      <c r="S67" s="1" t="str">
        <f t="shared" ca="1" si="27"/>
        <v/>
      </c>
    </row>
    <row r="68" spans="1:19" x14ac:dyDescent="0.15">
      <c r="A68" s="138" t="str">
        <f t="shared" ca="1" si="10"/>
        <v/>
      </c>
      <c r="B68" s="102" t="str">
        <f t="shared" ca="1" si="18"/>
        <v/>
      </c>
      <c r="C68" s="102" t="str">
        <f t="shared" ca="1" si="19"/>
        <v/>
      </c>
      <c r="D68" s="102" t="str">
        <f t="shared" ca="1" si="20"/>
        <v/>
      </c>
      <c r="E68" s="102" t="str">
        <f t="shared" ca="1" si="11"/>
        <v/>
      </c>
      <c r="F68" s="177" t="str">
        <f t="shared" ca="1" si="21"/>
        <v/>
      </c>
      <c r="G68" s="139" t="str">
        <f t="shared" ca="1" si="22"/>
        <v/>
      </c>
      <c r="H68" s="139" t="str">
        <f t="shared" ca="1" si="23"/>
        <v/>
      </c>
      <c r="I68" s="140" t="str">
        <f t="shared" ca="1" si="12"/>
        <v/>
      </c>
      <c r="J68" s="118" t="str">
        <f t="shared" ca="1" si="13"/>
        <v/>
      </c>
      <c r="K68" s="118" t="str">
        <f t="shared" ca="1" si="24"/>
        <v/>
      </c>
      <c r="L68" s="140" t="str">
        <f t="shared" ca="1" si="25"/>
        <v/>
      </c>
      <c r="M68" s="140" t="str">
        <f t="shared" ca="1" si="14"/>
        <v/>
      </c>
      <c r="N68" s="139" t="str">
        <f t="shared" ca="1" si="26"/>
        <v/>
      </c>
      <c r="O68" s="140" t="str">
        <f t="shared" ca="1" si="15"/>
        <v/>
      </c>
      <c r="P68" s="118" t="str">
        <f t="shared" ca="1" si="16"/>
        <v/>
      </c>
      <c r="Q68" s="138" t="str">
        <f t="shared" ca="1" si="17"/>
        <v/>
      </c>
      <c r="S68" s="1" t="str">
        <f t="shared" ca="1" si="27"/>
        <v/>
      </c>
    </row>
    <row r="69" spans="1:19" x14ac:dyDescent="0.15">
      <c r="A69" s="138" t="str">
        <f t="shared" ca="1" si="10"/>
        <v/>
      </c>
      <c r="B69" s="102" t="str">
        <f t="shared" ca="1" si="18"/>
        <v/>
      </c>
      <c r="C69" s="102" t="str">
        <f t="shared" ca="1" si="19"/>
        <v/>
      </c>
      <c r="D69" s="102" t="str">
        <f t="shared" ca="1" si="20"/>
        <v/>
      </c>
      <c r="E69" s="102" t="str">
        <f t="shared" ca="1" si="11"/>
        <v/>
      </c>
      <c r="F69" s="177" t="str">
        <f t="shared" ca="1" si="21"/>
        <v/>
      </c>
      <c r="G69" s="139" t="str">
        <f t="shared" ca="1" si="22"/>
        <v/>
      </c>
      <c r="H69" s="139" t="str">
        <f t="shared" ca="1" si="23"/>
        <v/>
      </c>
      <c r="I69" s="140" t="str">
        <f t="shared" ca="1" si="12"/>
        <v/>
      </c>
      <c r="J69" s="118" t="str">
        <f t="shared" ca="1" si="13"/>
        <v/>
      </c>
      <c r="K69" s="118" t="str">
        <f t="shared" ca="1" si="24"/>
        <v/>
      </c>
      <c r="L69" s="140" t="str">
        <f t="shared" ca="1" si="25"/>
        <v/>
      </c>
      <c r="M69" s="140" t="str">
        <f t="shared" ca="1" si="14"/>
        <v/>
      </c>
      <c r="N69" s="139" t="str">
        <f t="shared" ca="1" si="26"/>
        <v/>
      </c>
      <c r="O69" s="140" t="str">
        <f t="shared" ca="1" si="15"/>
        <v/>
      </c>
      <c r="P69" s="118" t="str">
        <f t="shared" ca="1" si="16"/>
        <v/>
      </c>
      <c r="Q69" s="138" t="str">
        <f t="shared" ca="1" si="17"/>
        <v/>
      </c>
      <c r="S69" s="1" t="str">
        <f t="shared" ca="1" si="27"/>
        <v/>
      </c>
    </row>
    <row r="70" spans="1:19" x14ac:dyDescent="0.15">
      <c r="A70" s="138" t="str">
        <f t="shared" ca="1" si="10"/>
        <v/>
      </c>
      <c r="B70" s="102" t="str">
        <f t="shared" ref="B70:B101" ca="1" si="28">IF($A70="","",INDEX(INDIRECT("yss_raw!BD:BD"),MATCH($B$4,INDIRECT("yss_raw!BD:BD"),0)+$A70))</f>
        <v/>
      </c>
      <c r="C70" s="102" t="str">
        <f t="shared" ref="C70:C101" ca="1" si="29">IF($A70="","",INDEX(INDIRECT("yss_raw!BE:BE"),MATCH($B$4,INDIRECT("yss_raw!BD:BD"),0)+$A70))</f>
        <v/>
      </c>
      <c r="D70" s="102" t="str">
        <f t="shared" ref="D70:D101" ca="1" si="30">IF($A70="","",INDEX(INDIRECT("yss_raw!BF:BF"),MATCH($B$4,INDIRECT("yss_raw!BD:BD"),0)+$A70))</f>
        <v/>
      </c>
      <c r="E70" s="102" t="str">
        <f t="shared" ca="1" si="11"/>
        <v/>
      </c>
      <c r="F70" s="177" t="str">
        <f t="shared" ref="F70:F101" ca="1" si="31">IF($A70="","",INDEX(INDIRECT("yss_raw!BH:BH"),MATCH($B$4,INDIRECT("yss_raw!BD:BD"),0)+$A70))</f>
        <v/>
      </c>
      <c r="G70" s="139" t="str">
        <f t="shared" ref="G70:G101" ca="1" si="32">IF($A70="","",INDEX(INDIRECT("yss_raw!BI:BI"),MATCH($B$4,INDIRECT("yss_raw!BD:BD"),0)+$A70))</f>
        <v/>
      </c>
      <c r="H70" s="139" t="str">
        <f t="shared" ref="H70:H101" ca="1" si="33">IF($A70="","",INDEX(INDIRECT("yss_raw!BJ:BJ"),MATCH($B$4,INDIRECT("yss_raw!BD:BD"),0)+$A70))</f>
        <v/>
      </c>
      <c r="I70" s="140" t="str">
        <f t="shared" ca="1" si="12"/>
        <v/>
      </c>
      <c r="J70" s="118" t="str">
        <f t="shared" ca="1" si="13"/>
        <v/>
      </c>
      <c r="K70" s="118" t="str">
        <f t="shared" ref="K70:K101" ca="1" si="34">IF($A70="","",INDEX(INDIRECT("yss_raw!BL:BL"),MATCH($B$4,INDIRECT("yss_raw!BD:BD"),0)+$A70))</f>
        <v/>
      </c>
      <c r="L70" s="140" t="str">
        <f t="shared" ref="L70:L101" ca="1" si="35">IF($A70="","",INDEX(INDIRECT("yss_raw!BM:BM"),MATCH($B$4,INDIRECT("yss_raw!BD:BD"),0)+$A70))</f>
        <v/>
      </c>
      <c r="M70" s="140" t="str">
        <f t="shared" ca="1" si="14"/>
        <v/>
      </c>
      <c r="N70" s="139" t="str">
        <f t="shared" ref="N70:N101" ca="1" si="36">IF($A70="","",INDEX(INDIRECT("yss_raw!BO:BO"),MATCH($B$4,INDIRECT("yss_raw!BD:BD"),0)+$A70))</f>
        <v/>
      </c>
      <c r="O70" s="140" t="str">
        <f t="shared" ca="1" si="15"/>
        <v/>
      </c>
      <c r="P70" s="118" t="str">
        <f t="shared" ca="1" si="16"/>
        <v/>
      </c>
      <c r="Q70" s="138" t="str">
        <f t="shared" ca="1" si="17"/>
        <v/>
      </c>
      <c r="S70" s="1" t="str">
        <f t="shared" ref="S70:S101" ca="1" si="37">IF($A70="","",INDEX(INDIRECT("yss_raw!BG:BG"),MATCH($B$4,INDIRECT("yss_raw!BD:BD"),0)+$A70))</f>
        <v/>
      </c>
    </row>
    <row r="71" spans="1:19" x14ac:dyDescent="0.15">
      <c r="A71" s="138" t="str">
        <f t="shared" ref="A71:A134" ca="1" si="38">IF(ROW()-5&gt;$A$5,"",ROW()-5)</f>
        <v/>
      </c>
      <c r="B71" s="102" t="str">
        <f t="shared" ca="1" si="28"/>
        <v/>
      </c>
      <c r="C71" s="102" t="str">
        <f t="shared" ca="1" si="29"/>
        <v/>
      </c>
      <c r="D71" s="102" t="str">
        <f t="shared" ca="1" si="30"/>
        <v/>
      </c>
      <c r="E71" s="102" t="str">
        <f t="shared" ref="E71:E105" ca="1" si="39">SUBSTITUTE(SUBSTITUTE(SUBSTITUTE(S71,"BROAD","部分一致"),"EXACT","完全一致"),"PHRASE","フレーズ一致")</f>
        <v/>
      </c>
      <c r="F71" s="177" t="str">
        <f t="shared" ca="1" si="31"/>
        <v/>
      </c>
      <c r="G71" s="139" t="str">
        <f t="shared" ca="1" si="32"/>
        <v/>
      </c>
      <c r="H71" s="139" t="str">
        <f t="shared" ca="1" si="33"/>
        <v/>
      </c>
      <c r="I71" s="140" t="str">
        <f t="shared" ref="I71:I105" ca="1" si="40">IF($A71="","",IFERROR(H71/G71,""))</f>
        <v/>
      </c>
      <c r="J71" s="118" t="str">
        <f t="shared" ref="J71:J105" ca="1" si="41">IF($A71="","",IFERROR(K71/H71,""))</f>
        <v/>
      </c>
      <c r="K71" s="118" t="str">
        <f t="shared" ca="1" si="34"/>
        <v/>
      </c>
      <c r="L71" s="140" t="str">
        <f t="shared" ca="1" si="35"/>
        <v/>
      </c>
      <c r="M71" s="140" t="str">
        <f t="shared" ref="M71:M134" ca="1" si="42">IF($A71="","",INDEX(INDIRECT("yss_raw!BP:BP"),MATCH($B$4,INDIRECT("yss_raw!BD:BD"),0)+$A71))</f>
        <v/>
      </c>
      <c r="N71" s="139" t="str">
        <f t="shared" ca="1" si="36"/>
        <v/>
      </c>
      <c r="O71" s="140" t="str">
        <f t="shared" ref="O71:O105" ca="1" si="43">IF($A71="","",IFERROR(N71/H71,""))</f>
        <v/>
      </c>
      <c r="P71" s="118" t="str">
        <f t="shared" ref="P71:P105" ca="1" si="44">IF($A71="","",IFERROR(K71/N71,""))</f>
        <v/>
      </c>
      <c r="Q71" s="138" t="str">
        <f t="shared" ref="Q71:Q105" ca="1" si="45">IF($A71="","",IF(N71&gt;0,IF(P71&gt;$P$5,"B","A"),IF(N71=0,IF(K71&gt;$P$5,"C","D"))))</f>
        <v/>
      </c>
      <c r="S71" s="1" t="str">
        <f t="shared" ca="1" si="37"/>
        <v/>
      </c>
    </row>
    <row r="72" spans="1:19" x14ac:dyDescent="0.15">
      <c r="A72" s="138" t="str">
        <f t="shared" ca="1" si="38"/>
        <v/>
      </c>
      <c r="B72" s="102" t="str">
        <f t="shared" ca="1" si="28"/>
        <v/>
      </c>
      <c r="C72" s="102" t="str">
        <f t="shared" ca="1" si="29"/>
        <v/>
      </c>
      <c r="D72" s="102" t="str">
        <f t="shared" ca="1" si="30"/>
        <v/>
      </c>
      <c r="E72" s="102" t="str">
        <f t="shared" ca="1" si="39"/>
        <v/>
      </c>
      <c r="F72" s="177" t="str">
        <f t="shared" ca="1" si="31"/>
        <v/>
      </c>
      <c r="G72" s="139" t="str">
        <f t="shared" ca="1" si="32"/>
        <v/>
      </c>
      <c r="H72" s="139" t="str">
        <f t="shared" ca="1" si="33"/>
        <v/>
      </c>
      <c r="I72" s="140" t="str">
        <f t="shared" ca="1" si="40"/>
        <v/>
      </c>
      <c r="J72" s="118" t="str">
        <f t="shared" ca="1" si="41"/>
        <v/>
      </c>
      <c r="K72" s="118" t="str">
        <f t="shared" ca="1" si="34"/>
        <v/>
      </c>
      <c r="L72" s="140" t="str">
        <f t="shared" ca="1" si="35"/>
        <v/>
      </c>
      <c r="M72" s="140" t="str">
        <f t="shared" ca="1" si="42"/>
        <v/>
      </c>
      <c r="N72" s="139" t="str">
        <f t="shared" ca="1" si="36"/>
        <v/>
      </c>
      <c r="O72" s="140" t="str">
        <f t="shared" ca="1" si="43"/>
        <v/>
      </c>
      <c r="P72" s="118" t="str">
        <f t="shared" ca="1" si="44"/>
        <v/>
      </c>
      <c r="Q72" s="138" t="str">
        <f t="shared" ca="1" si="45"/>
        <v/>
      </c>
      <c r="S72" s="1" t="str">
        <f t="shared" ca="1" si="37"/>
        <v/>
      </c>
    </row>
    <row r="73" spans="1:19" x14ac:dyDescent="0.15">
      <c r="A73" s="138" t="str">
        <f t="shared" ca="1" si="38"/>
        <v/>
      </c>
      <c r="B73" s="102" t="str">
        <f t="shared" ca="1" si="28"/>
        <v/>
      </c>
      <c r="C73" s="102" t="str">
        <f t="shared" ca="1" si="29"/>
        <v/>
      </c>
      <c r="D73" s="102" t="str">
        <f t="shared" ca="1" si="30"/>
        <v/>
      </c>
      <c r="E73" s="102" t="str">
        <f t="shared" ca="1" si="39"/>
        <v/>
      </c>
      <c r="F73" s="177" t="str">
        <f t="shared" ca="1" si="31"/>
        <v/>
      </c>
      <c r="G73" s="139" t="str">
        <f t="shared" ca="1" si="32"/>
        <v/>
      </c>
      <c r="H73" s="139" t="str">
        <f t="shared" ca="1" si="33"/>
        <v/>
      </c>
      <c r="I73" s="140" t="str">
        <f t="shared" ca="1" si="40"/>
        <v/>
      </c>
      <c r="J73" s="118" t="str">
        <f t="shared" ca="1" si="41"/>
        <v/>
      </c>
      <c r="K73" s="118" t="str">
        <f t="shared" ca="1" si="34"/>
        <v/>
      </c>
      <c r="L73" s="140" t="str">
        <f t="shared" ca="1" si="35"/>
        <v/>
      </c>
      <c r="M73" s="140" t="str">
        <f t="shared" ca="1" si="42"/>
        <v/>
      </c>
      <c r="N73" s="139" t="str">
        <f t="shared" ca="1" si="36"/>
        <v/>
      </c>
      <c r="O73" s="140" t="str">
        <f t="shared" ca="1" si="43"/>
        <v/>
      </c>
      <c r="P73" s="118" t="str">
        <f t="shared" ca="1" si="44"/>
        <v/>
      </c>
      <c r="Q73" s="138" t="str">
        <f t="shared" ca="1" si="45"/>
        <v/>
      </c>
      <c r="S73" s="1" t="str">
        <f t="shared" ca="1" si="37"/>
        <v/>
      </c>
    </row>
    <row r="74" spans="1:19" x14ac:dyDescent="0.15">
      <c r="A74" s="138" t="str">
        <f t="shared" ca="1" si="38"/>
        <v/>
      </c>
      <c r="B74" s="102" t="str">
        <f t="shared" ca="1" si="28"/>
        <v/>
      </c>
      <c r="C74" s="102" t="str">
        <f t="shared" ca="1" si="29"/>
        <v/>
      </c>
      <c r="D74" s="102" t="str">
        <f t="shared" ca="1" si="30"/>
        <v/>
      </c>
      <c r="E74" s="102" t="str">
        <f t="shared" ca="1" si="39"/>
        <v/>
      </c>
      <c r="F74" s="177" t="str">
        <f t="shared" ca="1" si="31"/>
        <v/>
      </c>
      <c r="G74" s="139" t="str">
        <f t="shared" ca="1" si="32"/>
        <v/>
      </c>
      <c r="H74" s="139" t="str">
        <f t="shared" ca="1" si="33"/>
        <v/>
      </c>
      <c r="I74" s="140" t="str">
        <f t="shared" ca="1" si="40"/>
        <v/>
      </c>
      <c r="J74" s="118" t="str">
        <f t="shared" ca="1" si="41"/>
        <v/>
      </c>
      <c r="K74" s="118" t="str">
        <f t="shared" ca="1" si="34"/>
        <v/>
      </c>
      <c r="L74" s="140" t="str">
        <f t="shared" ca="1" si="35"/>
        <v/>
      </c>
      <c r="M74" s="140" t="str">
        <f t="shared" ca="1" si="42"/>
        <v/>
      </c>
      <c r="N74" s="139" t="str">
        <f t="shared" ca="1" si="36"/>
        <v/>
      </c>
      <c r="O74" s="140" t="str">
        <f t="shared" ca="1" si="43"/>
        <v/>
      </c>
      <c r="P74" s="118" t="str">
        <f t="shared" ca="1" si="44"/>
        <v/>
      </c>
      <c r="Q74" s="138" t="str">
        <f t="shared" ca="1" si="45"/>
        <v/>
      </c>
      <c r="S74" s="1" t="str">
        <f t="shared" ca="1" si="37"/>
        <v/>
      </c>
    </row>
    <row r="75" spans="1:19" x14ac:dyDescent="0.15">
      <c r="A75" s="138" t="str">
        <f t="shared" ca="1" si="38"/>
        <v/>
      </c>
      <c r="B75" s="102" t="str">
        <f t="shared" ca="1" si="28"/>
        <v/>
      </c>
      <c r="C75" s="102" t="str">
        <f t="shared" ca="1" si="29"/>
        <v/>
      </c>
      <c r="D75" s="102" t="str">
        <f t="shared" ca="1" si="30"/>
        <v/>
      </c>
      <c r="E75" s="102" t="str">
        <f t="shared" ca="1" si="39"/>
        <v/>
      </c>
      <c r="F75" s="177" t="str">
        <f t="shared" ca="1" si="31"/>
        <v/>
      </c>
      <c r="G75" s="139" t="str">
        <f t="shared" ca="1" si="32"/>
        <v/>
      </c>
      <c r="H75" s="139" t="str">
        <f t="shared" ca="1" si="33"/>
        <v/>
      </c>
      <c r="I75" s="140" t="str">
        <f t="shared" ca="1" si="40"/>
        <v/>
      </c>
      <c r="J75" s="118" t="str">
        <f t="shared" ca="1" si="41"/>
        <v/>
      </c>
      <c r="K75" s="118" t="str">
        <f t="shared" ca="1" si="34"/>
        <v/>
      </c>
      <c r="L75" s="140" t="str">
        <f t="shared" ca="1" si="35"/>
        <v/>
      </c>
      <c r="M75" s="140" t="str">
        <f t="shared" ca="1" si="42"/>
        <v/>
      </c>
      <c r="N75" s="139" t="str">
        <f t="shared" ca="1" si="36"/>
        <v/>
      </c>
      <c r="O75" s="140" t="str">
        <f t="shared" ca="1" si="43"/>
        <v/>
      </c>
      <c r="P75" s="118" t="str">
        <f t="shared" ca="1" si="44"/>
        <v/>
      </c>
      <c r="Q75" s="138" t="str">
        <f t="shared" ca="1" si="45"/>
        <v/>
      </c>
      <c r="S75" s="1" t="str">
        <f t="shared" ca="1" si="37"/>
        <v/>
      </c>
    </row>
    <row r="76" spans="1:19" x14ac:dyDescent="0.15">
      <c r="A76" s="138" t="str">
        <f t="shared" ca="1" si="38"/>
        <v/>
      </c>
      <c r="B76" s="102" t="str">
        <f t="shared" ca="1" si="28"/>
        <v/>
      </c>
      <c r="C76" s="102" t="str">
        <f t="shared" ca="1" si="29"/>
        <v/>
      </c>
      <c r="D76" s="102" t="str">
        <f t="shared" ca="1" si="30"/>
        <v/>
      </c>
      <c r="E76" s="102" t="str">
        <f t="shared" ca="1" si="39"/>
        <v/>
      </c>
      <c r="F76" s="177" t="str">
        <f t="shared" ca="1" si="31"/>
        <v/>
      </c>
      <c r="G76" s="139" t="str">
        <f t="shared" ca="1" si="32"/>
        <v/>
      </c>
      <c r="H76" s="139" t="str">
        <f t="shared" ca="1" si="33"/>
        <v/>
      </c>
      <c r="I76" s="140" t="str">
        <f t="shared" ca="1" si="40"/>
        <v/>
      </c>
      <c r="J76" s="118" t="str">
        <f t="shared" ca="1" si="41"/>
        <v/>
      </c>
      <c r="K76" s="118" t="str">
        <f t="shared" ca="1" si="34"/>
        <v/>
      </c>
      <c r="L76" s="140" t="str">
        <f t="shared" ca="1" si="35"/>
        <v/>
      </c>
      <c r="M76" s="140" t="str">
        <f t="shared" ca="1" si="42"/>
        <v/>
      </c>
      <c r="N76" s="139" t="str">
        <f t="shared" ca="1" si="36"/>
        <v/>
      </c>
      <c r="O76" s="140" t="str">
        <f t="shared" ca="1" si="43"/>
        <v/>
      </c>
      <c r="P76" s="118" t="str">
        <f t="shared" ca="1" si="44"/>
        <v/>
      </c>
      <c r="Q76" s="138" t="str">
        <f t="shared" ca="1" si="45"/>
        <v/>
      </c>
      <c r="S76" s="1" t="str">
        <f t="shared" ca="1" si="37"/>
        <v/>
      </c>
    </row>
    <row r="77" spans="1:19" x14ac:dyDescent="0.15">
      <c r="A77" s="138" t="str">
        <f t="shared" ca="1" si="38"/>
        <v/>
      </c>
      <c r="B77" s="102" t="str">
        <f t="shared" ca="1" si="28"/>
        <v/>
      </c>
      <c r="C77" s="102" t="str">
        <f t="shared" ca="1" si="29"/>
        <v/>
      </c>
      <c r="D77" s="102" t="str">
        <f t="shared" ca="1" si="30"/>
        <v/>
      </c>
      <c r="E77" s="102" t="str">
        <f t="shared" ca="1" si="39"/>
        <v/>
      </c>
      <c r="F77" s="177" t="str">
        <f t="shared" ca="1" si="31"/>
        <v/>
      </c>
      <c r="G77" s="139" t="str">
        <f t="shared" ca="1" si="32"/>
        <v/>
      </c>
      <c r="H77" s="139" t="str">
        <f t="shared" ca="1" si="33"/>
        <v/>
      </c>
      <c r="I77" s="140" t="str">
        <f t="shared" ca="1" si="40"/>
        <v/>
      </c>
      <c r="J77" s="118" t="str">
        <f t="shared" ca="1" si="41"/>
        <v/>
      </c>
      <c r="K77" s="118" t="str">
        <f t="shared" ca="1" si="34"/>
        <v/>
      </c>
      <c r="L77" s="140" t="str">
        <f t="shared" ca="1" si="35"/>
        <v/>
      </c>
      <c r="M77" s="140" t="str">
        <f t="shared" ca="1" si="42"/>
        <v/>
      </c>
      <c r="N77" s="139" t="str">
        <f t="shared" ca="1" si="36"/>
        <v/>
      </c>
      <c r="O77" s="140" t="str">
        <f t="shared" ca="1" si="43"/>
        <v/>
      </c>
      <c r="P77" s="118" t="str">
        <f t="shared" ca="1" si="44"/>
        <v/>
      </c>
      <c r="Q77" s="138" t="str">
        <f t="shared" ca="1" si="45"/>
        <v/>
      </c>
      <c r="S77" s="1" t="str">
        <f t="shared" ca="1" si="37"/>
        <v/>
      </c>
    </row>
    <row r="78" spans="1:19" x14ac:dyDescent="0.15">
      <c r="A78" s="138" t="str">
        <f t="shared" ca="1" si="38"/>
        <v/>
      </c>
      <c r="B78" s="102" t="str">
        <f t="shared" ca="1" si="28"/>
        <v/>
      </c>
      <c r="C78" s="102" t="str">
        <f t="shared" ca="1" si="29"/>
        <v/>
      </c>
      <c r="D78" s="102" t="str">
        <f t="shared" ca="1" si="30"/>
        <v/>
      </c>
      <c r="E78" s="102" t="str">
        <f t="shared" ca="1" si="39"/>
        <v/>
      </c>
      <c r="F78" s="177" t="str">
        <f t="shared" ca="1" si="31"/>
        <v/>
      </c>
      <c r="G78" s="139" t="str">
        <f t="shared" ca="1" si="32"/>
        <v/>
      </c>
      <c r="H78" s="139" t="str">
        <f t="shared" ca="1" si="33"/>
        <v/>
      </c>
      <c r="I78" s="140" t="str">
        <f t="shared" ca="1" si="40"/>
        <v/>
      </c>
      <c r="J78" s="118" t="str">
        <f t="shared" ca="1" si="41"/>
        <v/>
      </c>
      <c r="K78" s="118" t="str">
        <f t="shared" ca="1" si="34"/>
        <v/>
      </c>
      <c r="L78" s="140" t="str">
        <f t="shared" ca="1" si="35"/>
        <v/>
      </c>
      <c r="M78" s="140" t="str">
        <f t="shared" ca="1" si="42"/>
        <v/>
      </c>
      <c r="N78" s="139" t="str">
        <f t="shared" ca="1" si="36"/>
        <v/>
      </c>
      <c r="O78" s="140" t="str">
        <f t="shared" ca="1" si="43"/>
        <v/>
      </c>
      <c r="P78" s="118" t="str">
        <f t="shared" ca="1" si="44"/>
        <v/>
      </c>
      <c r="Q78" s="138" t="str">
        <f t="shared" ca="1" si="45"/>
        <v/>
      </c>
      <c r="S78" s="1" t="str">
        <f t="shared" ca="1" si="37"/>
        <v/>
      </c>
    </row>
    <row r="79" spans="1:19" x14ac:dyDescent="0.15">
      <c r="A79" s="138" t="str">
        <f t="shared" ca="1" si="38"/>
        <v/>
      </c>
      <c r="B79" s="102" t="str">
        <f t="shared" ca="1" si="28"/>
        <v/>
      </c>
      <c r="C79" s="102" t="str">
        <f t="shared" ca="1" si="29"/>
        <v/>
      </c>
      <c r="D79" s="102" t="str">
        <f t="shared" ca="1" si="30"/>
        <v/>
      </c>
      <c r="E79" s="102" t="str">
        <f t="shared" ca="1" si="39"/>
        <v/>
      </c>
      <c r="F79" s="177" t="str">
        <f t="shared" ca="1" si="31"/>
        <v/>
      </c>
      <c r="G79" s="139" t="str">
        <f t="shared" ca="1" si="32"/>
        <v/>
      </c>
      <c r="H79" s="139" t="str">
        <f t="shared" ca="1" si="33"/>
        <v/>
      </c>
      <c r="I79" s="140" t="str">
        <f t="shared" ca="1" si="40"/>
        <v/>
      </c>
      <c r="J79" s="118" t="str">
        <f t="shared" ca="1" si="41"/>
        <v/>
      </c>
      <c r="K79" s="118" t="str">
        <f t="shared" ca="1" si="34"/>
        <v/>
      </c>
      <c r="L79" s="140" t="str">
        <f t="shared" ca="1" si="35"/>
        <v/>
      </c>
      <c r="M79" s="140" t="str">
        <f t="shared" ca="1" si="42"/>
        <v/>
      </c>
      <c r="N79" s="139" t="str">
        <f t="shared" ca="1" si="36"/>
        <v/>
      </c>
      <c r="O79" s="140" t="str">
        <f t="shared" ca="1" si="43"/>
        <v/>
      </c>
      <c r="P79" s="118" t="str">
        <f t="shared" ca="1" si="44"/>
        <v/>
      </c>
      <c r="Q79" s="138" t="str">
        <f t="shared" ca="1" si="45"/>
        <v/>
      </c>
      <c r="S79" s="1" t="str">
        <f t="shared" ca="1" si="37"/>
        <v/>
      </c>
    </row>
    <row r="80" spans="1:19" x14ac:dyDescent="0.15">
      <c r="A80" s="138" t="str">
        <f t="shared" ca="1" si="38"/>
        <v/>
      </c>
      <c r="B80" s="102" t="str">
        <f t="shared" ca="1" si="28"/>
        <v/>
      </c>
      <c r="C80" s="102" t="str">
        <f t="shared" ca="1" si="29"/>
        <v/>
      </c>
      <c r="D80" s="102" t="str">
        <f t="shared" ca="1" si="30"/>
        <v/>
      </c>
      <c r="E80" s="102" t="str">
        <f t="shared" ca="1" si="39"/>
        <v/>
      </c>
      <c r="F80" s="177" t="str">
        <f t="shared" ca="1" si="31"/>
        <v/>
      </c>
      <c r="G80" s="139" t="str">
        <f t="shared" ca="1" si="32"/>
        <v/>
      </c>
      <c r="H80" s="139" t="str">
        <f t="shared" ca="1" si="33"/>
        <v/>
      </c>
      <c r="I80" s="140" t="str">
        <f t="shared" ca="1" si="40"/>
        <v/>
      </c>
      <c r="J80" s="118" t="str">
        <f t="shared" ca="1" si="41"/>
        <v/>
      </c>
      <c r="K80" s="118" t="str">
        <f t="shared" ca="1" si="34"/>
        <v/>
      </c>
      <c r="L80" s="140" t="str">
        <f t="shared" ca="1" si="35"/>
        <v/>
      </c>
      <c r="M80" s="140" t="str">
        <f t="shared" ca="1" si="42"/>
        <v/>
      </c>
      <c r="N80" s="139" t="str">
        <f t="shared" ca="1" si="36"/>
        <v/>
      </c>
      <c r="O80" s="140" t="str">
        <f t="shared" ca="1" si="43"/>
        <v/>
      </c>
      <c r="P80" s="118" t="str">
        <f t="shared" ca="1" si="44"/>
        <v/>
      </c>
      <c r="Q80" s="138" t="str">
        <f t="shared" ca="1" si="45"/>
        <v/>
      </c>
      <c r="S80" s="1" t="str">
        <f t="shared" ca="1" si="37"/>
        <v/>
      </c>
    </row>
    <row r="81" spans="1:19" x14ac:dyDescent="0.15">
      <c r="A81" s="138" t="str">
        <f t="shared" ca="1" si="38"/>
        <v/>
      </c>
      <c r="B81" s="102" t="str">
        <f t="shared" ca="1" si="28"/>
        <v/>
      </c>
      <c r="C81" s="102" t="str">
        <f t="shared" ca="1" si="29"/>
        <v/>
      </c>
      <c r="D81" s="102" t="str">
        <f t="shared" ca="1" si="30"/>
        <v/>
      </c>
      <c r="E81" s="102" t="str">
        <f t="shared" ca="1" si="39"/>
        <v/>
      </c>
      <c r="F81" s="177" t="str">
        <f t="shared" ca="1" si="31"/>
        <v/>
      </c>
      <c r="G81" s="139" t="str">
        <f t="shared" ca="1" si="32"/>
        <v/>
      </c>
      <c r="H81" s="139" t="str">
        <f t="shared" ca="1" si="33"/>
        <v/>
      </c>
      <c r="I81" s="140" t="str">
        <f t="shared" ca="1" si="40"/>
        <v/>
      </c>
      <c r="J81" s="118" t="str">
        <f t="shared" ca="1" si="41"/>
        <v/>
      </c>
      <c r="K81" s="118" t="str">
        <f t="shared" ca="1" si="34"/>
        <v/>
      </c>
      <c r="L81" s="140" t="str">
        <f t="shared" ca="1" si="35"/>
        <v/>
      </c>
      <c r="M81" s="140" t="str">
        <f t="shared" ca="1" si="42"/>
        <v/>
      </c>
      <c r="N81" s="139" t="str">
        <f t="shared" ca="1" si="36"/>
        <v/>
      </c>
      <c r="O81" s="140" t="str">
        <f t="shared" ca="1" si="43"/>
        <v/>
      </c>
      <c r="P81" s="118" t="str">
        <f t="shared" ca="1" si="44"/>
        <v/>
      </c>
      <c r="Q81" s="138" t="str">
        <f t="shared" ca="1" si="45"/>
        <v/>
      </c>
      <c r="S81" s="1" t="str">
        <f t="shared" ca="1" si="37"/>
        <v/>
      </c>
    </row>
    <row r="82" spans="1:19" x14ac:dyDescent="0.15">
      <c r="A82" s="138" t="str">
        <f t="shared" ca="1" si="38"/>
        <v/>
      </c>
      <c r="B82" s="102" t="str">
        <f t="shared" ca="1" si="28"/>
        <v/>
      </c>
      <c r="C82" s="102" t="str">
        <f t="shared" ca="1" si="29"/>
        <v/>
      </c>
      <c r="D82" s="102" t="str">
        <f t="shared" ca="1" si="30"/>
        <v/>
      </c>
      <c r="E82" s="102" t="str">
        <f t="shared" ca="1" si="39"/>
        <v/>
      </c>
      <c r="F82" s="177" t="str">
        <f t="shared" ca="1" si="31"/>
        <v/>
      </c>
      <c r="G82" s="139" t="str">
        <f t="shared" ca="1" si="32"/>
        <v/>
      </c>
      <c r="H82" s="139" t="str">
        <f t="shared" ca="1" si="33"/>
        <v/>
      </c>
      <c r="I82" s="140" t="str">
        <f t="shared" ca="1" si="40"/>
        <v/>
      </c>
      <c r="J82" s="118" t="str">
        <f t="shared" ca="1" si="41"/>
        <v/>
      </c>
      <c r="K82" s="118" t="str">
        <f t="shared" ca="1" si="34"/>
        <v/>
      </c>
      <c r="L82" s="140" t="str">
        <f t="shared" ca="1" si="35"/>
        <v/>
      </c>
      <c r="M82" s="140" t="str">
        <f t="shared" ca="1" si="42"/>
        <v/>
      </c>
      <c r="N82" s="139" t="str">
        <f t="shared" ca="1" si="36"/>
        <v/>
      </c>
      <c r="O82" s="140" t="str">
        <f t="shared" ca="1" si="43"/>
        <v/>
      </c>
      <c r="P82" s="118" t="str">
        <f t="shared" ca="1" si="44"/>
        <v/>
      </c>
      <c r="Q82" s="138" t="str">
        <f t="shared" ca="1" si="45"/>
        <v/>
      </c>
      <c r="S82" s="1" t="str">
        <f t="shared" ca="1" si="37"/>
        <v/>
      </c>
    </row>
    <row r="83" spans="1:19" x14ac:dyDescent="0.15">
      <c r="A83" s="138" t="str">
        <f t="shared" ca="1" si="38"/>
        <v/>
      </c>
      <c r="B83" s="102" t="str">
        <f t="shared" ca="1" si="28"/>
        <v/>
      </c>
      <c r="C83" s="102" t="str">
        <f t="shared" ca="1" si="29"/>
        <v/>
      </c>
      <c r="D83" s="102" t="str">
        <f t="shared" ca="1" si="30"/>
        <v/>
      </c>
      <c r="E83" s="102" t="str">
        <f t="shared" ca="1" si="39"/>
        <v/>
      </c>
      <c r="F83" s="177" t="str">
        <f t="shared" ca="1" si="31"/>
        <v/>
      </c>
      <c r="G83" s="139" t="str">
        <f t="shared" ca="1" si="32"/>
        <v/>
      </c>
      <c r="H83" s="139" t="str">
        <f t="shared" ca="1" si="33"/>
        <v/>
      </c>
      <c r="I83" s="140" t="str">
        <f t="shared" ca="1" si="40"/>
        <v/>
      </c>
      <c r="J83" s="118" t="str">
        <f t="shared" ca="1" si="41"/>
        <v/>
      </c>
      <c r="K83" s="118" t="str">
        <f t="shared" ca="1" si="34"/>
        <v/>
      </c>
      <c r="L83" s="140" t="str">
        <f t="shared" ca="1" si="35"/>
        <v/>
      </c>
      <c r="M83" s="140" t="str">
        <f t="shared" ca="1" si="42"/>
        <v/>
      </c>
      <c r="N83" s="139" t="str">
        <f t="shared" ca="1" si="36"/>
        <v/>
      </c>
      <c r="O83" s="140" t="str">
        <f t="shared" ca="1" si="43"/>
        <v/>
      </c>
      <c r="P83" s="118" t="str">
        <f t="shared" ca="1" si="44"/>
        <v/>
      </c>
      <c r="Q83" s="138" t="str">
        <f t="shared" ca="1" si="45"/>
        <v/>
      </c>
      <c r="S83" s="1" t="str">
        <f t="shared" ca="1" si="37"/>
        <v/>
      </c>
    </row>
    <row r="84" spans="1:19" x14ac:dyDescent="0.15">
      <c r="A84" s="138" t="str">
        <f t="shared" ca="1" si="38"/>
        <v/>
      </c>
      <c r="B84" s="102" t="str">
        <f t="shared" ca="1" si="28"/>
        <v/>
      </c>
      <c r="C84" s="102" t="str">
        <f t="shared" ca="1" si="29"/>
        <v/>
      </c>
      <c r="D84" s="102" t="str">
        <f t="shared" ca="1" si="30"/>
        <v/>
      </c>
      <c r="E84" s="102" t="str">
        <f t="shared" ca="1" si="39"/>
        <v/>
      </c>
      <c r="F84" s="177" t="str">
        <f t="shared" ca="1" si="31"/>
        <v/>
      </c>
      <c r="G84" s="139" t="str">
        <f t="shared" ca="1" si="32"/>
        <v/>
      </c>
      <c r="H84" s="139" t="str">
        <f t="shared" ca="1" si="33"/>
        <v/>
      </c>
      <c r="I84" s="140" t="str">
        <f t="shared" ca="1" si="40"/>
        <v/>
      </c>
      <c r="J84" s="118" t="str">
        <f t="shared" ca="1" si="41"/>
        <v/>
      </c>
      <c r="K84" s="118" t="str">
        <f t="shared" ca="1" si="34"/>
        <v/>
      </c>
      <c r="L84" s="140" t="str">
        <f t="shared" ca="1" si="35"/>
        <v/>
      </c>
      <c r="M84" s="140" t="str">
        <f t="shared" ca="1" si="42"/>
        <v/>
      </c>
      <c r="N84" s="139" t="str">
        <f t="shared" ca="1" si="36"/>
        <v/>
      </c>
      <c r="O84" s="140" t="str">
        <f t="shared" ca="1" si="43"/>
        <v/>
      </c>
      <c r="P84" s="118" t="str">
        <f t="shared" ca="1" si="44"/>
        <v/>
      </c>
      <c r="Q84" s="138" t="str">
        <f t="shared" ca="1" si="45"/>
        <v/>
      </c>
      <c r="S84" s="1" t="str">
        <f t="shared" ca="1" si="37"/>
        <v/>
      </c>
    </row>
    <row r="85" spans="1:19" x14ac:dyDescent="0.15">
      <c r="A85" s="138" t="str">
        <f t="shared" ca="1" si="38"/>
        <v/>
      </c>
      <c r="B85" s="102" t="str">
        <f t="shared" ca="1" si="28"/>
        <v/>
      </c>
      <c r="C85" s="102" t="str">
        <f t="shared" ca="1" si="29"/>
        <v/>
      </c>
      <c r="D85" s="102" t="str">
        <f t="shared" ca="1" si="30"/>
        <v/>
      </c>
      <c r="E85" s="102" t="str">
        <f t="shared" ca="1" si="39"/>
        <v/>
      </c>
      <c r="F85" s="177" t="str">
        <f t="shared" ca="1" si="31"/>
        <v/>
      </c>
      <c r="G85" s="139" t="str">
        <f t="shared" ca="1" si="32"/>
        <v/>
      </c>
      <c r="H85" s="139" t="str">
        <f t="shared" ca="1" si="33"/>
        <v/>
      </c>
      <c r="I85" s="140" t="str">
        <f t="shared" ca="1" si="40"/>
        <v/>
      </c>
      <c r="J85" s="118" t="str">
        <f t="shared" ca="1" si="41"/>
        <v/>
      </c>
      <c r="K85" s="118" t="str">
        <f t="shared" ca="1" si="34"/>
        <v/>
      </c>
      <c r="L85" s="140" t="str">
        <f t="shared" ca="1" si="35"/>
        <v/>
      </c>
      <c r="M85" s="140" t="str">
        <f t="shared" ca="1" si="42"/>
        <v/>
      </c>
      <c r="N85" s="139" t="str">
        <f t="shared" ca="1" si="36"/>
        <v/>
      </c>
      <c r="O85" s="140" t="str">
        <f t="shared" ca="1" si="43"/>
        <v/>
      </c>
      <c r="P85" s="118" t="str">
        <f t="shared" ca="1" si="44"/>
        <v/>
      </c>
      <c r="Q85" s="138" t="str">
        <f t="shared" ca="1" si="45"/>
        <v/>
      </c>
      <c r="S85" s="1" t="str">
        <f t="shared" ca="1" si="37"/>
        <v/>
      </c>
    </row>
    <row r="86" spans="1:19" x14ac:dyDescent="0.15">
      <c r="A86" s="138" t="str">
        <f t="shared" ca="1" si="38"/>
        <v/>
      </c>
      <c r="B86" s="102" t="str">
        <f t="shared" ca="1" si="28"/>
        <v/>
      </c>
      <c r="C86" s="102" t="str">
        <f t="shared" ca="1" si="29"/>
        <v/>
      </c>
      <c r="D86" s="102" t="str">
        <f t="shared" ca="1" si="30"/>
        <v/>
      </c>
      <c r="E86" s="102" t="str">
        <f t="shared" ca="1" si="39"/>
        <v/>
      </c>
      <c r="F86" s="177" t="str">
        <f t="shared" ca="1" si="31"/>
        <v/>
      </c>
      <c r="G86" s="139" t="str">
        <f t="shared" ca="1" si="32"/>
        <v/>
      </c>
      <c r="H86" s="139" t="str">
        <f t="shared" ca="1" si="33"/>
        <v/>
      </c>
      <c r="I86" s="140" t="str">
        <f t="shared" ca="1" si="40"/>
        <v/>
      </c>
      <c r="J86" s="118" t="str">
        <f t="shared" ca="1" si="41"/>
        <v/>
      </c>
      <c r="K86" s="118" t="str">
        <f t="shared" ca="1" si="34"/>
        <v/>
      </c>
      <c r="L86" s="140" t="str">
        <f t="shared" ca="1" si="35"/>
        <v/>
      </c>
      <c r="M86" s="140" t="str">
        <f t="shared" ca="1" si="42"/>
        <v/>
      </c>
      <c r="N86" s="139" t="str">
        <f t="shared" ca="1" si="36"/>
        <v/>
      </c>
      <c r="O86" s="140" t="str">
        <f t="shared" ca="1" si="43"/>
        <v/>
      </c>
      <c r="P86" s="118" t="str">
        <f t="shared" ca="1" si="44"/>
        <v/>
      </c>
      <c r="Q86" s="138" t="str">
        <f t="shared" ca="1" si="45"/>
        <v/>
      </c>
      <c r="S86" s="1" t="str">
        <f t="shared" ca="1" si="37"/>
        <v/>
      </c>
    </row>
    <row r="87" spans="1:19" x14ac:dyDescent="0.15">
      <c r="A87" s="138" t="str">
        <f t="shared" ca="1" si="38"/>
        <v/>
      </c>
      <c r="B87" s="102" t="str">
        <f t="shared" ca="1" si="28"/>
        <v/>
      </c>
      <c r="C87" s="102" t="str">
        <f t="shared" ca="1" si="29"/>
        <v/>
      </c>
      <c r="D87" s="102" t="str">
        <f t="shared" ca="1" si="30"/>
        <v/>
      </c>
      <c r="E87" s="102" t="str">
        <f t="shared" ca="1" si="39"/>
        <v/>
      </c>
      <c r="F87" s="177" t="str">
        <f t="shared" ca="1" si="31"/>
        <v/>
      </c>
      <c r="G87" s="139" t="str">
        <f t="shared" ca="1" si="32"/>
        <v/>
      </c>
      <c r="H87" s="139" t="str">
        <f t="shared" ca="1" si="33"/>
        <v/>
      </c>
      <c r="I87" s="140" t="str">
        <f t="shared" ca="1" si="40"/>
        <v/>
      </c>
      <c r="J87" s="118" t="str">
        <f t="shared" ca="1" si="41"/>
        <v/>
      </c>
      <c r="K87" s="118" t="str">
        <f t="shared" ca="1" si="34"/>
        <v/>
      </c>
      <c r="L87" s="140" t="str">
        <f t="shared" ca="1" si="35"/>
        <v/>
      </c>
      <c r="M87" s="140" t="str">
        <f t="shared" ca="1" si="42"/>
        <v/>
      </c>
      <c r="N87" s="139" t="str">
        <f t="shared" ca="1" si="36"/>
        <v/>
      </c>
      <c r="O87" s="140" t="str">
        <f t="shared" ca="1" si="43"/>
        <v/>
      </c>
      <c r="P87" s="118" t="str">
        <f t="shared" ca="1" si="44"/>
        <v/>
      </c>
      <c r="Q87" s="138" t="str">
        <f t="shared" ca="1" si="45"/>
        <v/>
      </c>
      <c r="S87" s="1" t="str">
        <f t="shared" ca="1" si="37"/>
        <v/>
      </c>
    </row>
    <row r="88" spans="1:19" x14ac:dyDescent="0.15">
      <c r="A88" s="138" t="str">
        <f t="shared" ca="1" si="38"/>
        <v/>
      </c>
      <c r="B88" s="102" t="str">
        <f t="shared" ca="1" si="28"/>
        <v/>
      </c>
      <c r="C88" s="102" t="str">
        <f t="shared" ca="1" si="29"/>
        <v/>
      </c>
      <c r="D88" s="102" t="str">
        <f t="shared" ca="1" si="30"/>
        <v/>
      </c>
      <c r="E88" s="102" t="str">
        <f t="shared" ca="1" si="39"/>
        <v/>
      </c>
      <c r="F88" s="177" t="str">
        <f t="shared" ca="1" si="31"/>
        <v/>
      </c>
      <c r="G88" s="139" t="str">
        <f t="shared" ca="1" si="32"/>
        <v/>
      </c>
      <c r="H88" s="139" t="str">
        <f t="shared" ca="1" si="33"/>
        <v/>
      </c>
      <c r="I88" s="140" t="str">
        <f t="shared" ca="1" si="40"/>
        <v/>
      </c>
      <c r="J88" s="118" t="str">
        <f t="shared" ca="1" si="41"/>
        <v/>
      </c>
      <c r="K88" s="118" t="str">
        <f t="shared" ca="1" si="34"/>
        <v/>
      </c>
      <c r="L88" s="140" t="str">
        <f t="shared" ca="1" si="35"/>
        <v/>
      </c>
      <c r="M88" s="140" t="str">
        <f t="shared" ca="1" si="42"/>
        <v/>
      </c>
      <c r="N88" s="139" t="str">
        <f t="shared" ca="1" si="36"/>
        <v/>
      </c>
      <c r="O88" s="140" t="str">
        <f t="shared" ca="1" si="43"/>
        <v/>
      </c>
      <c r="P88" s="118" t="str">
        <f t="shared" ca="1" si="44"/>
        <v/>
      </c>
      <c r="Q88" s="138" t="str">
        <f t="shared" ca="1" si="45"/>
        <v/>
      </c>
      <c r="S88" s="1" t="str">
        <f t="shared" ca="1" si="37"/>
        <v/>
      </c>
    </row>
    <row r="89" spans="1:19" x14ac:dyDescent="0.15">
      <c r="A89" s="138" t="str">
        <f t="shared" ca="1" si="38"/>
        <v/>
      </c>
      <c r="B89" s="102" t="str">
        <f t="shared" ca="1" si="28"/>
        <v/>
      </c>
      <c r="C89" s="102" t="str">
        <f t="shared" ca="1" si="29"/>
        <v/>
      </c>
      <c r="D89" s="102" t="str">
        <f t="shared" ca="1" si="30"/>
        <v/>
      </c>
      <c r="E89" s="102" t="str">
        <f t="shared" ca="1" si="39"/>
        <v/>
      </c>
      <c r="F89" s="177" t="str">
        <f t="shared" ca="1" si="31"/>
        <v/>
      </c>
      <c r="G89" s="139" t="str">
        <f t="shared" ca="1" si="32"/>
        <v/>
      </c>
      <c r="H89" s="139" t="str">
        <f t="shared" ca="1" si="33"/>
        <v/>
      </c>
      <c r="I89" s="140" t="str">
        <f t="shared" ca="1" si="40"/>
        <v/>
      </c>
      <c r="J89" s="118" t="str">
        <f t="shared" ca="1" si="41"/>
        <v/>
      </c>
      <c r="K89" s="118" t="str">
        <f t="shared" ca="1" si="34"/>
        <v/>
      </c>
      <c r="L89" s="140" t="str">
        <f t="shared" ca="1" si="35"/>
        <v/>
      </c>
      <c r="M89" s="140" t="str">
        <f t="shared" ca="1" si="42"/>
        <v/>
      </c>
      <c r="N89" s="139" t="str">
        <f t="shared" ca="1" si="36"/>
        <v/>
      </c>
      <c r="O89" s="140" t="str">
        <f t="shared" ca="1" si="43"/>
        <v/>
      </c>
      <c r="P89" s="118" t="str">
        <f t="shared" ca="1" si="44"/>
        <v/>
      </c>
      <c r="Q89" s="138" t="str">
        <f t="shared" ca="1" si="45"/>
        <v/>
      </c>
      <c r="S89" s="1" t="str">
        <f t="shared" ca="1" si="37"/>
        <v/>
      </c>
    </row>
    <row r="90" spans="1:19" x14ac:dyDescent="0.15">
      <c r="A90" s="138" t="str">
        <f t="shared" ca="1" si="38"/>
        <v/>
      </c>
      <c r="B90" s="102" t="str">
        <f t="shared" ca="1" si="28"/>
        <v/>
      </c>
      <c r="C90" s="102" t="str">
        <f t="shared" ca="1" si="29"/>
        <v/>
      </c>
      <c r="D90" s="102" t="str">
        <f t="shared" ca="1" si="30"/>
        <v/>
      </c>
      <c r="E90" s="102" t="str">
        <f t="shared" ca="1" si="39"/>
        <v/>
      </c>
      <c r="F90" s="177" t="str">
        <f t="shared" ca="1" si="31"/>
        <v/>
      </c>
      <c r="G90" s="139" t="str">
        <f t="shared" ca="1" si="32"/>
        <v/>
      </c>
      <c r="H90" s="139" t="str">
        <f t="shared" ca="1" si="33"/>
        <v/>
      </c>
      <c r="I90" s="140" t="str">
        <f t="shared" ca="1" si="40"/>
        <v/>
      </c>
      <c r="J90" s="118" t="str">
        <f t="shared" ca="1" si="41"/>
        <v/>
      </c>
      <c r="K90" s="118" t="str">
        <f t="shared" ca="1" si="34"/>
        <v/>
      </c>
      <c r="L90" s="140" t="str">
        <f t="shared" ca="1" si="35"/>
        <v/>
      </c>
      <c r="M90" s="140" t="str">
        <f t="shared" ca="1" si="42"/>
        <v/>
      </c>
      <c r="N90" s="139" t="str">
        <f t="shared" ca="1" si="36"/>
        <v/>
      </c>
      <c r="O90" s="140" t="str">
        <f t="shared" ca="1" si="43"/>
        <v/>
      </c>
      <c r="P90" s="118" t="str">
        <f t="shared" ca="1" si="44"/>
        <v/>
      </c>
      <c r="Q90" s="138" t="str">
        <f t="shared" ca="1" si="45"/>
        <v/>
      </c>
      <c r="S90" s="1" t="str">
        <f t="shared" ca="1" si="37"/>
        <v/>
      </c>
    </row>
    <row r="91" spans="1:19" x14ac:dyDescent="0.15">
      <c r="A91" s="138" t="str">
        <f t="shared" ca="1" si="38"/>
        <v/>
      </c>
      <c r="B91" s="102" t="str">
        <f t="shared" ca="1" si="28"/>
        <v/>
      </c>
      <c r="C91" s="102" t="str">
        <f t="shared" ca="1" si="29"/>
        <v/>
      </c>
      <c r="D91" s="102" t="str">
        <f t="shared" ca="1" si="30"/>
        <v/>
      </c>
      <c r="E91" s="102" t="str">
        <f t="shared" ca="1" si="39"/>
        <v/>
      </c>
      <c r="F91" s="177" t="str">
        <f t="shared" ca="1" si="31"/>
        <v/>
      </c>
      <c r="G91" s="139" t="str">
        <f t="shared" ca="1" si="32"/>
        <v/>
      </c>
      <c r="H91" s="139" t="str">
        <f t="shared" ca="1" si="33"/>
        <v/>
      </c>
      <c r="I91" s="140" t="str">
        <f t="shared" ca="1" si="40"/>
        <v/>
      </c>
      <c r="J91" s="118" t="str">
        <f t="shared" ca="1" si="41"/>
        <v/>
      </c>
      <c r="K91" s="118" t="str">
        <f t="shared" ca="1" si="34"/>
        <v/>
      </c>
      <c r="L91" s="140" t="str">
        <f t="shared" ca="1" si="35"/>
        <v/>
      </c>
      <c r="M91" s="140" t="str">
        <f t="shared" ca="1" si="42"/>
        <v/>
      </c>
      <c r="N91" s="139" t="str">
        <f t="shared" ca="1" si="36"/>
        <v/>
      </c>
      <c r="O91" s="140" t="str">
        <f t="shared" ca="1" si="43"/>
        <v/>
      </c>
      <c r="P91" s="118" t="str">
        <f t="shared" ca="1" si="44"/>
        <v/>
      </c>
      <c r="Q91" s="138" t="str">
        <f t="shared" ca="1" si="45"/>
        <v/>
      </c>
      <c r="S91" s="1" t="str">
        <f t="shared" ca="1" si="37"/>
        <v/>
      </c>
    </row>
    <row r="92" spans="1:19" x14ac:dyDescent="0.15">
      <c r="A92" s="138" t="str">
        <f t="shared" ca="1" si="38"/>
        <v/>
      </c>
      <c r="B92" s="102" t="str">
        <f t="shared" ca="1" si="28"/>
        <v/>
      </c>
      <c r="C92" s="102" t="str">
        <f t="shared" ca="1" si="29"/>
        <v/>
      </c>
      <c r="D92" s="102" t="str">
        <f t="shared" ca="1" si="30"/>
        <v/>
      </c>
      <c r="E92" s="102" t="str">
        <f t="shared" ca="1" si="39"/>
        <v/>
      </c>
      <c r="F92" s="177" t="str">
        <f t="shared" ca="1" si="31"/>
        <v/>
      </c>
      <c r="G92" s="139" t="str">
        <f t="shared" ca="1" si="32"/>
        <v/>
      </c>
      <c r="H92" s="139" t="str">
        <f t="shared" ca="1" si="33"/>
        <v/>
      </c>
      <c r="I92" s="140" t="str">
        <f t="shared" ca="1" si="40"/>
        <v/>
      </c>
      <c r="J92" s="118" t="str">
        <f t="shared" ca="1" si="41"/>
        <v/>
      </c>
      <c r="K92" s="118" t="str">
        <f t="shared" ca="1" si="34"/>
        <v/>
      </c>
      <c r="L92" s="140" t="str">
        <f t="shared" ca="1" si="35"/>
        <v/>
      </c>
      <c r="M92" s="140" t="str">
        <f t="shared" ca="1" si="42"/>
        <v/>
      </c>
      <c r="N92" s="139" t="str">
        <f t="shared" ca="1" si="36"/>
        <v/>
      </c>
      <c r="O92" s="140" t="str">
        <f t="shared" ca="1" si="43"/>
        <v/>
      </c>
      <c r="P92" s="118" t="str">
        <f t="shared" ca="1" si="44"/>
        <v/>
      </c>
      <c r="Q92" s="138" t="str">
        <f t="shared" ca="1" si="45"/>
        <v/>
      </c>
      <c r="S92" s="1" t="str">
        <f t="shared" ca="1" si="37"/>
        <v/>
      </c>
    </row>
    <row r="93" spans="1:19" x14ac:dyDescent="0.15">
      <c r="A93" s="138" t="str">
        <f t="shared" ca="1" si="38"/>
        <v/>
      </c>
      <c r="B93" s="102" t="str">
        <f t="shared" ca="1" si="28"/>
        <v/>
      </c>
      <c r="C93" s="102" t="str">
        <f t="shared" ca="1" si="29"/>
        <v/>
      </c>
      <c r="D93" s="102" t="str">
        <f t="shared" ca="1" si="30"/>
        <v/>
      </c>
      <c r="E93" s="102" t="str">
        <f t="shared" ca="1" si="39"/>
        <v/>
      </c>
      <c r="F93" s="177" t="str">
        <f t="shared" ca="1" si="31"/>
        <v/>
      </c>
      <c r="G93" s="139" t="str">
        <f t="shared" ca="1" si="32"/>
        <v/>
      </c>
      <c r="H93" s="139" t="str">
        <f t="shared" ca="1" si="33"/>
        <v/>
      </c>
      <c r="I93" s="140" t="str">
        <f t="shared" ca="1" si="40"/>
        <v/>
      </c>
      <c r="J93" s="118" t="str">
        <f t="shared" ca="1" si="41"/>
        <v/>
      </c>
      <c r="K93" s="118" t="str">
        <f t="shared" ca="1" si="34"/>
        <v/>
      </c>
      <c r="L93" s="140" t="str">
        <f t="shared" ca="1" si="35"/>
        <v/>
      </c>
      <c r="M93" s="140" t="str">
        <f t="shared" ca="1" si="42"/>
        <v/>
      </c>
      <c r="N93" s="139" t="str">
        <f t="shared" ca="1" si="36"/>
        <v/>
      </c>
      <c r="O93" s="140" t="str">
        <f t="shared" ca="1" si="43"/>
        <v/>
      </c>
      <c r="P93" s="118" t="str">
        <f t="shared" ca="1" si="44"/>
        <v/>
      </c>
      <c r="Q93" s="138" t="str">
        <f t="shared" ca="1" si="45"/>
        <v/>
      </c>
      <c r="S93" s="1" t="str">
        <f t="shared" ca="1" si="37"/>
        <v/>
      </c>
    </row>
    <row r="94" spans="1:19" x14ac:dyDescent="0.15">
      <c r="A94" s="138" t="str">
        <f t="shared" ca="1" si="38"/>
        <v/>
      </c>
      <c r="B94" s="102" t="str">
        <f t="shared" ca="1" si="28"/>
        <v/>
      </c>
      <c r="C94" s="102" t="str">
        <f t="shared" ca="1" si="29"/>
        <v/>
      </c>
      <c r="D94" s="102" t="str">
        <f t="shared" ca="1" si="30"/>
        <v/>
      </c>
      <c r="E94" s="102" t="str">
        <f t="shared" ca="1" si="39"/>
        <v/>
      </c>
      <c r="F94" s="177" t="str">
        <f t="shared" ca="1" si="31"/>
        <v/>
      </c>
      <c r="G94" s="139" t="str">
        <f t="shared" ca="1" si="32"/>
        <v/>
      </c>
      <c r="H94" s="139" t="str">
        <f t="shared" ca="1" si="33"/>
        <v/>
      </c>
      <c r="I94" s="140" t="str">
        <f t="shared" ca="1" si="40"/>
        <v/>
      </c>
      <c r="J94" s="118" t="str">
        <f t="shared" ca="1" si="41"/>
        <v/>
      </c>
      <c r="K94" s="118" t="str">
        <f t="shared" ca="1" si="34"/>
        <v/>
      </c>
      <c r="L94" s="140" t="str">
        <f t="shared" ca="1" si="35"/>
        <v/>
      </c>
      <c r="M94" s="140" t="str">
        <f t="shared" ca="1" si="42"/>
        <v/>
      </c>
      <c r="N94" s="139" t="str">
        <f t="shared" ca="1" si="36"/>
        <v/>
      </c>
      <c r="O94" s="140" t="str">
        <f t="shared" ca="1" si="43"/>
        <v/>
      </c>
      <c r="P94" s="118" t="str">
        <f t="shared" ca="1" si="44"/>
        <v/>
      </c>
      <c r="Q94" s="138" t="str">
        <f t="shared" ca="1" si="45"/>
        <v/>
      </c>
      <c r="S94" s="1" t="str">
        <f t="shared" ca="1" si="37"/>
        <v/>
      </c>
    </row>
    <row r="95" spans="1:19" x14ac:dyDescent="0.15">
      <c r="A95" s="138" t="str">
        <f t="shared" ca="1" si="38"/>
        <v/>
      </c>
      <c r="B95" s="102" t="str">
        <f t="shared" ca="1" si="28"/>
        <v/>
      </c>
      <c r="C95" s="102" t="str">
        <f t="shared" ca="1" si="29"/>
        <v/>
      </c>
      <c r="D95" s="102" t="str">
        <f t="shared" ca="1" si="30"/>
        <v/>
      </c>
      <c r="E95" s="102" t="str">
        <f t="shared" ca="1" si="39"/>
        <v/>
      </c>
      <c r="F95" s="177" t="str">
        <f t="shared" ca="1" si="31"/>
        <v/>
      </c>
      <c r="G95" s="139" t="str">
        <f t="shared" ca="1" si="32"/>
        <v/>
      </c>
      <c r="H95" s="139" t="str">
        <f t="shared" ca="1" si="33"/>
        <v/>
      </c>
      <c r="I95" s="140" t="str">
        <f t="shared" ca="1" si="40"/>
        <v/>
      </c>
      <c r="J95" s="118" t="str">
        <f t="shared" ca="1" si="41"/>
        <v/>
      </c>
      <c r="K95" s="118" t="str">
        <f t="shared" ca="1" si="34"/>
        <v/>
      </c>
      <c r="L95" s="140" t="str">
        <f t="shared" ca="1" si="35"/>
        <v/>
      </c>
      <c r="M95" s="140" t="str">
        <f t="shared" ca="1" si="42"/>
        <v/>
      </c>
      <c r="N95" s="139" t="str">
        <f t="shared" ca="1" si="36"/>
        <v/>
      </c>
      <c r="O95" s="140" t="str">
        <f t="shared" ca="1" si="43"/>
        <v/>
      </c>
      <c r="P95" s="118" t="str">
        <f t="shared" ca="1" si="44"/>
        <v/>
      </c>
      <c r="Q95" s="138" t="str">
        <f t="shared" ca="1" si="45"/>
        <v/>
      </c>
      <c r="S95" s="1" t="str">
        <f t="shared" ca="1" si="37"/>
        <v/>
      </c>
    </row>
    <row r="96" spans="1:19" x14ac:dyDescent="0.15">
      <c r="A96" s="138" t="str">
        <f t="shared" ca="1" si="38"/>
        <v/>
      </c>
      <c r="B96" s="102" t="str">
        <f t="shared" ca="1" si="28"/>
        <v/>
      </c>
      <c r="C96" s="102" t="str">
        <f t="shared" ca="1" si="29"/>
        <v/>
      </c>
      <c r="D96" s="102" t="str">
        <f t="shared" ca="1" si="30"/>
        <v/>
      </c>
      <c r="E96" s="102" t="str">
        <f t="shared" ca="1" si="39"/>
        <v/>
      </c>
      <c r="F96" s="177" t="str">
        <f t="shared" ca="1" si="31"/>
        <v/>
      </c>
      <c r="G96" s="139" t="str">
        <f t="shared" ca="1" si="32"/>
        <v/>
      </c>
      <c r="H96" s="139" t="str">
        <f t="shared" ca="1" si="33"/>
        <v/>
      </c>
      <c r="I96" s="140" t="str">
        <f t="shared" ca="1" si="40"/>
        <v/>
      </c>
      <c r="J96" s="118" t="str">
        <f t="shared" ca="1" si="41"/>
        <v/>
      </c>
      <c r="K96" s="118" t="str">
        <f t="shared" ca="1" si="34"/>
        <v/>
      </c>
      <c r="L96" s="140" t="str">
        <f t="shared" ca="1" si="35"/>
        <v/>
      </c>
      <c r="M96" s="140" t="str">
        <f t="shared" ca="1" si="42"/>
        <v/>
      </c>
      <c r="N96" s="139" t="str">
        <f t="shared" ca="1" si="36"/>
        <v/>
      </c>
      <c r="O96" s="140" t="str">
        <f t="shared" ca="1" si="43"/>
        <v/>
      </c>
      <c r="P96" s="118" t="str">
        <f t="shared" ca="1" si="44"/>
        <v/>
      </c>
      <c r="Q96" s="138" t="str">
        <f t="shared" ca="1" si="45"/>
        <v/>
      </c>
      <c r="S96" s="1" t="str">
        <f t="shared" ca="1" si="37"/>
        <v/>
      </c>
    </row>
    <row r="97" spans="1:19" x14ac:dyDescent="0.15">
      <c r="A97" s="138" t="str">
        <f t="shared" ca="1" si="38"/>
        <v/>
      </c>
      <c r="B97" s="102" t="str">
        <f t="shared" ca="1" si="28"/>
        <v/>
      </c>
      <c r="C97" s="102" t="str">
        <f t="shared" ca="1" si="29"/>
        <v/>
      </c>
      <c r="D97" s="102" t="str">
        <f t="shared" ca="1" si="30"/>
        <v/>
      </c>
      <c r="E97" s="102" t="str">
        <f t="shared" ca="1" si="39"/>
        <v/>
      </c>
      <c r="F97" s="177" t="str">
        <f t="shared" ca="1" si="31"/>
        <v/>
      </c>
      <c r="G97" s="139" t="str">
        <f t="shared" ca="1" si="32"/>
        <v/>
      </c>
      <c r="H97" s="139" t="str">
        <f t="shared" ca="1" si="33"/>
        <v/>
      </c>
      <c r="I97" s="140" t="str">
        <f t="shared" ca="1" si="40"/>
        <v/>
      </c>
      <c r="J97" s="118" t="str">
        <f t="shared" ca="1" si="41"/>
        <v/>
      </c>
      <c r="K97" s="118" t="str">
        <f t="shared" ca="1" si="34"/>
        <v/>
      </c>
      <c r="L97" s="140" t="str">
        <f t="shared" ca="1" si="35"/>
        <v/>
      </c>
      <c r="M97" s="140" t="str">
        <f t="shared" ca="1" si="42"/>
        <v/>
      </c>
      <c r="N97" s="139" t="str">
        <f t="shared" ca="1" si="36"/>
        <v/>
      </c>
      <c r="O97" s="140" t="str">
        <f t="shared" ca="1" si="43"/>
        <v/>
      </c>
      <c r="P97" s="118" t="str">
        <f t="shared" ca="1" si="44"/>
        <v/>
      </c>
      <c r="Q97" s="138" t="str">
        <f t="shared" ca="1" si="45"/>
        <v/>
      </c>
      <c r="S97" s="1" t="str">
        <f t="shared" ca="1" si="37"/>
        <v/>
      </c>
    </row>
    <row r="98" spans="1:19" x14ac:dyDescent="0.15">
      <c r="A98" s="138" t="str">
        <f t="shared" ca="1" si="38"/>
        <v/>
      </c>
      <c r="B98" s="102" t="str">
        <f t="shared" ca="1" si="28"/>
        <v/>
      </c>
      <c r="C98" s="102" t="str">
        <f t="shared" ca="1" si="29"/>
        <v/>
      </c>
      <c r="D98" s="102" t="str">
        <f t="shared" ca="1" si="30"/>
        <v/>
      </c>
      <c r="E98" s="102" t="str">
        <f t="shared" ca="1" si="39"/>
        <v/>
      </c>
      <c r="F98" s="177" t="str">
        <f t="shared" ca="1" si="31"/>
        <v/>
      </c>
      <c r="G98" s="139" t="str">
        <f t="shared" ca="1" si="32"/>
        <v/>
      </c>
      <c r="H98" s="139" t="str">
        <f t="shared" ca="1" si="33"/>
        <v/>
      </c>
      <c r="I98" s="140" t="str">
        <f t="shared" ca="1" si="40"/>
        <v/>
      </c>
      <c r="J98" s="118" t="str">
        <f t="shared" ca="1" si="41"/>
        <v/>
      </c>
      <c r="K98" s="118" t="str">
        <f t="shared" ca="1" si="34"/>
        <v/>
      </c>
      <c r="L98" s="140" t="str">
        <f t="shared" ca="1" si="35"/>
        <v/>
      </c>
      <c r="M98" s="140" t="str">
        <f t="shared" ca="1" si="42"/>
        <v/>
      </c>
      <c r="N98" s="139" t="str">
        <f t="shared" ca="1" si="36"/>
        <v/>
      </c>
      <c r="O98" s="140" t="str">
        <f t="shared" ca="1" si="43"/>
        <v/>
      </c>
      <c r="P98" s="118" t="str">
        <f t="shared" ca="1" si="44"/>
        <v/>
      </c>
      <c r="Q98" s="138" t="str">
        <f t="shared" ca="1" si="45"/>
        <v/>
      </c>
      <c r="S98" s="1" t="str">
        <f t="shared" ca="1" si="37"/>
        <v/>
      </c>
    </row>
    <row r="99" spans="1:19" x14ac:dyDescent="0.15">
      <c r="A99" s="138" t="str">
        <f t="shared" ca="1" si="38"/>
        <v/>
      </c>
      <c r="B99" s="102" t="str">
        <f t="shared" ca="1" si="28"/>
        <v/>
      </c>
      <c r="C99" s="102" t="str">
        <f t="shared" ca="1" si="29"/>
        <v/>
      </c>
      <c r="D99" s="102" t="str">
        <f t="shared" ca="1" si="30"/>
        <v/>
      </c>
      <c r="E99" s="102" t="str">
        <f t="shared" ca="1" si="39"/>
        <v/>
      </c>
      <c r="F99" s="177" t="str">
        <f t="shared" ca="1" si="31"/>
        <v/>
      </c>
      <c r="G99" s="139" t="str">
        <f t="shared" ca="1" si="32"/>
        <v/>
      </c>
      <c r="H99" s="139" t="str">
        <f t="shared" ca="1" si="33"/>
        <v/>
      </c>
      <c r="I99" s="140" t="str">
        <f t="shared" ca="1" si="40"/>
        <v/>
      </c>
      <c r="J99" s="118" t="str">
        <f t="shared" ca="1" si="41"/>
        <v/>
      </c>
      <c r="K99" s="118" t="str">
        <f t="shared" ca="1" si="34"/>
        <v/>
      </c>
      <c r="L99" s="140" t="str">
        <f t="shared" ca="1" si="35"/>
        <v/>
      </c>
      <c r="M99" s="140" t="str">
        <f t="shared" ca="1" si="42"/>
        <v/>
      </c>
      <c r="N99" s="139" t="str">
        <f t="shared" ca="1" si="36"/>
        <v/>
      </c>
      <c r="O99" s="140" t="str">
        <f t="shared" ca="1" si="43"/>
        <v/>
      </c>
      <c r="P99" s="118" t="str">
        <f t="shared" ca="1" si="44"/>
        <v/>
      </c>
      <c r="Q99" s="138" t="str">
        <f t="shared" ca="1" si="45"/>
        <v/>
      </c>
      <c r="S99" s="1" t="str">
        <f t="shared" ca="1" si="37"/>
        <v/>
      </c>
    </row>
    <row r="100" spans="1:19" x14ac:dyDescent="0.15">
      <c r="A100" s="138" t="str">
        <f t="shared" ca="1" si="38"/>
        <v/>
      </c>
      <c r="B100" s="102" t="str">
        <f t="shared" ca="1" si="28"/>
        <v/>
      </c>
      <c r="C100" s="102" t="str">
        <f t="shared" ca="1" si="29"/>
        <v/>
      </c>
      <c r="D100" s="102" t="str">
        <f t="shared" ca="1" si="30"/>
        <v/>
      </c>
      <c r="E100" s="102" t="str">
        <f t="shared" ca="1" si="39"/>
        <v/>
      </c>
      <c r="F100" s="177" t="str">
        <f t="shared" ca="1" si="31"/>
        <v/>
      </c>
      <c r="G100" s="139" t="str">
        <f t="shared" ca="1" si="32"/>
        <v/>
      </c>
      <c r="H100" s="139" t="str">
        <f t="shared" ca="1" si="33"/>
        <v/>
      </c>
      <c r="I100" s="140" t="str">
        <f t="shared" ca="1" si="40"/>
        <v/>
      </c>
      <c r="J100" s="118" t="str">
        <f t="shared" ca="1" si="41"/>
        <v/>
      </c>
      <c r="K100" s="118" t="str">
        <f t="shared" ca="1" si="34"/>
        <v/>
      </c>
      <c r="L100" s="140" t="str">
        <f t="shared" ca="1" si="35"/>
        <v/>
      </c>
      <c r="M100" s="140" t="str">
        <f t="shared" ca="1" si="42"/>
        <v/>
      </c>
      <c r="N100" s="139" t="str">
        <f t="shared" ca="1" si="36"/>
        <v/>
      </c>
      <c r="O100" s="140" t="str">
        <f t="shared" ca="1" si="43"/>
        <v/>
      </c>
      <c r="P100" s="118" t="str">
        <f t="shared" ca="1" si="44"/>
        <v/>
      </c>
      <c r="Q100" s="138" t="str">
        <f t="shared" ca="1" si="45"/>
        <v/>
      </c>
      <c r="S100" s="1" t="str">
        <f t="shared" ca="1" si="37"/>
        <v/>
      </c>
    </row>
    <row r="101" spans="1:19" x14ac:dyDescent="0.15">
      <c r="A101" s="138" t="str">
        <f t="shared" ca="1" si="38"/>
        <v/>
      </c>
      <c r="B101" s="102" t="str">
        <f t="shared" ca="1" si="28"/>
        <v/>
      </c>
      <c r="C101" s="102" t="str">
        <f t="shared" ca="1" si="29"/>
        <v/>
      </c>
      <c r="D101" s="102" t="str">
        <f t="shared" ca="1" si="30"/>
        <v/>
      </c>
      <c r="E101" s="102" t="str">
        <f t="shared" ca="1" si="39"/>
        <v/>
      </c>
      <c r="F101" s="177" t="str">
        <f t="shared" ca="1" si="31"/>
        <v/>
      </c>
      <c r="G101" s="139" t="str">
        <f t="shared" ca="1" si="32"/>
        <v/>
      </c>
      <c r="H101" s="139" t="str">
        <f t="shared" ca="1" si="33"/>
        <v/>
      </c>
      <c r="I101" s="140" t="str">
        <f t="shared" ca="1" si="40"/>
        <v/>
      </c>
      <c r="J101" s="118" t="str">
        <f t="shared" ca="1" si="41"/>
        <v/>
      </c>
      <c r="K101" s="118" t="str">
        <f t="shared" ca="1" si="34"/>
        <v/>
      </c>
      <c r="L101" s="140" t="str">
        <f t="shared" ca="1" si="35"/>
        <v/>
      </c>
      <c r="M101" s="140" t="str">
        <f t="shared" ca="1" si="42"/>
        <v/>
      </c>
      <c r="N101" s="139" t="str">
        <f t="shared" ca="1" si="36"/>
        <v/>
      </c>
      <c r="O101" s="140" t="str">
        <f t="shared" ca="1" si="43"/>
        <v/>
      </c>
      <c r="P101" s="118" t="str">
        <f t="shared" ca="1" si="44"/>
        <v/>
      </c>
      <c r="Q101" s="138" t="str">
        <f t="shared" ca="1" si="45"/>
        <v/>
      </c>
      <c r="S101" s="1" t="str">
        <f t="shared" ca="1" si="37"/>
        <v/>
      </c>
    </row>
    <row r="102" spans="1:19" x14ac:dyDescent="0.15">
      <c r="A102" s="138" t="str">
        <f t="shared" ca="1" si="38"/>
        <v/>
      </c>
      <c r="B102" s="102" t="str">
        <f t="shared" ref="B102:B133" ca="1" si="46">IF($A102="","",INDEX(INDIRECT("yss_raw!BD:BD"),MATCH($B$4,INDIRECT("yss_raw!BD:BD"),0)+$A102))</f>
        <v/>
      </c>
      <c r="C102" s="102" t="str">
        <f t="shared" ref="C102:C133" ca="1" si="47">IF($A102="","",INDEX(INDIRECT("yss_raw!BE:BE"),MATCH($B$4,INDIRECT("yss_raw!BD:BD"),0)+$A102))</f>
        <v/>
      </c>
      <c r="D102" s="102" t="str">
        <f t="shared" ref="D102:D133" ca="1" si="48">IF($A102="","",INDEX(INDIRECT("yss_raw!BF:BF"),MATCH($B$4,INDIRECT("yss_raw!BD:BD"),0)+$A102))</f>
        <v/>
      </c>
      <c r="E102" s="102" t="str">
        <f t="shared" ca="1" si="39"/>
        <v/>
      </c>
      <c r="F102" s="177" t="str">
        <f t="shared" ref="F102:F133" ca="1" si="49">IF($A102="","",INDEX(INDIRECT("yss_raw!BH:BH"),MATCH($B$4,INDIRECT("yss_raw!BD:BD"),0)+$A102))</f>
        <v/>
      </c>
      <c r="G102" s="139" t="str">
        <f t="shared" ref="G102:G133" ca="1" si="50">IF($A102="","",INDEX(INDIRECT("yss_raw!BI:BI"),MATCH($B$4,INDIRECT("yss_raw!BD:BD"),0)+$A102))</f>
        <v/>
      </c>
      <c r="H102" s="139" t="str">
        <f t="shared" ref="H102:H133" ca="1" si="51">IF($A102="","",INDEX(INDIRECT("yss_raw!BJ:BJ"),MATCH($B$4,INDIRECT("yss_raw!BD:BD"),0)+$A102))</f>
        <v/>
      </c>
      <c r="I102" s="140" t="str">
        <f t="shared" ca="1" si="40"/>
        <v/>
      </c>
      <c r="J102" s="118" t="str">
        <f t="shared" ca="1" si="41"/>
        <v/>
      </c>
      <c r="K102" s="118" t="str">
        <f t="shared" ref="K102:K133" ca="1" si="52">IF($A102="","",INDEX(INDIRECT("yss_raw!BL:BL"),MATCH($B$4,INDIRECT("yss_raw!BD:BD"),0)+$A102))</f>
        <v/>
      </c>
      <c r="L102" s="140" t="str">
        <f t="shared" ref="L102:L133" ca="1" si="53">IF($A102="","",INDEX(INDIRECT("yss_raw!BM:BM"),MATCH($B$4,INDIRECT("yss_raw!BD:BD"),0)+$A102))</f>
        <v/>
      </c>
      <c r="M102" s="140" t="str">
        <f t="shared" ca="1" si="42"/>
        <v/>
      </c>
      <c r="N102" s="139" t="str">
        <f t="shared" ref="N102:N133" ca="1" si="54">IF($A102="","",INDEX(INDIRECT("yss_raw!BO:BO"),MATCH($B$4,INDIRECT("yss_raw!BD:BD"),0)+$A102))</f>
        <v/>
      </c>
      <c r="O102" s="140" t="str">
        <f t="shared" ca="1" si="43"/>
        <v/>
      </c>
      <c r="P102" s="118" t="str">
        <f t="shared" ca="1" si="44"/>
        <v/>
      </c>
      <c r="Q102" s="138" t="str">
        <f t="shared" ca="1" si="45"/>
        <v/>
      </c>
      <c r="S102" s="1" t="str">
        <f t="shared" ref="S102:S133" ca="1" si="55">IF($A102="","",INDEX(INDIRECT("yss_raw!BG:BG"),MATCH($B$4,INDIRECT("yss_raw!BD:BD"),0)+$A102))</f>
        <v/>
      </c>
    </row>
    <row r="103" spans="1:19" x14ac:dyDescent="0.15">
      <c r="A103" s="138" t="str">
        <f t="shared" ca="1" si="38"/>
        <v/>
      </c>
      <c r="B103" s="102" t="str">
        <f t="shared" ca="1" si="46"/>
        <v/>
      </c>
      <c r="C103" s="102" t="str">
        <f t="shared" ca="1" si="47"/>
        <v/>
      </c>
      <c r="D103" s="102" t="str">
        <f t="shared" ca="1" si="48"/>
        <v/>
      </c>
      <c r="E103" s="102" t="str">
        <f t="shared" ca="1" si="39"/>
        <v/>
      </c>
      <c r="F103" s="177" t="str">
        <f t="shared" ca="1" si="49"/>
        <v/>
      </c>
      <c r="G103" s="139" t="str">
        <f t="shared" ca="1" si="50"/>
        <v/>
      </c>
      <c r="H103" s="139" t="str">
        <f t="shared" ca="1" si="51"/>
        <v/>
      </c>
      <c r="I103" s="140" t="str">
        <f t="shared" ca="1" si="40"/>
        <v/>
      </c>
      <c r="J103" s="118" t="str">
        <f t="shared" ca="1" si="41"/>
        <v/>
      </c>
      <c r="K103" s="118" t="str">
        <f t="shared" ca="1" si="52"/>
        <v/>
      </c>
      <c r="L103" s="140" t="str">
        <f t="shared" ca="1" si="53"/>
        <v/>
      </c>
      <c r="M103" s="140" t="str">
        <f t="shared" ca="1" si="42"/>
        <v/>
      </c>
      <c r="N103" s="139" t="str">
        <f t="shared" ca="1" si="54"/>
        <v/>
      </c>
      <c r="O103" s="140" t="str">
        <f t="shared" ca="1" si="43"/>
        <v/>
      </c>
      <c r="P103" s="118" t="str">
        <f t="shared" ca="1" si="44"/>
        <v/>
      </c>
      <c r="Q103" s="138" t="str">
        <f t="shared" ca="1" si="45"/>
        <v/>
      </c>
      <c r="S103" s="1" t="str">
        <f t="shared" ca="1" si="55"/>
        <v/>
      </c>
    </row>
    <row r="104" spans="1:19" x14ac:dyDescent="0.15">
      <c r="A104" s="138" t="str">
        <f t="shared" ca="1" si="38"/>
        <v/>
      </c>
      <c r="B104" s="102" t="str">
        <f t="shared" ca="1" si="46"/>
        <v/>
      </c>
      <c r="C104" s="102" t="str">
        <f t="shared" ca="1" si="47"/>
        <v/>
      </c>
      <c r="D104" s="102" t="str">
        <f t="shared" ca="1" si="48"/>
        <v/>
      </c>
      <c r="E104" s="102" t="str">
        <f t="shared" ca="1" si="39"/>
        <v/>
      </c>
      <c r="F104" s="177" t="str">
        <f t="shared" ca="1" si="49"/>
        <v/>
      </c>
      <c r="G104" s="139" t="str">
        <f t="shared" ca="1" si="50"/>
        <v/>
      </c>
      <c r="H104" s="139" t="str">
        <f t="shared" ca="1" si="51"/>
        <v/>
      </c>
      <c r="I104" s="140" t="str">
        <f t="shared" ca="1" si="40"/>
        <v/>
      </c>
      <c r="J104" s="118" t="str">
        <f t="shared" ca="1" si="41"/>
        <v/>
      </c>
      <c r="K104" s="118" t="str">
        <f t="shared" ca="1" si="52"/>
        <v/>
      </c>
      <c r="L104" s="140" t="str">
        <f t="shared" ca="1" si="53"/>
        <v/>
      </c>
      <c r="M104" s="140" t="str">
        <f t="shared" ca="1" si="42"/>
        <v/>
      </c>
      <c r="N104" s="139" t="str">
        <f t="shared" ca="1" si="54"/>
        <v/>
      </c>
      <c r="O104" s="140" t="str">
        <f t="shared" ca="1" si="43"/>
        <v/>
      </c>
      <c r="P104" s="118" t="str">
        <f t="shared" ca="1" si="44"/>
        <v/>
      </c>
      <c r="Q104" s="138" t="str">
        <f t="shared" ca="1" si="45"/>
        <v/>
      </c>
      <c r="S104" s="1" t="str">
        <f t="shared" ca="1" si="55"/>
        <v/>
      </c>
    </row>
    <row r="105" spans="1:19" x14ac:dyDescent="0.15">
      <c r="A105" s="138" t="str">
        <f t="shared" ca="1" si="38"/>
        <v/>
      </c>
      <c r="B105" s="102" t="str">
        <f t="shared" ca="1" si="46"/>
        <v/>
      </c>
      <c r="C105" s="102" t="str">
        <f t="shared" ca="1" si="47"/>
        <v/>
      </c>
      <c r="D105" s="102" t="str">
        <f t="shared" ca="1" si="48"/>
        <v/>
      </c>
      <c r="E105" s="102" t="str">
        <f t="shared" ca="1" si="39"/>
        <v/>
      </c>
      <c r="F105" s="177" t="str">
        <f t="shared" ca="1" si="49"/>
        <v/>
      </c>
      <c r="G105" s="139" t="str">
        <f t="shared" ca="1" si="50"/>
        <v/>
      </c>
      <c r="H105" s="139" t="str">
        <f t="shared" ca="1" si="51"/>
        <v/>
      </c>
      <c r="I105" s="140" t="str">
        <f t="shared" ca="1" si="40"/>
        <v/>
      </c>
      <c r="J105" s="118" t="str">
        <f t="shared" ca="1" si="41"/>
        <v/>
      </c>
      <c r="K105" s="118" t="str">
        <f t="shared" ca="1" si="52"/>
        <v/>
      </c>
      <c r="L105" s="140" t="str">
        <f t="shared" ca="1" si="53"/>
        <v/>
      </c>
      <c r="M105" s="140" t="str">
        <f t="shared" ca="1" si="42"/>
        <v/>
      </c>
      <c r="N105" s="139" t="str">
        <f t="shared" ca="1" si="54"/>
        <v/>
      </c>
      <c r="O105" s="140" t="str">
        <f t="shared" ca="1" si="43"/>
        <v/>
      </c>
      <c r="P105" s="118" t="str">
        <f t="shared" ca="1" si="44"/>
        <v/>
      </c>
      <c r="Q105" s="138" t="str">
        <f t="shared" ca="1" si="45"/>
        <v/>
      </c>
      <c r="S105" s="1" t="str">
        <f t="shared" ca="1" si="55"/>
        <v/>
      </c>
    </row>
    <row r="106" spans="1:19" x14ac:dyDescent="0.15">
      <c r="A106" s="138" t="str">
        <f t="shared" ca="1" si="38"/>
        <v/>
      </c>
      <c r="B106" s="102" t="str">
        <f t="shared" ca="1" si="46"/>
        <v/>
      </c>
      <c r="C106" s="102" t="str">
        <f t="shared" ca="1" si="47"/>
        <v/>
      </c>
      <c r="D106" s="102" t="str">
        <f t="shared" ca="1" si="48"/>
        <v/>
      </c>
      <c r="E106" s="102" t="str">
        <f t="shared" ref="E106:E169" ca="1" si="56">SUBSTITUTE(SUBSTITUTE(SUBSTITUTE(S106,"BROAD","部分一致"),"EXACT","完全一致"),"PHRASE","フレーズ一致")</f>
        <v/>
      </c>
      <c r="F106" s="177" t="str">
        <f t="shared" ca="1" si="49"/>
        <v/>
      </c>
      <c r="G106" s="139" t="str">
        <f t="shared" ca="1" si="50"/>
        <v/>
      </c>
      <c r="H106" s="139" t="str">
        <f t="shared" ca="1" si="51"/>
        <v/>
      </c>
      <c r="I106" s="140" t="str">
        <f t="shared" ref="I106:I169" ca="1" si="57">IF($A106="","",IFERROR(H106/G106,""))</f>
        <v/>
      </c>
      <c r="J106" s="118" t="str">
        <f t="shared" ref="J106:J169" ca="1" si="58">IF($A106="","",IFERROR(K106/H106,""))</f>
        <v/>
      </c>
      <c r="K106" s="118" t="str">
        <f t="shared" ca="1" si="52"/>
        <v/>
      </c>
      <c r="L106" s="140" t="str">
        <f t="shared" ca="1" si="53"/>
        <v/>
      </c>
      <c r="M106" s="140" t="str">
        <f t="shared" ca="1" si="42"/>
        <v/>
      </c>
      <c r="N106" s="139" t="str">
        <f t="shared" ca="1" si="54"/>
        <v/>
      </c>
      <c r="O106" s="140" t="str">
        <f t="shared" ref="O106:O169" ca="1" si="59">IF($A106="","",IFERROR(N106/H106,""))</f>
        <v/>
      </c>
      <c r="P106" s="118" t="str">
        <f t="shared" ref="P106:P169" ca="1" si="60">IF($A106="","",IFERROR(K106/N106,""))</f>
        <v/>
      </c>
      <c r="Q106" s="138" t="str">
        <f t="shared" ref="Q106:Q169" ca="1" si="61">IF($A106="","",IF(N106&gt;0,IF(P106&gt;$P$5,"B","A"),IF(N106=0,IF(K106&gt;$P$5,"C","D"))))</f>
        <v/>
      </c>
      <c r="S106" s="1" t="str">
        <f t="shared" ca="1" si="55"/>
        <v/>
      </c>
    </row>
    <row r="107" spans="1:19" x14ac:dyDescent="0.15">
      <c r="A107" s="138" t="str">
        <f t="shared" ca="1" si="38"/>
        <v/>
      </c>
      <c r="B107" s="102" t="str">
        <f t="shared" ca="1" si="46"/>
        <v/>
      </c>
      <c r="C107" s="102" t="str">
        <f t="shared" ca="1" si="47"/>
        <v/>
      </c>
      <c r="D107" s="102" t="str">
        <f t="shared" ca="1" si="48"/>
        <v/>
      </c>
      <c r="E107" s="102" t="str">
        <f t="shared" ca="1" si="56"/>
        <v/>
      </c>
      <c r="F107" s="177" t="str">
        <f t="shared" ca="1" si="49"/>
        <v/>
      </c>
      <c r="G107" s="139" t="str">
        <f t="shared" ca="1" si="50"/>
        <v/>
      </c>
      <c r="H107" s="139" t="str">
        <f t="shared" ca="1" si="51"/>
        <v/>
      </c>
      <c r="I107" s="140" t="str">
        <f t="shared" ca="1" si="57"/>
        <v/>
      </c>
      <c r="J107" s="118" t="str">
        <f t="shared" ca="1" si="58"/>
        <v/>
      </c>
      <c r="K107" s="118" t="str">
        <f t="shared" ca="1" si="52"/>
        <v/>
      </c>
      <c r="L107" s="140" t="str">
        <f t="shared" ca="1" si="53"/>
        <v/>
      </c>
      <c r="M107" s="140" t="str">
        <f t="shared" ca="1" si="42"/>
        <v/>
      </c>
      <c r="N107" s="139" t="str">
        <f t="shared" ca="1" si="54"/>
        <v/>
      </c>
      <c r="O107" s="140" t="str">
        <f t="shared" ca="1" si="59"/>
        <v/>
      </c>
      <c r="P107" s="118" t="str">
        <f t="shared" ca="1" si="60"/>
        <v/>
      </c>
      <c r="Q107" s="138" t="str">
        <f t="shared" ca="1" si="61"/>
        <v/>
      </c>
      <c r="S107" s="1" t="str">
        <f t="shared" ca="1" si="55"/>
        <v/>
      </c>
    </row>
    <row r="108" spans="1:19" x14ac:dyDescent="0.15">
      <c r="A108" s="138" t="str">
        <f t="shared" ca="1" si="38"/>
        <v/>
      </c>
      <c r="B108" s="102" t="str">
        <f t="shared" ca="1" si="46"/>
        <v/>
      </c>
      <c r="C108" s="102" t="str">
        <f t="shared" ca="1" si="47"/>
        <v/>
      </c>
      <c r="D108" s="102" t="str">
        <f t="shared" ca="1" si="48"/>
        <v/>
      </c>
      <c r="E108" s="102" t="str">
        <f t="shared" ca="1" si="56"/>
        <v/>
      </c>
      <c r="F108" s="177" t="str">
        <f t="shared" ca="1" si="49"/>
        <v/>
      </c>
      <c r="G108" s="139" t="str">
        <f t="shared" ca="1" si="50"/>
        <v/>
      </c>
      <c r="H108" s="139" t="str">
        <f t="shared" ca="1" si="51"/>
        <v/>
      </c>
      <c r="I108" s="140" t="str">
        <f t="shared" ca="1" si="57"/>
        <v/>
      </c>
      <c r="J108" s="118" t="str">
        <f t="shared" ca="1" si="58"/>
        <v/>
      </c>
      <c r="K108" s="118" t="str">
        <f t="shared" ca="1" si="52"/>
        <v/>
      </c>
      <c r="L108" s="140" t="str">
        <f t="shared" ca="1" si="53"/>
        <v/>
      </c>
      <c r="M108" s="140" t="str">
        <f t="shared" ca="1" si="42"/>
        <v/>
      </c>
      <c r="N108" s="139" t="str">
        <f t="shared" ca="1" si="54"/>
        <v/>
      </c>
      <c r="O108" s="140" t="str">
        <f t="shared" ca="1" si="59"/>
        <v/>
      </c>
      <c r="P108" s="118" t="str">
        <f t="shared" ca="1" si="60"/>
        <v/>
      </c>
      <c r="Q108" s="138" t="str">
        <f t="shared" ca="1" si="61"/>
        <v/>
      </c>
      <c r="S108" s="1" t="str">
        <f t="shared" ca="1" si="55"/>
        <v/>
      </c>
    </row>
    <row r="109" spans="1:19" x14ac:dyDescent="0.15">
      <c r="A109" s="138" t="str">
        <f t="shared" ca="1" si="38"/>
        <v/>
      </c>
      <c r="B109" s="102" t="str">
        <f t="shared" ca="1" si="46"/>
        <v/>
      </c>
      <c r="C109" s="102" t="str">
        <f t="shared" ca="1" si="47"/>
        <v/>
      </c>
      <c r="D109" s="102" t="str">
        <f t="shared" ca="1" si="48"/>
        <v/>
      </c>
      <c r="E109" s="102" t="str">
        <f t="shared" ca="1" si="56"/>
        <v/>
      </c>
      <c r="F109" s="177" t="str">
        <f t="shared" ca="1" si="49"/>
        <v/>
      </c>
      <c r="G109" s="139" t="str">
        <f t="shared" ca="1" si="50"/>
        <v/>
      </c>
      <c r="H109" s="139" t="str">
        <f t="shared" ca="1" si="51"/>
        <v/>
      </c>
      <c r="I109" s="140" t="str">
        <f t="shared" ca="1" si="57"/>
        <v/>
      </c>
      <c r="J109" s="118" t="str">
        <f t="shared" ca="1" si="58"/>
        <v/>
      </c>
      <c r="K109" s="118" t="str">
        <f t="shared" ca="1" si="52"/>
        <v/>
      </c>
      <c r="L109" s="140" t="str">
        <f t="shared" ca="1" si="53"/>
        <v/>
      </c>
      <c r="M109" s="140" t="str">
        <f t="shared" ca="1" si="42"/>
        <v/>
      </c>
      <c r="N109" s="139" t="str">
        <f t="shared" ca="1" si="54"/>
        <v/>
      </c>
      <c r="O109" s="140" t="str">
        <f t="shared" ca="1" si="59"/>
        <v/>
      </c>
      <c r="P109" s="118" t="str">
        <f t="shared" ca="1" si="60"/>
        <v/>
      </c>
      <c r="Q109" s="138" t="str">
        <f t="shared" ca="1" si="61"/>
        <v/>
      </c>
      <c r="S109" s="1" t="str">
        <f t="shared" ca="1" si="55"/>
        <v/>
      </c>
    </row>
    <row r="110" spans="1:19" x14ac:dyDescent="0.15">
      <c r="A110" s="138" t="str">
        <f t="shared" ca="1" si="38"/>
        <v/>
      </c>
      <c r="B110" s="102" t="str">
        <f t="shared" ca="1" si="46"/>
        <v/>
      </c>
      <c r="C110" s="102" t="str">
        <f t="shared" ca="1" si="47"/>
        <v/>
      </c>
      <c r="D110" s="102" t="str">
        <f t="shared" ca="1" si="48"/>
        <v/>
      </c>
      <c r="E110" s="102" t="str">
        <f t="shared" ca="1" si="56"/>
        <v/>
      </c>
      <c r="F110" s="177" t="str">
        <f t="shared" ca="1" si="49"/>
        <v/>
      </c>
      <c r="G110" s="139" t="str">
        <f t="shared" ca="1" si="50"/>
        <v/>
      </c>
      <c r="H110" s="139" t="str">
        <f t="shared" ca="1" si="51"/>
        <v/>
      </c>
      <c r="I110" s="140" t="str">
        <f t="shared" ca="1" si="57"/>
        <v/>
      </c>
      <c r="J110" s="118" t="str">
        <f t="shared" ca="1" si="58"/>
        <v/>
      </c>
      <c r="K110" s="118" t="str">
        <f t="shared" ca="1" si="52"/>
        <v/>
      </c>
      <c r="L110" s="140" t="str">
        <f t="shared" ca="1" si="53"/>
        <v/>
      </c>
      <c r="M110" s="140" t="str">
        <f t="shared" ca="1" si="42"/>
        <v/>
      </c>
      <c r="N110" s="139" t="str">
        <f t="shared" ca="1" si="54"/>
        <v/>
      </c>
      <c r="O110" s="140" t="str">
        <f t="shared" ca="1" si="59"/>
        <v/>
      </c>
      <c r="P110" s="118" t="str">
        <f t="shared" ca="1" si="60"/>
        <v/>
      </c>
      <c r="Q110" s="138" t="str">
        <f t="shared" ca="1" si="61"/>
        <v/>
      </c>
      <c r="S110" s="1" t="str">
        <f t="shared" ca="1" si="55"/>
        <v/>
      </c>
    </row>
    <row r="111" spans="1:19" x14ac:dyDescent="0.15">
      <c r="A111" s="138" t="str">
        <f t="shared" ca="1" si="38"/>
        <v/>
      </c>
      <c r="B111" s="102" t="str">
        <f t="shared" ca="1" si="46"/>
        <v/>
      </c>
      <c r="C111" s="102" t="str">
        <f t="shared" ca="1" si="47"/>
        <v/>
      </c>
      <c r="D111" s="102" t="str">
        <f t="shared" ca="1" si="48"/>
        <v/>
      </c>
      <c r="E111" s="102" t="str">
        <f t="shared" ca="1" si="56"/>
        <v/>
      </c>
      <c r="F111" s="177" t="str">
        <f t="shared" ca="1" si="49"/>
        <v/>
      </c>
      <c r="G111" s="139" t="str">
        <f t="shared" ca="1" si="50"/>
        <v/>
      </c>
      <c r="H111" s="139" t="str">
        <f t="shared" ca="1" si="51"/>
        <v/>
      </c>
      <c r="I111" s="140" t="str">
        <f t="shared" ca="1" si="57"/>
        <v/>
      </c>
      <c r="J111" s="118" t="str">
        <f t="shared" ca="1" si="58"/>
        <v/>
      </c>
      <c r="K111" s="118" t="str">
        <f t="shared" ca="1" si="52"/>
        <v/>
      </c>
      <c r="L111" s="140" t="str">
        <f t="shared" ca="1" si="53"/>
        <v/>
      </c>
      <c r="M111" s="140" t="str">
        <f t="shared" ca="1" si="42"/>
        <v/>
      </c>
      <c r="N111" s="139" t="str">
        <f t="shared" ca="1" si="54"/>
        <v/>
      </c>
      <c r="O111" s="140" t="str">
        <f t="shared" ca="1" si="59"/>
        <v/>
      </c>
      <c r="P111" s="118" t="str">
        <f t="shared" ca="1" si="60"/>
        <v/>
      </c>
      <c r="Q111" s="138" t="str">
        <f t="shared" ca="1" si="61"/>
        <v/>
      </c>
      <c r="S111" s="1" t="str">
        <f t="shared" ca="1" si="55"/>
        <v/>
      </c>
    </row>
    <row r="112" spans="1:19" x14ac:dyDescent="0.15">
      <c r="A112" s="138" t="str">
        <f t="shared" ca="1" si="38"/>
        <v/>
      </c>
      <c r="B112" s="102" t="str">
        <f t="shared" ca="1" si="46"/>
        <v/>
      </c>
      <c r="C112" s="102" t="str">
        <f t="shared" ca="1" si="47"/>
        <v/>
      </c>
      <c r="D112" s="102" t="str">
        <f t="shared" ca="1" si="48"/>
        <v/>
      </c>
      <c r="E112" s="102" t="str">
        <f t="shared" ca="1" si="56"/>
        <v/>
      </c>
      <c r="F112" s="177" t="str">
        <f t="shared" ca="1" si="49"/>
        <v/>
      </c>
      <c r="G112" s="139" t="str">
        <f t="shared" ca="1" si="50"/>
        <v/>
      </c>
      <c r="H112" s="139" t="str">
        <f t="shared" ca="1" si="51"/>
        <v/>
      </c>
      <c r="I112" s="140" t="str">
        <f t="shared" ca="1" si="57"/>
        <v/>
      </c>
      <c r="J112" s="118" t="str">
        <f t="shared" ca="1" si="58"/>
        <v/>
      </c>
      <c r="K112" s="118" t="str">
        <f t="shared" ca="1" si="52"/>
        <v/>
      </c>
      <c r="L112" s="140" t="str">
        <f t="shared" ca="1" si="53"/>
        <v/>
      </c>
      <c r="M112" s="140" t="str">
        <f t="shared" ca="1" si="42"/>
        <v/>
      </c>
      <c r="N112" s="139" t="str">
        <f t="shared" ca="1" si="54"/>
        <v/>
      </c>
      <c r="O112" s="140" t="str">
        <f t="shared" ca="1" si="59"/>
        <v/>
      </c>
      <c r="P112" s="118" t="str">
        <f t="shared" ca="1" si="60"/>
        <v/>
      </c>
      <c r="Q112" s="138" t="str">
        <f t="shared" ca="1" si="61"/>
        <v/>
      </c>
      <c r="S112" s="1" t="str">
        <f t="shared" ca="1" si="55"/>
        <v/>
      </c>
    </row>
    <row r="113" spans="1:19" x14ac:dyDescent="0.15">
      <c r="A113" s="138" t="str">
        <f t="shared" ca="1" si="38"/>
        <v/>
      </c>
      <c r="B113" s="102" t="str">
        <f t="shared" ca="1" si="46"/>
        <v/>
      </c>
      <c r="C113" s="102" t="str">
        <f t="shared" ca="1" si="47"/>
        <v/>
      </c>
      <c r="D113" s="102" t="str">
        <f t="shared" ca="1" si="48"/>
        <v/>
      </c>
      <c r="E113" s="102" t="str">
        <f t="shared" ca="1" si="56"/>
        <v/>
      </c>
      <c r="F113" s="177" t="str">
        <f t="shared" ca="1" si="49"/>
        <v/>
      </c>
      <c r="G113" s="139" t="str">
        <f t="shared" ca="1" si="50"/>
        <v/>
      </c>
      <c r="H113" s="139" t="str">
        <f t="shared" ca="1" si="51"/>
        <v/>
      </c>
      <c r="I113" s="140" t="str">
        <f t="shared" ca="1" si="57"/>
        <v/>
      </c>
      <c r="J113" s="118" t="str">
        <f t="shared" ca="1" si="58"/>
        <v/>
      </c>
      <c r="K113" s="118" t="str">
        <f t="shared" ca="1" si="52"/>
        <v/>
      </c>
      <c r="L113" s="140" t="str">
        <f t="shared" ca="1" si="53"/>
        <v/>
      </c>
      <c r="M113" s="140" t="str">
        <f t="shared" ca="1" si="42"/>
        <v/>
      </c>
      <c r="N113" s="139" t="str">
        <f t="shared" ca="1" si="54"/>
        <v/>
      </c>
      <c r="O113" s="140" t="str">
        <f t="shared" ca="1" si="59"/>
        <v/>
      </c>
      <c r="P113" s="118" t="str">
        <f t="shared" ca="1" si="60"/>
        <v/>
      </c>
      <c r="Q113" s="138" t="str">
        <f t="shared" ca="1" si="61"/>
        <v/>
      </c>
      <c r="S113" s="1" t="str">
        <f t="shared" ca="1" si="55"/>
        <v/>
      </c>
    </row>
    <row r="114" spans="1:19" x14ac:dyDescent="0.15">
      <c r="A114" s="138" t="str">
        <f t="shared" ca="1" si="38"/>
        <v/>
      </c>
      <c r="B114" s="102" t="str">
        <f t="shared" ca="1" si="46"/>
        <v/>
      </c>
      <c r="C114" s="102" t="str">
        <f t="shared" ca="1" si="47"/>
        <v/>
      </c>
      <c r="D114" s="102" t="str">
        <f t="shared" ca="1" si="48"/>
        <v/>
      </c>
      <c r="E114" s="102" t="str">
        <f t="shared" ca="1" si="56"/>
        <v/>
      </c>
      <c r="F114" s="177" t="str">
        <f t="shared" ca="1" si="49"/>
        <v/>
      </c>
      <c r="G114" s="139" t="str">
        <f t="shared" ca="1" si="50"/>
        <v/>
      </c>
      <c r="H114" s="139" t="str">
        <f t="shared" ca="1" si="51"/>
        <v/>
      </c>
      <c r="I114" s="140" t="str">
        <f t="shared" ca="1" si="57"/>
        <v/>
      </c>
      <c r="J114" s="118" t="str">
        <f t="shared" ca="1" si="58"/>
        <v/>
      </c>
      <c r="K114" s="118" t="str">
        <f t="shared" ca="1" si="52"/>
        <v/>
      </c>
      <c r="L114" s="140" t="str">
        <f t="shared" ca="1" si="53"/>
        <v/>
      </c>
      <c r="M114" s="140" t="str">
        <f t="shared" ca="1" si="42"/>
        <v/>
      </c>
      <c r="N114" s="139" t="str">
        <f t="shared" ca="1" si="54"/>
        <v/>
      </c>
      <c r="O114" s="140" t="str">
        <f t="shared" ca="1" si="59"/>
        <v/>
      </c>
      <c r="P114" s="118" t="str">
        <f t="shared" ca="1" si="60"/>
        <v/>
      </c>
      <c r="Q114" s="138" t="str">
        <f t="shared" ca="1" si="61"/>
        <v/>
      </c>
      <c r="S114" s="1" t="str">
        <f t="shared" ca="1" si="55"/>
        <v/>
      </c>
    </row>
    <row r="115" spans="1:19" x14ac:dyDescent="0.15">
      <c r="A115" s="138" t="str">
        <f t="shared" ca="1" si="38"/>
        <v/>
      </c>
      <c r="B115" s="102" t="str">
        <f t="shared" ca="1" si="46"/>
        <v/>
      </c>
      <c r="C115" s="102" t="str">
        <f t="shared" ca="1" si="47"/>
        <v/>
      </c>
      <c r="D115" s="102" t="str">
        <f t="shared" ca="1" si="48"/>
        <v/>
      </c>
      <c r="E115" s="102" t="str">
        <f t="shared" ca="1" si="56"/>
        <v/>
      </c>
      <c r="F115" s="177" t="str">
        <f t="shared" ca="1" si="49"/>
        <v/>
      </c>
      <c r="G115" s="139" t="str">
        <f t="shared" ca="1" si="50"/>
        <v/>
      </c>
      <c r="H115" s="139" t="str">
        <f t="shared" ca="1" si="51"/>
        <v/>
      </c>
      <c r="I115" s="140" t="str">
        <f t="shared" ca="1" si="57"/>
        <v/>
      </c>
      <c r="J115" s="118" t="str">
        <f t="shared" ca="1" si="58"/>
        <v/>
      </c>
      <c r="K115" s="118" t="str">
        <f t="shared" ca="1" si="52"/>
        <v/>
      </c>
      <c r="L115" s="140" t="str">
        <f t="shared" ca="1" si="53"/>
        <v/>
      </c>
      <c r="M115" s="140" t="str">
        <f t="shared" ca="1" si="42"/>
        <v/>
      </c>
      <c r="N115" s="139" t="str">
        <f t="shared" ca="1" si="54"/>
        <v/>
      </c>
      <c r="O115" s="140" t="str">
        <f t="shared" ca="1" si="59"/>
        <v/>
      </c>
      <c r="P115" s="118" t="str">
        <f t="shared" ca="1" si="60"/>
        <v/>
      </c>
      <c r="Q115" s="138" t="str">
        <f t="shared" ca="1" si="61"/>
        <v/>
      </c>
      <c r="S115" s="1" t="str">
        <f t="shared" ca="1" si="55"/>
        <v/>
      </c>
    </row>
    <row r="116" spans="1:19" x14ac:dyDescent="0.15">
      <c r="A116" s="138" t="str">
        <f t="shared" ca="1" si="38"/>
        <v/>
      </c>
      <c r="B116" s="102" t="str">
        <f t="shared" ca="1" si="46"/>
        <v/>
      </c>
      <c r="C116" s="102" t="str">
        <f t="shared" ca="1" si="47"/>
        <v/>
      </c>
      <c r="D116" s="102" t="str">
        <f t="shared" ca="1" si="48"/>
        <v/>
      </c>
      <c r="E116" s="102" t="str">
        <f t="shared" ca="1" si="56"/>
        <v/>
      </c>
      <c r="F116" s="177" t="str">
        <f t="shared" ca="1" si="49"/>
        <v/>
      </c>
      <c r="G116" s="139" t="str">
        <f t="shared" ca="1" si="50"/>
        <v/>
      </c>
      <c r="H116" s="139" t="str">
        <f t="shared" ca="1" si="51"/>
        <v/>
      </c>
      <c r="I116" s="140" t="str">
        <f t="shared" ca="1" si="57"/>
        <v/>
      </c>
      <c r="J116" s="118" t="str">
        <f t="shared" ca="1" si="58"/>
        <v/>
      </c>
      <c r="K116" s="118" t="str">
        <f t="shared" ca="1" si="52"/>
        <v/>
      </c>
      <c r="L116" s="140" t="str">
        <f t="shared" ca="1" si="53"/>
        <v/>
      </c>
      <c r="M116" s="140" t="str">
        <f t="shared" ca="1" si="42"/>
        <v/>
      </c>
      <c r="N116" s="139" t="str">
        <f t="shared" ca="1" si="54"/>
        <v/>
      </c>
      <c r="O116" s="140" t="str">
        <f t="shared" ca="1" si="59"/>
        <v/>
      </c>
      <c r="P116" s="118" t="str">
        <f t="shared" ca="1" si="60"/>
        <v/>
      </c>
      <c r="Q116" s="138" t="str">
        <f t="shared" ca="1" si="61"/>
        <v/>
      </c>
      <c r="S116" s="1" t="str">
        <f t="shared" ca="1" si="55"/>
        <v/>
      </c>
    </row>
    <row r="117" spans="1:19" x14ac:dyDescent="0.15">
      <c r="A117" s="138" t="str">
        <f t="shared" ca="1" si="38"/>
        <v/>
      </c>
      <c r="B117" s="102" t="str">
        <f t="shared" ca="1" si="46"/>
        <v/>
      </c>
      <c r="C117" s="102" t="str">
        <f t="shared" ca="1" si="47"/>
        <v/>
      </c>
      <c r="D117" s="102" t="str">
        <f t="shared" ca="1" si="48"/>
        <v/>
      </c>
      <c r="E117" s="102" t="str">
        <f t="shared" ca="1" si="56"/>
        <v/>
      </c>
      <c r="F117" s="177" t="str">
        <f t="shared" ca="1" si="49"/>
        <v/>
      </c>
      <c r="G117" s="139" t="str">
        <f t="shared" ca="1" si="50"/>
        <v/>
      </c>
      <c r="H117" s="139" t="str">
        <f t="shared" ca="1" si="51"/>
        <v/>
      </c>
      <c r="I117" s="140" t="str">
        <f t="shared" ca="1" si="57"/>
        <v/>
      </c>
      <c r="J117" s="118" t="str">
        <f t="shared" ca="1" si="58"/>
        <v/>
      </c>
      <c r="K117" s="118" t="str">
        <f t="shared" ca="1" si="52"/>
        <v/>
      </c>
      <c r="L117" s="140" t="str">
        <f t="shared" ca="1" si="53"/>
        <v/>
      </c>
      <c r="M117" s="140" t="str">
        <f t="shared" ca="1" si="42"/>
        <v/>
      </c>
      <c r="N117" s="139" t="str">
        <f t="shared" ca="1" si="54"/>
        <v/>
      </c>
      <c r="O117" s="140" t="str">
        <f t="shared" ca="1" si="59"/>
        <v/>
      </c>
      <c r="P117" s="118" t="str">
        <f t="shared" ca="1" si="60"/>
        <v/>
      </c>
      <c r="Q117" s="138" t="str">
        <f t="shared" ca="1" si="61"/>
        <v/>
      </c>
      <c r="S117" s="1" t="str">
        <f t="shared" ca="1" si="55"/>
        <v/>
      </c>
    </row>
    <row r="118" spans="1:19" x14ac:dyDescent="0.15">
      <c r="A118" s="138" t="str">
        <f t="shared" ca="1" si="38"/>
        <v/>
      </c>
      <c r="B118" s="102" t="str">
        <f t="shared" ca="1" si="46"/>
        <v/>
      </c>
      <c r="C118" s="102" t="str">
        <f t="shared" ca="1" si="47"/>
        <v/>
      </c>
      <c r="D118" s="102" t="str">
        <f t="shared" ca="1" si="48"/>
        <v/>
      </c>
      <c r="E118" s="102" t="str">
        <f t="shared" ca="1" si="56"/>
        <v/>
      </c>
      <c r="F118" s="177" t="str">
        <f t="shared" ca="1" si="49"/>
        <v/>
      </c>
      <c r="G118" s="139" t="str">
        <f t="shared" ca="1" si="50"/>
        <v/>
      </c>
      <c r="H118" s="139" t="str">
        <f t="shared" ca="1" si="51"/>
        <v/>
      </c>
      <c r="I118" s="140" t="str">
        <f t="shared" ca="1" si="57"/>
        <v/>
      </c>
      <c r="J118" s="118" t="str">
        <f t="shared" ca="1" si="58"/>
        <v/>
      </c>
      <c r="K118" s="118" t="str">
        <f t="shared" ca="1" si="52"/>
        <v/>
      </c>
      <c r="L118" s="140" t="str">
        <f t="shared" ca="1" si="53"/>
        <v/>
      </c>
      <c r="M118" s="140" t="str">
        <f t="shared" ca="1" si="42"/>
        <v/>
      </c>
      <c r="N118" s="139" t="str">
        <f t="shared" ca="1" si="54"/>
        <v/>
      </c>
      <c r="O118" s="140" t="str">
        <f t="shared" ca="1" si="59"/>
        <v/>
      </c>
      <c r="P118" s="118" t="str">
        <f t="shared" ca="1" si="60"/>
        <v/>
      </c>
      <c r="Q118" s="138" t="str">
        <f t="shared" ca="1" si="61"/>
        <v/>
      </c>
      <c r="S118" s="1" t="str">
        <f t="shared" ca="1" si="55"/>
        <v/>
      </c>
    </row>
    <row r="119" spans="1:19" x14ac:dyDescent="0.15">
      <c r="A119" s="138" t="str">
        <f t="shared" ca="1" si="38"/>
        <v/>
      </c>
      <c r="B119" s="102" t="str">
        <f t="shared" ca="1" si="46"/>
        <v/>
      </c>
      <c r="C119" s="102" t="str">
        <f t="shared" ca="1" si="47"/>
        <v/>
      </c>
      <c r="D119" s="102" t="str">
        <f t="shared" ca="1" si="48"/>
        <v/>
      </c>
      <c r="E119" s="102" t="str">
        <f t="shared" ca="1" si="56"/>
        <v/>
      </c>
      <c r="F119" s="177" t="str">
        <f t="shared" ca="1" si="49"/>
        <v/>
      </c>
      <c r="G119" s="139" t="str">
        <f t="shared" ca="1" si="50"/>
        <v/>
      </c>
      <c r="H119" s="139" t="str">
        <f t="shared" ca="1" si="51"/>
        <v/>
      </c>
      <c r="I119" s="140" t="str">
        <f t="shared" ca="1" si="57"/>
        <v/>
      </c>
      <c r="J119" s="118" t="str">
        <f t="shared" ca="1" si="58"/>
        <v/>
      </c>
      <c r="K119" s="118" t="str">
        <f t="shared" ca="1" si="52"/>
        <v/>
      </c>
      <c r="L119" s="140" t="str">
        <f t="shared" ca="1" si="53"/>
        <v/>
      </c>
      <c r="M119" s="140" t="str">
        <f t="shared" ca="1" si="42"/>
        <v/>
      </c>
      <c r="N119" s="139" t="str">
        <f t="shared" ca="1" si="54"/>
        <v/>
      </c>
      <c r="O119" s="140" t="str">
        <f t="shared" ca="1" si="59"/>
        <v/>
      </c>
      <c r="P119" s="118" t="str">
        <f t="shared" ca="1" si="60"/>
        <v/>
      </c>
      <c r="Q119" s="138" t="str">
        <f t="shared" ca="1" si="61"/>
        <v/>
      </c>
      <c r="S119" s="1" t="str">
        <f t="shared" ca="1" si="55"/>
        <v/>
      </c>
    </row>
    <row r="120" spans="1:19" x14ac:dyDescent="0.15">
      <c r="A120" s="138" t="str">
        <f t="shared" ca="1" si="38"/>
        <v/>
      </c>
      <c r="B120" s="102" t="str">
        <f t="shared" ca="1" si="46"/>
        <v/>
      </c>
      <c r="C120" s="102" t="str">
        <f t="shared" ca="1" si="47"/>
        <v/>
      </c>
      <c r="D120" s="102" t="str">
        <f t="shared" ca="1" si="48"/>
        <v/>
      </c>
      <c r="E120" s="102" t="str">
        <f t="shared" ca="1" si="56"/>
        <v/>
      </c>
      <c r="F120" s="177" t="str">
        <f t="shared" ca="1" si="49"/>
        <v/>
      </c>
      <c r="G120" s="139" t="str">
        <f t="shared" ca="1" si="50"/>
        <v/>
      </c>
      <c r="H120" s="139" t="str">
        <f t="shared" ca="1" si="51"/>
        <v/>
      </c>
      <c r="I120" s="140" t="str">
        <f t="shared" ca="1" si="57"/>
        <v/>
      </c>
      <c r="J120" s="118" t="str">
        <f t="shared" ca="1" si="58"/>
        <v/>
      </c>
      <c r="K120" s="118" t="str">
        <f t="shared" ca="1" si="52"/>
        <v/>
      </c>
      <c r="L120" s="140" t="str">
        <f t="shared" ca="1" si="53"/>
        <v/>
      </c>
      <c r="M120" s="140" t="str">
        <f t="shared" ca="1" si="42"/>
        <v/>
      </c>
      <c r="N120" s="139" t="str">
        <f t="shared" ca="1" si="54"/>
        <v/>
      </c>
      <c r="O120" s="140" t="str">
        <f t="shared" ca="1" si="59"/>
        <v/>
      </c>
      <c r="P120" s="118" t="str">
        <f t="shared" ca="1" si="60"/>
        <v/>
      </c>
      <c r="Q120" s="138" t="str">
        <f t="shared" ca="1" si="61"/>
        <v/>
      </c>
      <c r="S120" s="1" t="str">
        <f t="shared" ca="1" si="55"/>
        <v/>
      </c>
    </row>
    <row r="121" spans="1:19" x14ac:dyDescent="0.15">
      <c r="A121" s="138" t="str">
        <f t="shared" ca="1" si="38"/>
        <v/>
      </c>
      <c r="B121" s="102" t="str">
        <f t="shared" ca="1" si="46"/>
        <v/>
      </c>
      <c r="C121" s="102" t="str">
        <f t="shared" ca="1" si="47"/>
        <v/>
      </c>
      <c r="D121" s="102" t="str">
        <f t="shared" ca="1" si="48"/>
        <v/>
      </c>
      <c r="E121" s="102" t="str">
        <f t="shared" ca="1" si="56"/>
        <v/>
      </c>
      <c r="F121" s="177" t="str">
        <f t="shared" ca="1" si="49"/>
        <v/>
      </c>
      <c r="G121" s="139" t="str">
        <f t="shared" ca="1" si="50"/>
        <v/>
      </c>
      <c r="H121" s="139" t="str">
        <f t="shared" ca="1" si="51"/>
        <v/>
      </c>
      <c r="I121" s="140" t="str">
        <f t="shared" ca="1" si="57"/>
        <v/>
      </c>
      <c r="J121" s="118" t="str">
        <f t="shared" ca="1" si="58"/>
        <v/>
      </c>
      <c r="K121" s="118" t="str">
        <f t="shared" ca="1" si="52"/>
        <v/>
      </c>
      <c r="L121" s="140" t="str">
        <f t="shared" ca="1" si="53"/>
        <v/>
      </c>
      <c r="M121" s="140" t="str">
        <f t="shared" ca="1" si="42"/>
        <v/>
      </c>
      <c r="N121" s="139" t="str">
        <f t="shared" ca="1" si="54"/>
        <v/>
      </c>
      <c r="O121" s="140" t="str">
        <f t="shared" ca="1" si="59"/>
        <v/>
      </c>
      <c r="P121" s="118" t="str">
        <f t="shared" ca="1" si="60"/>
        <v/>
      </c>
      <c r="Q121" s="138" t="str">
        <f t="shared" ca="1" si="61"/>
        <v/>
      </c>
      <c r="S121" s="1" t="str">
        <f t="shared" ca="1" si="55"/>
        <v/>
      </c>
    </row>
    <row r="122" spans="1:19" x14ac:dyDescent="0.15">
      <c r="A122" s="138" t="str">
        <f t="shared" ca="1" si="38"/>
        <v/>
      </c>
      <c r="B122" s="102" t="str">
        <f t="shared" ca="1" si="46"/>
        <v/>
      </c>
      <c r="C122" s="102" t="str">
        <f t="shared" ca="1" si="47"/>
        <v/>
      </c>
      <c r="D122" s="102" t="str">
        <f t="shared" ca="1" si="48"/>
        <v/>
      </c>
      <c r="E122" s="102" t="str">
        <f t="shared" ca="1" si="56"/>
        <v/>
      </c>
      <c r="F122" s="177" t="str">
        <f t="shared" ca="1" si="49"/>
        <v/>
      </c>
      <c r="G122" s="139" t="str">
        <f t="shared" ca="1" si="50"/>
        <v/>
      </c>
      <c r="H122" s="139" t="str">
        <f t="shared" ca="1" si="51"/>
        <v/>
      </c>
      <c r="I122" s="140" t="str">
        <f t="shared" ca="1" si="57"/>
        <v/>
      </c>
      <c r="J122" s="118" t="str">
        <f t="shared" ca="1" si="58"/>
        <v/>
      </c>
      <c r="K122" s="118" t="str">
        <f t="shared" ca="1" si="52"/>
        <v/>
      </c>
      <c r="L122" s="140" t="str">
        <f t="shared" ca="1" si="53"/>
        <v/>
      </c>
      <c r="M122" s="140" t="str">
        <f t="shared" ca="1" si="42"/>
        <v/>
      </c>
      <c r="N122" s="139" t="str">
        <f t="shared" ca="1" si="54"/>
        <v/>
      </c>
      <c r="O122" s="140" t="str">
        <f t="shared" ca="1" si="59"/>
        <v/>
      </c>
      <c r="P122" s="118" t="str">
        <f t="shared" ca="1" si="60"/>
        <v/>
      </c>
      <c r="Q122" s="138" t="str">
        <f t="shared" ca="1" si="61"/>
        <v/>
      </c>
      <c r="S122" s="1" t="str">
        <f t="shared" ca="1" si="55"/>
        <v/>
      </c>
    </row>
    <row r="123" spans="1:19" x14ac:dyDescent="0.15">
      <c r="A123" s="138" t="str">
        <f t="shared" ca="1" si="38"/>
        <v/>
      </c>
      <c r="B123" s="102" t="str">
        <f t="shared" ca="1" si="46"/>
        <v/>
      </c>
      <c r="C123" s="102" t="str">
        <f t="shared" ca="1" si="47"/>
        <v/>
      </c>
      <c r="D123" s="102" t="str">
        <f t="shared" ca="1" si="48"/>
        <v/>
      </c>
      <c r="E123" s="102" t="str">
        <f t="shared" ca="1" si="56"/>
        <v/>
      </c>
      <c r="F123" s="177" t="str">
        <f t="shared" ca="1" si="49"/>
        <v/>
      </c>
      <c r="G123" s="139" t="str">
        <f t="shared" ca="1" si="50"/>
        <v/>
      </c>
      <c r="H123" s="139" t="str">
        <f t="shared" ca="1" si="51"/>
        <v/>
      </c>
      <c r="I123" s="140" t="str">
        <f t="shared" ca="1" si="57"/>
        <v/>
      </c>
      <c r="J123" s="118" t="str">
        <f t="shared" ca="1" si="58"/>
        <v/>
      </c>
      <c r="K123" s="118" t="str">
        <f t="shared" ca="1" si="52"/>
        <v/>
      </c>
      <c r="L123" s="140" t="str">
        <f t="shared" ca="1" si="53"/>
        <v/>
      </c>
      <c r="M123" s="140" t="str">
        <f t="shared" ca="1" si="42"/>
        <v/>
      </c>
      <c r="N123" s="139" t="str">
        <f t="shared" ca="1" si="54"/>
        <v/>
      </c>
      <c r="O123" s="140" t="str">
        <f t="shared" ca="1" si="59"/>
        <v/>
      </c>
      <c r="P123" s="118" t="str">
        <f t="shared" ca="1" si="60"/>
        <v/>
      </c>
      <c r="Q123" s="138" t="str">
        <f t="shared" ca="1" si="61"/>
        <v/>
      </c>
      <c r="S123" s="1" t="str">
        <f t="shared" ca="1" si="55"/>
        <v/>
      </c>
    </row>
    <row r="124" spans="1:19" x14ac:dyDescent="0.15">
      <c r="A124" s="138" t="str">
        <f t="shared" ca="1" si="38"/>
        <v/>
      </c>
      <c r="B124" s="102" t="str">
        <f t="shared" ca="1" si="46"/>
        <v/>
      </c>
      <c r="C124" s="102" t="str">
        <f t="shared" ca="1" si="47"/>
        <v/>
      </c>
      <c r="D124" s="102" t="str">
        <f t="shared" ca="1" si="48"/>
        <v/>
      </c>
      <c r="E124" s="102" t="str">
        <f t="shared" ca="1" si="56"/>
        <v/>
      </c>
      <c r="F124" s="177" t="str">
        <f t="shared" ca="1" si="49"/>
        <v/>
      </c>
      <c r="G124" s="139" t="str">
        <f t="shared" ca="1" si="50"/>
        <v/>
      </c>
      <c r="H124" s="139" t="str">
        <f t="shared" ca="1" si="51"/>
        <v/>
      </c>
      <c r="I124" s="140" t="str">
        <f t="shared" ca="1" si="57"/>
        <v/>
      </c>
      <c r="J124" s="118" t="str">
        <f t="shared" ca="1" si="58"/>
        <v/>
      </c>
      <c r="K124" s="118" t="str">
        <f t="shared" ca="1" si="52"/>
        <v/>
      </c>
      <c r="L124" s="140" t="str">
        <f t="shared" ca="1" si="53"/>
        <v/>
      </c>
      <c r="M124" s="140" t="str">
        <f t="shared" ca="1" si="42"/>
        <v/>
      </c>
      <c r="N124" s="139" t="str">
        <f t="shared" ca="1" si="54"/>
        <v/>
      </c>
      <c r="O124" s="140" t="str">
        <f t="shared" ca="1" si="59"/>
        <v/>
      </c>
      <c r="P124" s="118" t="str">
        <f t="shared" ca="1" si="60"/>
        <v/>
      </c>
      <c r="Q124" s="138" t="str">
        <f t="shared" ca="1" si="61"/>
        <v/>
      </c>
      <c r="S124" s="1" t="str">
        <f t="shared" ca="1" si="55"/>
        <v/>
      </c>
    </row>
    <row r="125" spans="1:19" x14ac:dyDescent="0.15">
      <c r="A125" s="138" t="str">
        <f t="shared" ca="1" si="38"/>
        <v/>
      </c>
      <c r="B125" s="102" t="str">
        <f t="shared" ca="1" si="46"/>
        <v/>
      </c>
      <c r="C125" s="102" t="str">
        <f t="shared" ca="1" si="47"/>
        <v/>
      </c>
      <c r="D125" s="102" t="str">
        <f t="shared" ca="1" si="48"/>
        <v/>
      </c>
      <c r="E125" s="102" t="str">
        <f t="shared" ca="1" si="56"/>
        <v/>
      </c>
      <c r="F125" s="177" t="str">
        <f t="shared" ca="1" si="49"/>
        <v/>
      </c>
      <c r="G125" s="139" t="str">
        <f t="shared" ca="1" si="50"/>
        <v/>
      </c>
      <c r="H125" s="139" t="str">
        <f t="shared" ca="1" si="51"/>
        <v/>
      </c>
      <c r="I125" s="140" t="str">
        <f t="shared" ca="1" si="57"/>
        <v/>
      </c>
      <c r="J125" s="118" t="str">
        <f t="shared" ca="1" si="58"/>
        <v/>
      </c>
      <c r="K125" s="118" t="str">
        <f t="shared" ca="1" si="52"/>
        <v/>
      </c>
      <c r="L125" s="140" t="str">
        <f t="shared" ca="1" si="53"/>
        <v/>
      </c>
      <c r="M125" s="140" t="str">
        <f t="shared" ca="1" si="42"/>
        <v/>
      </c>
      <c r="N125" s="139" t="str">
        <f t="shared" ca="1" si="54"/>
        <v/>
      </c>
      <c r="O125" s="140" t="str">
        <f t="shared" ca="1" si="59"/>
        <v/>
      </c>
      <c r="P125" s="118" t="str">
        <f t="shared" ca="1" si="60"/>
        <v/>
      </c>
      <c r="Q125" s="138" t="str">
        <f t="shared" ca="1" si="61"/>
        <v/>
      </c>
      <c r="S125" s="1" t="str">
        <f t="shared" ca="1" si="55"/>
        <v/>
      </c>
    </row>
    <row r="126" spans="1:19" x14ac:dyDescent="0.15">
      <c r="A126" s="138" t="str">
        <f t="shared" ca="1" si="38"/>
        <v/>
      </c>
      <c r="B126" s="102" t="str">
        <f t="shared" ca="1" si="46"/>
        <v/>
      </c>
      <c r="C126" s="102" t="str">
        <f t="shared" ca="1" si="47"/>
        <v/>
      </c>
      <c r="D126" s="102" t="str">
        <f t="shared" ca="1" si="48"/>
        <v/>
      </c>
      <c r="E126" s="102" t="str">
        <f t="shared" ca="1" si="56"/>
        <v/>
      </c>
      <c r="F126" s="177" t="str">
        <f t="shared" ca="1" si="49"/>
        <v/>
      </c>
      <c r="G126" s="139" t="str">
        <f t="shared" ca="1" si="50"/>
        <v/>
      </c>
      <c r="H126" s="139" t="str">
        <f t="shared" ca="1" si="51"/>
        <v/>
      </c>
      <c r="I126" s="140" t="str">
        <f t="shared" ca="1" si="57"/>
        <v/>
      </c>
      <c r="J126" s="118" t="str">
        <f t="shared" ca="1" si="58"/>
        <v/>
      </c>
      <c r="K126" s="118" t="str">
        <f t="shared" ca="1" si="52"/>
        <v/>
      </c>
      <c r="L126" s="140" t="str">
        <f t="shared" ca="1" si="53"/>
        <v/>
      </c>
      <c r="M126" s="140" t="str">
        <f t="shared" ca="1" si="42"/>
        <v/>
      </c>
      <c r="N126" s="139" t="str">
        <f t="shared" ca="1" si="54"/>
        <v/>
      </c>
      <c r="O126" s="140" t="str">
        <f t="shared" ca="1" si="59"/>
        <v/>
      </c>
      <c r="P126" s="118" t="str">
        <f t="shared" ca="1" si="60"/>
        <v/>
      </c>
      <c r="Q126" s="138" t="str">
        <f t="shared" ca="1" si="61"/>
        <v/>
      </c>
      <c r="S126" s="1" t="str">
        <f t="shared" ca="1" si="55"/>
        <v/>
      </c>
    </row>
    <row r="127" spans="1:19" x14ac:dyDescent="0.15">
      <c r="A127" s="138" t="str">
        <f t="shared" ca="1" si="38"/>
        <v/>
      </c>
      <c r="B127" s="102" t="str">
        <f t="shared" ca="1" si="46"/>
        <v/>
      </c>
      <c r="C127" s="102" t="str">
        <f t="shared" ca="1" si="47"/>
        <v/>
      </c>
      <c r="D127" s="102" t="str">
        <f t="shared" ca="1" si="48"/>
        <v/>
      </c>
      <c r="E127" s="102" t="str">
        <f t="shared" ca="1" si="56"/>
        <v/>
      </c>
      <c r="F127" s="177" t="str">
        <f t="shared" ca="1" si="49"/>
        <v/>
      </c>
      <c r="G127" s="139" t="str">
        <f t="shared" ca="1" si="50"/>
        <v/>
      </c>
      <c r="H127" s="139" t="str">
        <f t="shared" ca="1" si="51"/>
        <v/>
      </c>
      <c r="I127" s="140" t="str">
        <f t="shared" ca="1" si="57"/>
        <v/>
      </c>
      <c r="J127" s="118" t="str">
        <f t="shared" ca="1" si="58"/>
        <v/>
      </c>
      <c r="K127" s="118" t="str">
        <f t="shared" ca="1" si="52"/>
        <v/>
      </c>
      <c r="L127" s="140" t="str">
        <f t="shared" ca="1" si="53"/>
        <v/>
      </c>
      <c r="M127" s="140" t="str">
        <f t="shared" ca="1" si="42"/>
        <v/>
      </c>
      <c r="N127" s="139" t="str">
        <f t="shared" ca="1" si="54"/>
        <v/>
      </c>
      <c r="O127" s="140" t="str">
        <f t="shared" ca="1" si="59"/>
        <v/>
      </c>
      <c r="P127" s="118" t="str">
        <f t="shared" ca="1" si="60"/>
        <v/>
      </c>
      <c r="Q127" s="138" t="str">
        <f t="shared" ca="1" si="61"/>
        <v/>
      </c>
      <c r="S127" s="1" t="str">
        <f t="shared" ca="1" si="55"/>
        <v/>
      </c>
    </row>
    <row r="128" spans="1:19" x14ac:dyDescent="0.15">
      <c r="A128" s="138" t="str">
        <f t="shared" ca="1" si="38"/>
        <v/>
      </c>
      <c r="B128" s="102" t="str">
        <f t="shared" ca="1" si="46"/>
        <v/>
      </c>
      <c r="C128" s="102" t="str">
        <f t="shared" ca="1" si="47"/>
        <v/>
      </c>
      <c r="D128" s="102" t="str">
        <f t="shared" ca="1" si="48"/>
        <v/>
      </c>
      <c r="E128" s="102" t="str">
        <f t="shared" ca="1" si="56"/>
        <v/>
      </c>
      <c r="F128" s="177" t="str">
        <f t="shared" ca="1" si="49"/>
        <v/>
      </c>
      <c r="G128" s="139" t="str">
        <f t="shared" ca="1" si="50"/>
        <v/>
      </c>
      <c r="H128" s="139" t="str">
        <f t="shared" ca="1" si="51"/>
        <v/>
      </c>
      <c r="I128" s="140" t="str">
        <f t="shared" ca="1" si="57"/>
        <v/>
      </c>
      <c r="J128" s="118" t="str">
        <f t="shared" ca="1" si="58"/>
        <v/>
      </c>
      <c r="K128" s="118" t="str">
        <f t="shared" ca="1" si="52"/>
        <v/>
      </c>
      <c r="L128" s="140" t="str">
        <f t="shared" ca="1" si="53"/>
        <v/>
      </c>
      <c r="M128" s="140" t="str">
        <f t="shared" ca="1" si="42"/>
        <v/>
      </c>
      <c r="N128" s="139" t="str">
        <f t="shared" ca="1" si="54"/>
        <v/>
      </c>
      <c r="O128" s="140" t="str">
        <f t="shared" ca="1" si="59"/>
        <v/>
      </c>
      <c r="P128" s="118" t="str">
        <f t="shared" ca="1" si="60"/>
        <v/>
      </c>
      <c r="Q128" s="138" t="str">
        <f t="shared" ca="1" si="61"/>
        <v/>
      </c>
      <c r="S128" s="1" t="str">
        <f t="shared" ca="1" si="55"/>
        <v/>
      </c>
    </row>
    <row r="129" spans="1:19" x14ac:dyDescent="0.15">
      <c r="A129" s="138" t="str">
        <f t="shared" ca="1" si="38"/>
        <v/>
      </c>
      <c r="B129" s="102" t="str">
        <f t="shared" ca="1" si="46"/>
        <v/>
      </c>
      <c r="C129" s="102" t="str">
        <f t="shared" ca="1" si="47"/>
        <v/>
      </c>
      <c r="D129" s="102" t="str">
        <f t="shared" ca="1" si="48"/>
        <v/>
      </c>
      <c r="E129" s="102" t="str">
        <f t="shared" ca="1" si="56"/>
        <v/>
      </c>
      <c r="F129" s="177" t="str">
        <f t="shared" ca="1" si="49"/>
        <v/>
      </c>
      <c r="G129" s="139" t="str">
        <f t="shared" ca="1" si="50"/>
        <v/>
      </c>
      <c r="H129" s="139" t="str">
        <f t="shared" ca="1" si="51"/>
        <v/>
      </c>
      <c r="I129" s="140" t="str">
        <f t="shared" ca="1" si="57"/>
        <v/>
      </c>
      <c r="J129" s="118" t="str">
        <f t="shared" ca="1" si="58"/>
        <v/>
      </c>
      <c r="K129" s="118" t="str">
        <f t="shared" ca="1" si="52"/>
        <v/>
      </c>
      <c r="L129" s="140" t="str">
        <f t="shared" ca="1" si="53"/>
        <v/>
      </c>
      <c r="M129" s="140" t="str">
        <f t="shared" ca="1" si="42"/>
        <v/>
      </c>
      <c r="N129" s="139" t="str">
        <f t="shared" ca="1" si="54"/>
        <v/>
      </c>
      <c r="O129" s="140" t="str">
        <f t="shared" ca="1" si="59"/>
        <v/>
      </c>
      <c r="P129" s="118" t="str">
        <f t="shared" ca="1" si="60"/>
        <v/>
      </c>
      <c r="Q129" s="138" t="str">
        <f t="shared" ca="1" si="61"/>
        <v/>
      </c>
      <c r="S129" s="1" t="str">
        <f t="shared" ca="1" si="55"/>
        <v/>
      </c>
    </row>
    <row r="130" spans="1:19" x14ac:dyDescent="0.15">
      <c r="A130" s="138" t="str">
        <f t="shared" ca="1" si="38"/>
        <v/>
      </c>
      <c r="B130" s="102" t="str">
        <f t="shared" ca="1" si="46"/>
        <v/>
      </c>
      <c r="C130" s="102" t="str">
        <f t="shared" ca="1" si="47"/>
        <v/>
      </c>
      <c r="D130" s="102" t="str">
        <f t="shared" ca="1" si="48"/>
        <v/>
      </c>
      <c r="E130" s="102" t="str">
        <f t="shared" ca="1" si="56"/>
        <v/>
      </c>
      <c r="F130" s="177" t="str">
        <f t="shared" ca="1" si="49"/>
        <v/>
      </c>
      <c r="G130" s="139" t="str">
        <f t="shared" ca="1" si="50"/>
        <v/>
      </c>
      <c r="H130" s="139" t="str">
        <f t="shared" ca="1" si="51"/>
        <v/>
      </c>
      <c r="I130" s="140" t="str">
        <f t="shared" ca="1" si="57"/>
        <v/>
      </c>
      <c r="J130" s="118" t="str">
        <f t="shared" ca="1" si="58"/>
        <v/>
      </c>
      <c r="K130" s="118" t="str">
        <f t="shared" ca="1" si="52"/>
        <v/>
      </c>
      <c r="L130" s="140" t="str">
        <f t="shared" ca="1" si="53"/>
        <v/>
      </c>
      <c r="M130" s="140" t="str">
        <f t="shared" ca="1" si="42"/>
        <v/>
      </c>
      <c r="N130" s="139" t="str">
        <f t="shared" ca="1" si="54"/>
        <v/>
      </c>
      <c r="O130" s="140" t="str">
        <f t="shared" ca="1" si="59"/>
        <v/>
      </c>
      <c r="P130" s="118" t="str">
        <f t="shared" ca="1" si="60"/>
        <v/>
      </c>
      <c r="Q130" s="138" t="str">
        <f t="shared" ca="1" si="61"/>
        <v/>
      </c>
      <c r="S130" s="1" t="str">
        <f t="shared" ca="1" si="55"/>
        <v/>
      </c>
    </row>
    <row r="131" spans="1:19" x14ac:dyDescent="0.15">
      <c r="A131" s="138" t="str">
        <f t="shared" ca="1" si="38"/>
        <v/>
      </c>
      <c r="B131" s="102" t="str">
        <f t="shared" ca="1" si="46"/>
        <v/>
      </c>
      <c r="C131" s="102" t="str">
        <f t="shared" ca="1" si="47"/>
        <v/>
      </c>
      <c r="D131" s="102" t="str">
        <f t="shared" ca="1" si="48"/>
        <v/>
      </c>
      <c r="E131" s="102" t="str">
        <f t="shared" ca="1" si="56"/>
        <v/>
      </c>
      <c r="F131" s="177" t="str">
        <f t="shared" ca="1" si="49"/>
        <v/>
      </c>
      <c r="G131" s="139" t="str">
        <f t="shared" ca="1" si="50"/>
        <v/>
      </c>
      <c r="H131" s="139" t="str">
        <f t="shared" ca="1" si="51"/>
        <v/>
      </c>
      <c r="I131" s="140" t="str">
        <f t="shared" ca="1" si="57"/>
        <v/>
      </c>
      <c r="J131" s="118" t="str">
        <f t="shared" ca="1" si="58"/>
        <v/>
      </c>
      <c r="K131" s="118" t="str">
        <f t="shared" ca="1" si="52"/>
        <v/>
      </c>
      <c r="L131" s="140" t="str">
        <f t="shared" ca="1" si="53"/>
        <v/>
      </c>
      <c r="M131" s="140" t="str">
        <f t="shared" ca="1" si="42"/>
        <v/>
      </c>
      <c r="N131" s="139" t="str">
        <f t="shared" ca="1" si="54"/>
        <v/>
      </c>
      <c r="O131" s="140" t="str">
        <f t="shared" ca="1" si="59"/>
        <v/>
      </c>
      <c r="P131" s="118" t="str">
        <f t="shared" ca="1" si="60"/>
        <v/>
      </c>
      <c r="Q131" s="138" t="str">
        <f t="shared" ca="1" si="61"/>
        <v/>
      </c>
      <c r="S131" s="1" t="str">
        <f t="shared" ca="1" si="55"/>
        <v/>
      </c>
    </row>
    <row r="132" spans="1:19" x14ac:dyDescent="0.15">
      <c r="A132" s="138" t="str">
        <f t="shared" ca="1" si="38"/>
        <v/>
      </c>
      <c r="B132" s="102" t="str">
        <f t="shared" ca="1" si="46"/>
        <v/>
      </c>
      <c r="C132" s="102" t="str">
        <f t="shared" ca="1" si="47"/>
        <v/>
      </c>
      <c r="D132" s="102" t="str">
        <f t="shared" ca="1" si="48"/>
        <v/>
      </c>
      <c r="E132" s="102" t="str">
        <f t="shared" ca="1" si="56"/>
        <v/>
      </c>
      <c r="F132" s="177" t="str">
        <f t="shared" ca="1" si="49"/>
        <v/>
      </c>
      <c r="G132" s="139" t="str">
        <f t="shared" ca="1" si="50"/>
        <v/>
      </c>
      <c r="H132" s="139" t="str">
        <f t="shared" ca="1" si="51"/>
        <v/>
      </c>
      <c r="I132" s="140" t="str">
        <f t="shared" ca="1" si="57"/>
        <v/>
      </c>
      <c r="J132" s="118" t="str">
        <f t="shared" ca="1" si="58"/>
        <v/>
      </c>
      <c r="K132" s="118" t="str">
        <f t="shared" ca="1" si="52"/>
        <v/>
      </c>
      <c r="L132" s="140" t="str">
        <f t="shared" ca="1" si="53"/>
        <v/>
      </c>
      <c r="M132" s="140" t="str">
        <f t="shared" ca="1" si="42"/>
        <v/>
      </c>
      <c r="N132" s="139" t="str">
        <f t="shared" ca="1" si="54"/>
        <v/>
      </c>
      <c r="O132" s="140" t="str">
        <f t="shared" ca="1" si="59"/>
        <v/>
      </c>
      <c r="P132" s="118" t="str">
        <f t="shared" ca="1" si="60"/>
        <v/>
      </c>
      <c r="Q132" s="138" t="str">
        <f t="shared" ca="1" si="61"/>
        <v/>
      </c>
      <c r="S132" s="1" t="str">
        <f t="shared" ca="1" si="55"/>
        <v/>
      </c>
    </row>
    <row r="133" spans="1:19" x14ac:dyDescent="0.15">
      <c r="A133" s="138" t="str">
        <f t="shared" ca="1" si="38"/>
        <v/>
      </c>
      <c r="B133" s="102" t="str">
        <f t="shared" ca="1" si="46"/>
        <v/>
      </c>
      <c r="C133" s="102" t="str">
        <f t="shared" ca="1" si="47"/>
        <v/>
      </c>
      <c r="D133" s="102" t="str">
        <f t="shared" ca="1" si="48"/>
        <v/>
      </c>
      <c r="E133" s="102" t="str">
        <f t="shared" ca="1" si="56"/>
        <v/>
      </c>
      <c r="F133" s="177" t="str">
        <f t="shared" ca="1" si="49"/>
        <v/>
      </c>
      <c r="G133" s="139" t="str">
        <f t="shared" ca="1" si="50"/>
        <v/>
      </c>
      <c r="H133" s="139" t="str">
        <f t="shared" ca="1" si="51"/>
        <v/>
      </c>
      <c r="I133" s="140" t="str">
        <f t="shared" ca="1" si="57"/>
        <v/>
      </c>
      <c r="J133" s="118" t="str">
        <f t="shared" ca="1" si="58"/>
        <v/>
      </c>
      <c r="K133" s="118" t="str">
        <f t="shared" ca="1" si="52"/>
        <v/>
      </c>
      <c r="L133" s="140" t="str">
        <f t="shared" ca="1" si="53"/>
        <v/>
      </c>
      <c r="M133" s="140" t="str">
        <f t="shared" ca="1" si="42"/>
        <v/>
      </c>
      <c r="N133" s="139" t="str">
        <f t="shared" ca="1" si="54"/>
        <v/>
      </c>
      <c r="O133" s="140" t="str">
        <f t="shared" ca="1" si="59"/>
        <v/>
      </c>
      <c r="P133" s="118" t="str">
        <f t="shared" ca="1" si="60"/>
        <v/>
      </c>
      <c r="Q133" s="138" t="str">
        <f t="shared" ca="1" si="61"/>
        <v/>
      </c>
      <c r="S133" s="1" t="str">
        <f t="shared" ca="1" si="55"/>
        <v/>
      </c>
    </row>
    <row r="134" spans="1:19" x14ac:dyDescent="0.15">
      <c r="A134" s="138" t="str">
        <f t="shared" ca="1" si="38"/>
        <v/>
      </c>
      <c r="B134" s="102" t="str">
        <f t="shared" ref="B134:B165" ca="1" si="62">IF($A134="","",INDEX(INDIRECT("yss_raw!BD:BD"),MATCH($B$4,INDIRECT("yss_raw!BD:BD"),0)+$A134))</f>
        <v/>
      </c>
      <c r="C134" s="102" t="str">
        <f t="shared" ref="C134:C165" ca="1" si="63">IF($A134="","",INDEX(INDIRECT("yss_raw!BE:BE"),MATCH($B$4,INDIRECT("yss_raw!BD:BD"),0)+$A134))</f>
        <v/>
      </c>
      <c r="D134" s="102" t="str">
        <f t="shared" ref="D134:D165" ca="1" si="64">IF($A134="","",INDEX(INDIRECT("yss_raw!BF:BF"),MATCH($B$4,INDIRECT("yss_raw!BD:BD"),0)+$A134))</f>
        <v/>
      </c>
      <c r="E134" s="102" t="str">
        <f t="shared" ca="1" si="56"/>
        <v/>
      </c>
      <c r="F134" s="177" t="str">
        <f t="shared" ref="F134:F165" ca="1" si="65">IF($A134="","",INDEX(INDIRECT("yss_raw!BH:BH"),MATCH($B$4,INDIRECT("yss_raw!BD:BD"),0)+$A134))</f>
        <v/>
      </c>
      <c r="G134" s="139" t="str">
        <f t="shared" ref="G134:G165" ca="1" si="66">IF($A134="","",INDEX(INDIRECT("yss_raw!BI:BI"),MATCH($B$4,INDIRECT("yss_raw!BD:BD"),0)+$A134))</f>
        <v/>
      </c>
      <c r="H134" s="139" t="str">
        <f t="shared" ref="H134:H165" ca="1" si="67">IF($A134="","",INDEX(INDIRECT("yss_raw!BJ:BJ"),MATCH($B$4,INDIRECT("yss_raw!BD:BD"),0)+$A134))</f>
        <v/>
      </c>
      <c r="I134" s="140" t="str">
        <f t="shared" ca="1" si="57"/>
        <v/>
      </c>
      <c r="J134" s="118" t="str">
        <f t="shared" ca="1" si="58"/>
        <v/>
      </c>
      <c r="K134" s="118" t="str">
        <f t="shared" ref="K134:K165" ca="1" si="68">IF($A134="","",INDEX(INDIRECT("yss_raw!BL:BL"),MATCH($B$4,INDIRECT("yss_raw!BD:BD"),0)+$A134))</f>
        <v/>
      </c>
      <c r="L134" s="140" t="str">
        <f t="shared" ref="L134:L165" ca="1" si="69">IF($A134="","",INDEX(INDIRECT("yss_raw!BM:BM"),MATCH($B$4,INDIRECT("yss_raw!BD:BD"),0)+$A134))</f>
        <v/>
      </c>
      <c r="M134" s="140" t="str">
        <f t="shared" ca="1" si="42"/>
        <v/>
      </c>
      <c r="N134" s="139" t="str">
        <f t="shared" ref="N134:N165" ca="1" si="70">IF($A134="","",INDEX(INDIRECT("yss_raw!BO:BO"),MATCH($B$4,INDIRECT("yss_raw!BD:BD"),0)+$A134))</f>
        <v/>
      </c>
      <c r="O134" s="140" t="str">
        <f t="shared" ca="1" si="59"/>
        <v/>
      </c>
      <c r="P134" s="118" t="str">
        <f t="shared" ca="1" si="60"/>
        <v/>
      </c>
      <c r="Q134" s="138" t="str">
        <f t="shared" ca="1" si="61"/>
        <v/>
      </c>
      <c r="S134" s="1" t="str">
        <f t="shared" ref="S134:S165" ca="1" si="71">IF($A134="","",INDEX(INDIRECT("yss_raw!BG:BG"),MATCH($B$4,INDIRECT("yss_raw!BD:BD"),0)+$A134))</f>
        <v/>
      </c>
    </row>
    <row r="135" spans="1:19" x14ac:dyDescent="0.15">
      <c r="A135" s="138" t="str">
        <f t="shared" ref="A135:A198" ca="1" si="72">IF(ROW()-5&gt;$A$5,"",ROW()-5)</f>
        <v/>
      </c>
      <c r="B135" s="102" t="str">
        <f t="shared" ca="1" si="62"/>
        <v/>
      </c>
      <c r="C135" s="102" t="str">
        <f t="shared" ca="1" si="63"/>
        <v/>
      </c>
      <c r="D135" s="102" t="str">
        <f t="shared" ca="1" si="64"/>
        <v/>
      </c>
      <c r="E135" s="102" t="str">
        <f t="shared" ca="1" si="56"/>
        <v/>
      </c>
      <c r="F135" s="177" t="str">
        <f t="shared" ca="1" si="65"/>
        <v/>
      </c>
      <c r="G135" s="139" t="str">
        <f t="shared" ca="1" si="66"/>
        <v/>
      </c>
      <c r="H135" s="139" t="str">
        <f t="shared" ca="1" si="67"/>
        <v/>
      </c>
      <c r="I135" s="140" t="str">
        <f t="shared" ca="1" si="57"/>
        <v/>
      </c>
      <c r="J135" s="118" t="str">
        <f t="shared" ca="1" si="58"/>
        <v/>
      </c>
      <c r="K135" s="118" t="str">
        <f t="shared" ca="1" si="68"/>
        <v/>
      </c>
      <c r="L135" s="140" t="str">
        <f t="shared" ca="1" si="69"/>
        <v/>
      </c>
      <c r="M135" s="140" t="str">
        <f t="shared" ref="M135:M198" ca="1" si="73">IF($A135="","",INDEX(INDIRECT("yss_raw!BP:BP"),MATCH($B$4,INDIRECT("yss_raw!BD:BD"),0)+$A135))</f>
        <v/>
      </c>
      <c r="N135" s="139" t="str">
        <f t="shared" ca="1" si="70"/>
        <v/>
      </c>
      <c r="O135" s="140" t="str">
        <f t="shared" ca="1" si="59"/>
        <v/>
      </c>
      <c r="P135" s="118" t="str">
        <f t="shared" ca="1" si="60"/>
        <v/>
      </c>
      <c r="Q135" s="138" t="str">
        <f t="shared" ca="1" si="61"/>
        <v/>
      </c>
      <c r="S135" s="1" t="str">
        <f t="shared" ca="1" si="71"/>
        <v/>
      </c>
    </row>
    <row r="136" spans="1:19" x14ac:dyDescent="0.15">
      <c r="A136" s="138" t="str">
        <f t="shared" ca="1" si="72"/>
        <v/>
      </c>
      <c r="B136" s="102" t="str">
        <f t="shared" ca="1" si="62"/>
        <v/>
      </c>
      <c r="C136" s="102" t="str">
        <f t="shared" ca="1" si="63"/>
        <v/>
      </c>
      <c r="D136" s="102" t="str">
        <f t="shared" ca="1" si="64"/>
        <v/>
      </c>
      <c r="E136" s="102" t="str">
        <f t="shared" ca="1" si="56"/>
        <v/>
      </c>
      <c r="F136" s="177" t="str">
        <f t="shared" ca="1" si="65"/>
        <v/>
      </c>
      <c r="G136" s="139" t="str">
        <f t="shared" ca="1" si="66"/>
        <v/>
      </c>
      <c r="H136" s="139" t="str">
        <f t="shared" ca="1" si="67"/>
        <v/>
      </c>
      <c r="I136" s="140" t="str">
        <f t="shared" ca="1" si="57"/>
        <v/>
      </c>
      <c r="J136" s="118" t="str">
        <f t="shared" ca="1" si="58"/>
        <v/>
      </c>
      <c r="K136" s="118" t="str">
        <f t="shared" ca="1" si="68"/>
        <v/>
      </c>
      <c r="L136" s="140" t="str">
        <f t="shared" ca="1" si="69"/>
        <v/>
      </c>
      <c r="M136" s="140" t="str">
        <f t="shared" ca="1" si="73"/>
        <v/>
      </c>
      <c r="N136" s="139" t="str">
        <f t="shared" ca="1" si="70"/>
        <v/>
      </c>
      <c r="O136" s="140" t="str">
        <f t="shared" ca="1" si="59"/>
        <v/>
      </c>
      <c r="P136" s="118" t="str">
        <f t="shared" ca="1" si="60"/>
        <v/>
      </c>
      <c r="Q136" s="138" t="str">
        <f t="shared" ca="1" si="61"/>
        <v/>
      </c>
      <c r="S136" s="1" t="str">
        <f t="shared" ca="1" si="71"/>
        <v/>
      </c>
    </row>
    <row r="137" spans="1:19" x14ac:dyDescent="0.15">
      <c r="A137" s="138" t="str">
        <f t="shared" ca="1" si="72"/>
        <v/>
      </c>
      <c r="B137" s="102" t="str">
        <f t="shared" ca="1" si="62"/>
        <v/>
      </c>
      <c r="C137" s="102" t="str">
        <f t="shared" ca="1" si="63"/>
        <v/>
      </c>
      <c r="D137" s="102" t="str">
        <f t="shared" ca="1" si="64"/>
        <v/>
      </c>
      <c r="E137" s="102" t="str">
        <f t="shared" ca="1" si="56"/>
        <v/>
      </c>
      <c r="F137" s="177" t="str">
        <f t="shared" ca="1" si="65"/>
        <v/>
      </c>
      <c r="G137" s="139" t="str">
        <f t="shared" ca="1" si="66"/>
        <v/>
      </c>
      <c r="H137" s="139" t="str">
        <f t="shared" ca="1" si="67"/>
        <v/>
      </c>
      <c r="I137" s="140" t="str">
        <f t="shared" ca="1" si="57"/>
        <v/>
      </c>
      <c r="J137" s="118" t="str">
        <f t="shared" ca="1" si="58"/>
        <v/>
      </c>
      <c r="K137" s="118" t="str">
        <f t="shared" ca="1" si="68"/>
        <v/>
      </c>
      <c r="L137" s="140" t="str">
        <f t="shared" ca="1" si="69"/>
        <v/>
      </c>
      <c r="M137" s="140" t="str">
        <f t="shared" ca="1" si="73"/>
        <v/>
      </c>
      <c r="N137" s="139" t="str">
        <f t="shared" ca="1" si="70"/>
        <v/>
      </c>
      <c r="O137" s="140" t="str">
        <f t="shared" ca="1" si="59"/>
        <v/>
      </c>
      <c r="P137" s="118" t="str">
        <f t="shared" ca="1" si="60"/>
        <v/>
      </c>
      <c r="Q137" s="138" t="str">
        <f t="shared" ca="1" si="61"/>
        <v/>
      </c>
      <c r="S137" s="1" t="str">
        <f t="shared" ca="1" si="71"/>
        <v/>
      </c>
    </row>
    <row r="138" spans="1:19" x14ac:dyDescent="0.15">
      <c r="A138" s="138" t="str">
        <f t="shared" ca="1" si="72"/>
        <v/>
      </c>
      <c r="B138" s="102" t="str">
        <f t="shared" ca="1" si="62"/>
        <v/>
      </c>
      <c r="C138" s="102" t="str">
        <f t="shared" ca="1" si="63"/>
        <v/>
      </c>
      <c r="D138" s="102" t="str">
        <f t="shared" ca="1" si="64"/>
        <v/>
      </c>
      <c r="E138" s="102" t="str">
        <f t="shared" ca="1" si="56"/>
        <v/>
      </c>
      <c r="F138" s="177" t="str">
        <f t="shared" ca="1" si="65"/>
        <v/>
      </c>
      <c r="G138" s="139" t="str">
        <f t="shared" ca="1" si="66"/>
        <v/>
      </c>
      <c r="H138" s="139" t="str">
        <f t="shared" ca="1" si="67"/>
        <v/>
      </c>
      <c r="I138" s="140" t="str">
        <f t="shared" ca="1" si="57"/>
        <v/>
      </c>
      <c r="J138" s="118" t="str">
        <f t="shared" ca="1" si="58"/>
        <v/>
      </c>
      <c r="K138" s="118" t="str">
        <f t="shared" ca="1" si="68"/>
        <v/>
      </c>
      <c r="L138" s="140" t="str">
        <f t="shared" ca="1" si="69"/>
        <v/>
      </c>
      <c r="M138" s="140" t="str">
        <f t="shared" ca="1" si="73"/>
        <v/>
      </c>
      <c r="N138" s="139" t="str">
        <f t="shared" ca="1" si="70"/>
        <v/>
      </c>
      <c r="O138" s="140" t="str">
        <f t="shared" ca="1" si="59"/>
        <v/>
      </c>
      <c r="P138" s="118" t="str">
        <f t="shared" ca="1" si="60"/>
        <v/>
      </c>
      <c r="Q138" s="138" t="str">
        <f t="shared" ca="1" si="61"/>
        <v/>
      </c>
      <c r="S138" s="1" t="str">
        <f t="shared" ca="1" si="71"/>
        <v/>
      </c>
    </row>
    <row r="139" spans="1:19" x14ac:dyDescent="0.15">
      <c r="A139" s="138" t="str">
        <f t="shared" ca="1" si="72"/>
        <v/>
      </c>
      <c r="B139" s="102" t="str">
        <f t="shared" ca="1" si="62"/>
        <v/>
      </c>
      <c r="C139" s="102" t="str">
        <f t="shared" ca="1" si="63"/>
        <v/>
      </c>
      <c r="D139" s="102" t="str">
        <f t="shared" ca="1" si="64"/>
        <v/>
      </c>
      <c r="E139" s="102" t="str">
        <f t="shared" ca="1" si="56"/>
        <v/>
      </c>
      <c r="F139" s="177" t="str">
        <f t="shared" ca="1" si="65"/>
        <v/>
      </c>
      <c r="G139" s="139" t="str">
        <f t="shared" ca="1" si="66"/>
        <v/>
      </c>
      <c r="H139" s="139" t="str">
        <f t="shared" ca="1" si="67"/>
        <v/>
      </c>
      <c r="I139" s="140" t="str">
        <f t="shared" ca="1" si="57"/>
        <v/>
      </c>
      <c r="J139" s="118" t="str">
        <f t="shared" ca="1" si="58"/>
        <v/>
      </c>
      <c r="K139" s="118" t="str">
        <f t="shared" ca="1" si="68"/>
        <v/>
      </c>
      <c r="L139" s="140" t="str">
        <f t="shared" ca="1" si="69"/>
        <v/>
      </c>
      <c r="M139" s="140" t="str">
        <f t="shared" ca="1" si="73"/>
        <v/>
      </c>
      <c r="N139" s="139" t="str">
        <f t="shared" ca="1" si="70"/>
        <v/>
      </c>
      <c r="O139" s="140" t="str">
        <f t="shared" ca="1" si="59"/>
        <v/>
      </c>
      <c r="P139" s="118" t="str">
        <f t="shared" ca="1" si="60"/>
        <v/>
      </c>
      <c r="Q139" s="138" t="str">
        <f t="shared" ca="1" si="61"/>
        <v/>
      </c>
      <c r="S139" s="1" t="str">
        <f t="shared" ca="1" si="71"/>
        <v/>
      </c>
    </row>
    <row r="140" spans="1:19" x14ac:dyDescent="0.15">
      <c r="A140" s="138" t="str">
        <f t="shared" ca="1" si="72"/>
        <v/>
      </c>
      <c r="B140" s="102" t="str">
        <f t="shared" ca="1" si="62"/>
        <v/>
      </c>
      <c r="C140" s="102" t="str">
        <f t="shared" ca="1" si="63"/>
        <v/>
      </c>
      <c r="D140" s="102" t="str">
        <f t="shared" ca="1" si="64"/>
        <v/>
      </c>
      <c r="E140" s="102" t="str">
        <f t="shared" ca="1" si="56"/>
        <v/>
      </c>
      <c r="F140" s="177" t="str">
        <f t="shared" ca="1" si="65"/>
        <v/>
      </c>
      <c r="G140" s="139" t="str">
        <f t="shared" ca="1" si="66"/>
        <v/>
      </c>
      <c r="H140" s="139" t="str">
        <f t="shared" ca="1" si="67"/>
        <v/>
      </c>
      <c r="I140" s="140" t="str">
        <f t="shared" ca="1" si="57"/>
        <v/>
      </c>
      <c r="J140" s="118" t="str">
        <f t="shared" ca="1" si="58"/>
        <v/>
      </c>
      <c r="K140" s="118" t="str">
        <f t="shared" ca="1" si="68"/>
        <v/>
      </c>
      <c r="L140" s="140" t="str">
        <f t="shared" ca="1" si="69"/>
        <v/>
      </c>
      <c r="M140" s="140" t="str">
        <f t="shared" ca="1" si="73"/>
        <v/>
      </c>
      <c r="N140" s="139" t="str">
        <f t="shared" ca="1" si="70"/>
        <v/>
      </c>
      <c r="O140" s="140" t="str">
        <f t="shared" ca="1" si="59"/>
        <v/>
      </c>
      <c r="P140" s="118" t="str">
        <f t="shared" ca="1" si="60"/>
        <v/>
      </c>
      <c r="Q140" s="138" t="str">
        <f t="shared" ca="1" si="61"/>
        <v/>
      </c>
      <c r="S140" s="1" t="str">
        <f t="shared" ca="1" si="71"/>
        <v/>
      </c>
    </row>
    <row r="141" spans="1:19" x14ac:dyDescent="0.15">
      <c r="A141" s="138" t="str">
        <f t="shared" ca="1" si="72"/>
        <v/>
      </c>
      <c r="B141" s="102" t="str">
        <f t="shared" ca="1" si="62"/>
        <v/>
      </c>
      <c r="C141" s="102" t="str">
        <f t="shared" ca="1" si="63"/>
        <v/>
      </c>
      <c r="D141" s="102" t="str">
        <f t="shared" ca="1" si="64"/>
        <v/>
      </c>
      <c r="E141" s="102" t="str">
        <f t="shared" ca="1" si="56"/>
        <v/>
      </c>
      <c r="F141" s="177" t="str">
        <f t="shared" ca="1" si="65"/>
        <v/>
      </c>
      <c r="G141" s="139" t="str">
        <f t="shared" ca="1" si="66"/>
        <v/>
      </c>
      <c r="H141" s="139" t="str">
        <f t="shared" ca="1" si="67"/>
        <v/>
      </c>
      <c r="I141" s="140" t="str">
        <f t="shared" ca="1" si="57"/>
        <v/>
      </c>
      <c r="J141" s="118" t="str">
        <f t="shared" ca="1" si="58"/>
        <v/>
      </c>
      <c r="K141" s="118" t="str">
        <f t="shared" ca="1" si="68"/>
        <v/>
      </c>
      <c r="L141" s="140" t="str">
        <f t="shared" ca="1" si="69"/>
        <v/>
      </c>
      <c r="M141" s="140" t="str">
        <f t="shared" ca="1" si="73"/>
        <v/>
      </c>
      <c r="N141" s="139" t="str">
        <f t="shared" ca="1" si="70"/>
        <v/>
      </c>
      <c r="O141" s="140" t="str">
        <f t="shared" ca="1" si="59"/>
        <v/>
      </c>
      <c r="P141" s="118" t="str">
        <f t="shared" ca="1" si="60"/>
        <v/>
      </c>
      <c r="Q141" s="138" t="str">
        <f t="shared" ca="1" si="61"/>
        <v/>
      </c>
      <c r="S141" s="1" t="str">
        <f t="shared" ca="1" si="71"/>
        <v/>
      </c>
    </row>
    <row r="142" spans="1:19" x14ac:dyDescent="0.15">
      <c r="A142" s="138" t="str">
        <f t="shared" ca="1" si="72"/>
        <v/>
      </c>
      <c r="B142" s="102" t="str">
        <f t="shared" ca="1" si="62"/>
        <v/>
      </c>
      <c r="C142" s="102" t="str">
        <f t="shared" ca="1" si="63"/>
        <v/>
      </c>
      <c r="D142" s="102" t="str">
        <f t="shared" ca="1" si="64"/>
        <v/>
      </c>
      <c r="E142" s="102" t="str">
        <f t="shared" ca="1" si="56"/>
        <v/>
      </c>
      <c r="F142" s="177" t="str">
        <f t="shared" ca="1" si="65"/>
        <v/>
      </c>
      <c r="G142" s="139" t="str">
        <f t="shared" ca="1" si="66"/>
        <v/>
      </c>
      <c r="H142" s="139" t="str">
        <f t="shared" ca="1" si="67"/>
        <v/>
      </c>
      <c r="I142" s="140" t="str">
        <f t="shared" ca="1" si="57"/>
        <v/>
      </c>
      <c r="J142" s="118" t="str">
        <f t="shared" ca="1" si="58"/>
        <v/>
      </c>
      <c r="K142" s="118" t="str">
        <f t="shared" ca="1" si="68"/>
        <v/>
      </c>
      <c r="L142" s="140" t="str">
        <f t="shared" ca="1" si="69"/>
        <v/>
      </c>
      <c r="M142" s="140" t="str">
        <f t="shared" ca="1" si="73"/>
        <v/>
      </c>
      <c r="N142" s="139" t="str">
        <f t="shared" ca="1" si="70"/>
        <v/>
      </c>
      <c r="O142" s="140" t="str">
        <f t="shared" ca="1" si="59"/>
        <v/>
      </c>
      <c r="P142" s="118" t="str">
        <f t="shared" ca="1" si="60"/>
        <v/>
      </c>
      <c r="Q142" s="138" t="str">
        <f t="shared" ca="1" si="61"/>
        <v/>
      </c>
      <c r="S142" s="1" t="str">
        <f t="shared" ca="1" si="71"/>
        <v/>
      </c>
    </row>
    <row r="143" spans="1:19" x14ac:dyDescent="0.15">
      <c r="A143" s="138" t="str">
        <f t="shared" ca="1" si="72"/>
        <v/>
      </c>
      <c r="B143" s="102" t="str">
        <f t="shared" ca="1" si="62"/>
        <v/>
      </c>
      <c r="C143" s="102" t="str">
        <f t="shared" ca="1" si="63"/>
        <v/>
      </c>
      <c r="D143" s="102" t="str">
        <f t="shared" ca="1" si="64"/>
        <v/>
      </c>
      <c r="E143" s="102" t="str">
        <f t="shared" ca="1" si="56"/>
        <v/>
      </c>
      <c r="F143" s="177" t="str">
        <f t="shared" ca="1" si="65"/>
        <v/>
      </c>
      <c r="G143" s="139" t="str">
        <f t="shared" ca="1" si="66"/>
        <v/>
      </c>
      <c r="H143" s="139" t="str">
        <f t="shared" ca="1" si="67"/>
        <v/>
      </c>
      <c r="I143" s="140" t="str">
        <f t="shared" ca="1" si="57"/>
        <v/>
      </c>
      <c r="J143" s="118" t="str">
        <f t="shared" ca="1" si="58"/>
        <v/>
      </c>
      <c r="K143" s="118" t="str">
        <f t="shared" ca="1" si="68"/>
        <v/>
      </c>
      <c r="L143" s="140" t="str">
        <f t="shared" ca="1" si="69"/>
        <v/>
      </c>
      <c r="M143" s="140" t="str">
        <f t="shared" ca="1" si="73"/>
        <v/>
      </c>
      <c r="N143" s="139" t="str">
        <f t="shared" ca="1" si="70"/>
        <v/>
      </c>
      <c r="O143" s="140" t="str">
        <f t="shared" ca="1" si="59"/>
        <v/>
      </c>
      <c r="P143" s="118" t="str">
        <f t="shared" ca="1" si="60"/>
        <v/>
      </c>
      <c r="Q143" s="138" t="str">
        <f t="shared" ca="1" si="61"/>
        <v/>
      </c>
      <c r="S143" s="1" t="str">
        <f t="shared" ca="1" si="71"/>
        <v/>
      </c>
    </row>
    <row r="144" spans="1:19" x14ac:dyDescent="0.15">
      <c r="A144" s="138" t="str">
        <f t="shared" ca="1" si="72"/>
        <v/>
      </c>
      <c r="B144" s="102" t="str">
        <f t="shared" ca="1" si="62"/>
        <v/>
      </c>
      <c r="C144" s="102" t="str">
        <f t="shared" ca="1" si="63"/>
        <v/>
      </c>
      <c r="D144" s="102" t="str">
        <f t="shared" ca="1" si="64"/>
        <v/>
      </c>
      <c r="E144" s="102" t="str">
        <f t="shared" ca="1" si="56"/>
        <v/>
      </c>
      <c r="F144" s="177" t="str">
        <f t="shared" ca="1" si="65"/>
        <v/>
      </c>
      <c r="G144" s="139" t="str">
        <f t="shared" ca="1" si="66"/>
        <v/>
      </c>
      <c r="H144" s="139" t="str">
        <f t="shared" ca="1" si="67"/>
        <v/>
      </c>
      <c r="I144" s="140" t="str">
        <f t="shared" ca="1" si="57"/>
        <v/>
      </c>
      <c r="J144" s="118" t="str">
        <f t="shared" ca="1" si="58"/>
        <v/>
      </c>
      <c r="K144" s="118" t="str">
        <f t="shared" ca="1" si="68"/>
        <v/>
      </c>
      <c r="L144" s="140" t="str">
        <f t="shared" ca="1" si="69"/>
        <v/>
      </c>
      <c r="M144" s="140" t="str">
        <f t="shared" ca="1" si="73"/>
        <v/>
      </c>
      <c r="N144" s="139" t="str">
        <f t="shared" ca="1" si="70"/>
        <v/>
      </c>
      <c r="O144" s="140" t="str">
        <f t="shared" ca="1" si="59"/>
        <v/>
      </c>
      <c r="P144" s="118" t="str">
        <f t="shared" ca="1" si="60"/>
        <v/>
      </c>
      <c r="Q144" s="138" t="str">
        <f t="shared" ca="1" si="61"/>
        <v/>
      </c>
      <c r="S144" s="1" t="str">
        <f t="shared" ca="1" si="71"/>
        <v/>
      </c>
    </row>
    <row r="145" spans="1:19" x14ac:dyDescent="0.15">
      <c r="A145" s="138" t="str">
        <f t="shared" ca="1" si="72"/>
        <v/>
      </c>
      <c r="B145" s="102" t="str">
        <f t="shared" ca="1" si="62"/>
        <v/>
      </c>
      <c r="C145" s="102" t="str">
        <f t="shared" ca="1" si="63"/>
        <v/>
      </c>
      <c r="D145" s="102" t="str">
        <f t="shared" ca="1" si="64"/>
        <v/>
      </c>
      <c r="E145" s="102" t="str">
        <f t="shared" ca="1" si="56"/>
        <v/>
      </c>
      <c r="F145" s="177" t="str">
        <f t="shared" ca="1" si="65"/>
        <v/>
      </c>
      <c r="G145" s="139" t="str">
        <f t="shared" ca="1" si="66"/>
        <v/>
      </c>
      <c r="H145" s="139" t="str">
        <f t="shared" ca="1" si="67"/>
        <v/>
      </c>
      <c r="I145" s="140" t="str">
        <f t="shared" ca="1" si="57"/>
        <v/>
      </c>
      <c r="J145" s="118" t="str">
        <f t="shared" ca="1" si="58"/>
        <v/>
      </c>
      <c r="K145" s="118" t="str">
        <f t="shared" ca="1" si="68"/>
        <v/>
      </c>
      <c r="L145" s="140" t="str">
        <f t="shared" ca="1" si="69"/>
        <v/>
      </c>
      <c r="M145" s="140" t="str">
        <f t="shared" ca="1" si="73"/>
        <v/>
      </c>
      <c r="N145" s="139" t="str">
        <f t="shared" ca="1" si="70"/>
        <v/>
      </c>
      <c r="O145" s="140" t="str">
        <f t="shared" ca="1" si="59"/>
        <v/>
      </c>
      <c r="P145" s="118" t="str">
        <f t="shared" ca="1" si="60"/>
        <v/>
      </c>
      <c r="Q145" s="138" t="str">
        <f t="shared" ca="1" si="61"/>
        <v/>
      </c>
      <c r="S145" s="1" t="str">
        <f t="shared" ca="1" si="71"/>
        <v/>
      </c>
    </row>
    <row r="146" spans="1:19" x14ac:dyDescent="0.15">
      <c r="A146" s="138" t="str">
        <f t="shared" ca="1" si="72"/>
        <v/>
      </c>
      <c r="B146" s="102" t="str">
        <f t="shared" ca="1" si="62"/>
        <v/>
      </c>
      <c r="C146" s="102" t="str">
        <f t="shared" ca="1" si="63"/>
        <v/>
      </c>
      <c r="D146" s="102" t="str">
        <f t="shared" ca="1" si="64"/>
        <v/>
      </c>
      <c r="E146" s="102" t="str">
        <f t="shared" ca="1" si="56"/>
        <v/>
      </c>
      <c r="F146" s="177" t="str">
        <f t="shared" ca="1" si="65"/>
        <v/>
      </c>
      <c r="G146" s="139" t="str">
        <f t="shared" ca="1" si="66"/>
        <v/>
      </c>
      <c r="H146" s="139" t="str">
        <f t="shared" ca="1" si="67"/>
        <v/>
      </c>
      <c r="I146" s="140" t="str">
        <f t="shared" ca="1" si="57"/>
        <v/>
      </c>
      <c r="J146" s="118" t="str">
        <f t="shared" ca="1" si="58"/>
        <v/>
      </c>
      <c r="K146" s="118" t="str">
        <f t="shared" ca="1" si="68"/>
        <v/>
      </c>
      <c r="L146" s="140" t="str">
        <f t="shared" ca="1" si="69"/>
        <v/>
      </c>
      <c r="M146" s="140" t="str">
        <f t="shared" ca="1" si="73"/>
        <v/>
      </c>
      <c r="N146" s="139" t="str">
        <f t="shared" ca="1" si="70"/>
        <v/>
      </c>
      <c r="O146" s="140" t="str">
        <f t="shared" ca="1" si="59"/>
        <v/>
      </c>
      <c r="P146" s="118" t="str">
        <f t="shared" ca="1" si="60"/>
        <v/>
      </c>
      <c r="Q146" s="138" t="str">
        <f t="shared" ca="1" si="61"/>
        <v/>
      </c>
      <c r="S146" s="1" t="str">
        <f t="shared" ca="1" si="71"/>
        <v/>
      </c>
    </row>
    <row r="147" spans="1:19" x14ac:dyDescent="0.15">
      <c r="A147" s="138" t="str">
        <f t="shared" ca="1" si="72"/>
        <v/>
      </c>
      <c r="B147" s="102" t="str">
        <f t="shared" ca="1" si="62"/>
        <v/>
      </c>
      <c r="C147" s="102" t="str">
        <f t="shared" ca="1" si="63"/>
        <v/>
      </c>
      <c r="D147" s="102" t="str">
        <f t="shared" ca="1" si="64"/>
        <v/>
      </c>
      <c r="E147" s="102" t="str">
        <f t="shared" ca="1" si="56"/>
        <v/>
      </c>
      <c r="F147" s="177" t="str">
        <f t="shared" ca="1" si="65"/>
        <v/>
      </c>
      <c r="G147" s="139" t="str">
        <f t="shared" ca="1" si="66"/>
        <v/>
      </c>
      <c r="H147" s="139" t="str">
        <f t="shared" ca="1" si="67"/>
        <v/>
      </c>
      <c r="I147" s="140" t="str">
        <f t="shared" ca="1" si="57"/>
        <v/>
      </c>
      <c r="J147" s="118" t="str">
        <f t="shared" ca="1" si="58"/>
        <v/>
      </c>
      <c r="K147" s="118" t="str">
        <f t="shared" ca="1" si="68"/>
        <v/>
      </c>
      <c r="L147" s="140" t="str">
        <f t="shared" ca="1" si="69"/>
        <v/>
      </c>
      <c r="M147" s="140" t="str">
        <f t="shared" ca="1" si="73"/>
        <v/>
      </c>
      <c r="N147" s="139" t="str">
        <f t="shared" ca="1" si="70"/>
        <v/>
      </c>
      <c r="O147" s="140" t="str">
        <f t="shared" ca="1" si="59"/>
        <v/>
      </c>
      <c r="P147" s="118" t="str">
        <f t="shared" ca="1" si="60"/>
        <v/>
      </c>
      <c r="Q147" s="138" t="str">
        <f t="shared" ca="1" si="61"/>
        <v/>
      </c>
      <c r="S147" s="1" t="str">
        <f t="shared" ca="1" si="71"/>
        <v/>
      </c>
    </row>
    <row r="148" spans="1:19" x14ac:dyDescent="0.15">
      <c r="A148" s="138" t="str">
        <f t="shared" ca="1" si="72"/>
        <v/>
      </c>
      <c r="B148" s="102" t="str">
        <f t="shared" ca="1" si="62"/>
        <v/>
      </c>
      <c r="C148" s="102" t="str">
        <f t="shared" ca="1" si="63"/>
        <v/>
      </c>
      <c r="D148" s="102" t="str">
        <f t="shared" ca="1" si="64"/>
        <v/>
      </c>
      <c r="E148" s="102" t="str">
        <f t="shared" ca="1" si="56"/>
        <v/>
      </c>
      <c r="F148" s="177" t="str">
        <f t="shared" ca="1" si="65"/>
        <v/>
      </c>
      <c r="G148" s="139" t="str">
        <f t="shared" ca="1" si="66"/>
        <v/>
      </c>
      <c r="H148" s="139" t="str">
        <f t="shared" ca="1" si="67"/>
        <v/>
      </c>
      <c r="I148" s="140" t="str">
        <f t="shared" ca="1" si="57"/>
        <v/>
      </c>
      <c r="J148" s="118" t="str">
        <f t="shared" ca="1" si="58"/>
        <v/>
      </c>
      <c r="K148" s="118" t="str">
        <f t="shared" ca="1" si="68"/>
        <v/>
      </c>
      <c r="L148" s="140" t="str">
        <f t="shared" ca="1" si="69"/>
        <v/>
      </c>
      <c r="M148" s="140" t="str">
        <f t="shared" ca="1" si="73"/>
        <v/>
      </c>
      <c r="N148" s="139" t="str">
        <f t="shared" ca="1" si="70"/>
        <v/>
      </c>
      <c r="O148" s="140" t="str">
        <f t="shared" ca="1" si="59"/>
        <v/>
      </c>
      <c r="P148" s="118" t="str">
        <f t="shared" ca="1" si="60"/>
        <v/>
      </c>
      <c r="Q148" s="138" t="str">
        <f t="shared" ca="1" si="61"/>
        <v/>
      </c>
      <c r="S148" s="1" t="str">
        <f t="shared" ca="1" si="71"/>
        <v/>
      </c>
    </row>
    <row r="149" spans="1:19" x14ac:dyDescent="0.15">
      <c r="A149" s="138" t="str">
        <f t="shared" ca="1" si="72"/>
        <v/>
      </c>
      <c r="B149" s="102" t="str">
        <f t="shared" ca="1" si="62"/>
        <v/>
      </c>
      <c r="C149" s="102" t="str">
        <f t="shared" ca="1" si="63"/>
        <v/>
      </c>
      <c r="D149" s="102" t="str">
        <f t="shared" ca="1" si="64"/>
        <v/>
      </c>
      <c r="E149" s="102" t="str">
        <f t="shared" ca="1" si="56"/>
        <v/>
      </c>
      <c r="F149" s="177" t="str">
        <f t="shared" ca="1" si="65"/>
        <v/>
      </c>
      <c r="G149" s="139" t="str">
        <f t="shared" ca="1" si="66"/>
        <v/>
      </c>
      <c r="H149" s="139" t="str">
        <f t="shared" ca="1" si="67"/>
        <v/>
      </c>
      <c r="I149" s="140" t="str">
        <f t="shared" ca="1" si="57"/>
        <v/>
      </c>
      <c r="J149" s="118" t="str">
        <f t="shared" ca="1" si="58"/>
        <v/>
      </c>
      <c r="K149" s="118" t="str">
        <f t="shared" ca="1" si="68"/>
        <v/>
      </c>
      <c r="L149" s="140" t="str">
        <f t="shared" ca="1" si="69"/>
        <v/>
      </c>
      <c r="M149" s="140" t="str">
        <f t="shared" ca="1" si="73"/>
        <v/>
      </c>
      <c r="N149" s="139" t="str">
        <f t="shared" ca="1" si="70"/>
        <v/>
      </c>
      <c r="O149" s="140" t="str">
        <f t="shared" ca="1" si="59"/>
        <v/>
      </c>
      <c r="P149" s="118" t="str">
        <f t="shared" ca="1" si="60"/>
        <v/>
      </c>
      <c r="Q149" s="138" t="str">
        <f t="shared" ca="1" si="61"/>
        <v/>
      </c>
      <c r="S149" s="1" t="str">
        <f t="shared" ca="1" si="71"/>
        <v/>
      </c>
    </row>
    <row r="150" spans="1:19" x14ac:dyDescent="0.15">
      <c r="A150" s="138" t="str">
        <f t="shared" ca="1" si="72"/>
        <v/>
      </c>
      <c r="B150" s="102" t="str">
        <f t="shared" ca="1" si="62"/>
        <v/>
      </c>
      <c r="C150" s="102" t="str">
        <f t="shared" ca="1" si="63"/>
        <v/>
      </c>
      <c r="D150" s="102" t="str">
        <f t="shared" ca="1" si="64"/>
        <v/>
      </c>
      <c r="E150" s="102" t="str">
        <f t="shared" ca="1" si="56"/>
        <v/>
      </c>
      <c r="F150" s="177" t="str">
        <f t="shared" ca="1" si="65"/>
        <v/>
      </c>
      <c r="G150" s="139" t="str">
        <f t="shared" ca="1" si="66"/>
        <v/>
      </c>
      <c r="H150" s="139" t="str">
        <f t="shared" ca="1" si="67"/>
        <v/>
      </c>
      <c r="I150" s="140" t="str">
        <f t="shared" ca="1" si="57"/>
        <v/>
      </c>
      <c r="J150" s="118" t="str">
        <f t="shared" ca="1" si="58"/>
        <v/>
      </c>
      <c r="K150" s="118" t="str">
        <f t="shared" ca="1" si="68"/>
        <v/>
      </c>
      <c r="L150" s="140" t="str">
        <f t="shared" ca="1" si="69"/>
        <v/>
      </c>
      <c r="M150" s="140" t="str">
        <f t="shared" ca="1" si="73"/>
        <v/>
      </c>
      <c r="N150" s="139" t="str">
        <f t="shared" ca="1" si="70"/>
        <v/>
      </c>
      <c r="O150" s="140" t="str">
        <f t="shared" ca="1" si="59"/>
        <v/>
      </c>
      <c r="P150" s="118" t="str">
        <f t="shared" ca="1" si="60"/>
        <v/>
      </c>
      <c r="Q150" s="138" t="str">
        <f t="shared" ca="1" si="61"/>
        <v/>
      </c>
      <c r="S150" s="1" t="str">
        <f t="shared" ca="1" si="71"/>
        <v/>
      </c>
    </row>
    <row r="151" spans="1:19" x14ac:dyDescent="0.15">
      <c r="A151" s="138" t="str">
        <f t="shared" ca="1" si="72"/>
        <v/>
      </c>
      <c r="B151" s="102" t="str">
        <f t="shared" ca="1" si="62"/>
        <v/>
      </c>
      <c r="C151" s="102" t="str">
        <f t="shared" ca="1" si="63"/>
        <v/>
      </c>
      <c r="D151" s="102" t="str">
        <f t="shared" ca="1" si="64"/>
        <v/>
      </c>
      <c r="E151" s="102" t="str">
        <f t="shared" ca="1" si="56"/>
        <v/>
      </c>
      <c r="F151" s="177" t="str">
        <f t="shared" ca="1" si="65"/>
        <v/>
      </c>
      <c r="G151" s="139" t="str">
        <f t="shared" ca="1" si="66"/>
        <v/>
      </c>
      <c r="H151" s="139" t="str">
        <f t="shared" ca="1" si="67"/>
        <v/>
      </c>
      <c r="I151" s="140" t="str">
        <f t="shared" ca="1" si="57"/>
        <v/>
      </c>
      <c r="J151" s="118" t="str">
        <f t="shared" ca="1" si="58"/>
        <v/>
      </c>
      <c r="K151" s="118" t="str">
        <f t="shared" ca="1" si="68"/>
        <v/>
      </c>
      <c r="L151" s="140" t="str">
        <f t="shared" ca="1" si="69"/>
        <v/>
      </c>
      <c r="M151" s="140" t="str">
        <f t="shared" ca="1" si="73"/>
        <v/>
      </c>
      <c r="N151" s="139" t="str">
        <f t="shared" ca="1" si="70"/>
        <v/>
      </c>
      <c r="O151" s="140" t="str">
        <f t="shared" ca="1" si="59"/>
        <v/>
      </c>
      <c r="P151" s="118" t="str">
        <f t="shared" ca="1" si="60"/>
        <v/>
      </c>
      <c r="Q151" s="138" t="str">
        <f t="shared" ca="1" si="61"/>
        <v/>
      </c>
      <c r="S151" s="1" t="str">
        <f t="shared" ca="1" si="71"/>
        <v/>
      </c>
    </row>
    <row r="152" spans="1:19" x14ac:dyDescent="0.15">
      <c r="A152" s="138" t="str">
        <f t="shared" ca="1" si="72"/>
        <v/>
      </c>
      <c r="B152" s="102" t="str">
        <f t="shared" ca="1" si="62"/>
        <v/>
      </c>
      <c r="C152" s="102" t="str">
        <f t="shared" ca="1" si="63"/>
        <v/>
      </c>
      <c r="D152" s="102" t="str">
        <f t="shared" ca="1" si="64"/>
        <v/>
      </c>
      <c r="E152" s="102" t="str">
        <f t="shared" ca="1" si="56"/>
        <v/>
      </c>
      <c r="F152" s="177" t="str">
        <f t="shared" ca="1" si="65"/>
        <v/>
      </c>
      <c r="G152" s="139" t="str">
        <f t="shared" ca="1" si="66"/>
        <v/>
      </c>
      <c r="H152" s="139" t="str">
        <f t="shared" ca="1" si="67"/>
        <v/>
      </c>
      <c r="I152" s="140" t="str">
        <f t="shared" ca="1" si="57"/>
        <v/>
      </c>
      <c r="J152" s="118" t="str">
        <f t="shared" ca="1" si="58"/>
        <v/>
      </c>
      <c r="K152" s="118" t="str">
        <f t="shared" ca="1" si="68"/>
        <v/>
      </c>
      <c r="L152" s="140" t="str">
        <f t="shared" ca="1" si="69"/>
        <v/>
      </c>
      <c r="M152" s="140" t="str">
        <f t="shared" ca="1" si="73"/>
        <v/>
      </c>
      <c r="N152" s="139" t="str">
        <f t="shared" ca="1" si="70"/>
        <v/>
      </c>
      <c r="O152" s="140" t="str">
        <f t="shared" ca="1" si="59"/>
        <v/>
      </c>
      <c r="P152" s="118" t="str">
        <f t="shared" ca="1" si="60"/>
        <v/>
      </c>
      <c r="Q152" s="138" t="str">
        <f t="shared" ca="1" si="61"/>
        <v/>
      </c>
      <c r="S152" s="1" t="str">
        <f t="shared" ca="1" si="71"/>
        <v/>
      </c>
    </row>
    <row r="153" spans="1:19" x14ac:dyDescent="0.15">
      <c r="A153" s="138" t="str">
        <f t="shared" ca="1" si="72"/>
        <v/>
      </c>
      <c r="B153" s="102" t="str">
        <f t="shared" ca="1" si="62"/>
        <v/>
      </c>
      <c r="C153" s="102" t="str">
        <f t="shared" ca="1" si="63"/>
        <v/>
      </c>
      <c r="D153" s="102" t="str">
        <f t="shared" ca="1" si="64"/>
        <v/>
      </c>
      <c r="E153" s="102" t="str">
        <f t="shared" ca="1" si="56"/>
        <v/>
      </c>
      <c r="F153" s="177" t="str">
        <f t="shared" ca="1" si="65"/>
        <v/>
      </c>
      <c r="G153" s="139" t="str">
        <f t="shared" ca="1" si="66"/>
        <v/>
      </c>
      <c r="H153" s="139" t="str">
        <f t="shared" ca="1" si="67"/>
        <v/>
      </c>
      <c r="I153" s="140" t="str">
        <f t="shared" ca="1" si="57"/>
        <v/>
      </c>
      <c r="J153" s="118" t="str">
        <f t="shared" ca="1" si="58"/>
        <v/>
      </c>
      <c r="K153" s="118" t="str">
        <f t="shared" ca="1" si="68"/>
        <v/>
      </c>
      <c r="L153" s="140" t="str">
        <f t="shared" ca="1" si="69"/>
        <v/>
      </c>
      <c r="M153" s="140" t="str">
        <f t="shared" ca="1" si="73"/>
        <v/>
      </c>
      <c r="N153" s="139" t="str">
        <f t="shared" ca="1" si="70"/>
        <v/>
      </c>
      <c r="O153" s="140" t="str">
        <f t="shared" ca="1" si="59"/>
        <v/>
      </c>
      <c r="P153" s="118" t="str">
        <f t="shared" ca="1" si="60"/>
        <v/>
      </c>
      <c r="Q153" s="138" t="str">
        <f t="shared" ca="1" si="61"/>
        <v/>
      </c>
      <c r="S153" s="1" t="str">
        <f t="shared" ca="1" si="71"/>
        <v/>
      </c>
    </row>
    <row r="154" spans="1:19" x14ac:dyDescent="0.15">
      <c r="A154" s="138" t="str">
        <f t="shared" ca="1" si="72"/>
        <v/>
      </c>
      <c r="B154" s="102" t="str">
        <f t="shared" ca="1" si="62"/>
        <v/>
      </c>
      <c r="C154" s="102" t="str">
        <f t="shared" ca="1" si="63"/>
        <v/>
      </c>
      <c r="D154" s="102" t="str">
        <f t="shared" ca="1" si="64"/>
        <v/>
      </c>
      <c r="E154" s="102" t="str">
        <f t="shared" ca="1" si="56"/>
        <v/>
      </c>
      <c r="F154" s="177" t="str">
        <f t="shared" ca="1" si="65"/>
        <v/>
      </c>
      <c r="G154" s="139" t="str">
        <f t="shared" ca="1" si="66"/>
        <v/>
      </c>
      <c r="H154" s="139" t="str">
        <f t="shared" ca="1" si="67"/>
        <v/>
      </c>
      <c r="I154" s="140" t="str">
        <f t="shared" ca="1" si="57"/>
        <v/>
      </c>
      <c r="J154" s="118" t="str">
        <f t="shared" ca="1" si="58"/>
        <v/>
      </c>
      <c r="K154" s="118" t="str">
        <f t="shared" ca="1" si="68"/>
        <v/>
      </c>
      <c r="L154" s="140" t="str">
        <f t="shared" ca="1" si="69"/>
        <v/>
      </c>
      <c r="M154" s="140" t="str">
        <f t="shared" ca="1" si="73"/>
        <v/>
      </c>
      <c r="N154" s="139" t="str">
        <f t="shared" ca="1" si="70"/>
        <v/>
      </c>
      <c r="O154" s="140" t="str">
        <f t="shared" ca="1" si="59"/>
        <v/>
      </c>
      <c r="P154" s="118" t="str">
        <f t="shared" ca="1" si="60"/>
        <v/>
      </c>
      <c r="Q154" s="138" t="str">
        <f t="shared" ca="1" si="61"/>
        <v/>
      </c>
      <c r="S154" s="1" t="str">
        <f t="shared" ca="1" si="71"/>
        <v/>
      </c>
    </row>
    <row r="155" spans="1:19" x14ac:dyDescent="0.15">
      <c r="A155" s="138" t="str">
        <f t="shared" ca="1" si="72"/>
        <v/>
      </c>
      <c r="B155" s="102" t="str">
        <f t="shared" ca="1" si="62"/>
        <v/>
      </c>
      <c r="C155" s="102" t="str">
        <f t="shared" ca="1" si="63"/>
        <v/>
      </c>
      <c r="D155" s="102" t="str">
        <f t="shared" ca="1" si="64"/>
        <v/>
      </c>
      <c r="E155" s="102" t="str">
        <f t="shared" ca="1" si="56"/>
        <v/>
      </c>
      <c r="F155" s="177" t="str">
        <f t="shared" ca="1" si="65"/>
        <v/>
      </c>
      <c r="G155" s="139" t="str">
        <f t="shared" ca="1" si="66"/>
        <v/>
      </c>
      <c r="H155" s="139" t="str">
        <f t="shared" ca="1" si="67"/>
        <v/>
      </c>
      <c r="I155" s="140" t="str">
        <f t="shared" ca="1" si="57"/>
        <v/>
      </c>
      <c r="J155" s="118" t="str">
        <f t="shared" ca="1" si="58"/>
        <v/>
      </c>
      <c r="K155" s="118" t="str">
        <f t="shared" ca="1" si="68"/>
        <v/>
      </c>
      <c r="L155" s="140" t="str">
        <f t="shared" ca="1" si="69"/>
        <v/>
      </c>
      <c r="M155" s="140" t="str">
        <f t="shared" ca="1" si="73"/>
        <v/>
      </c>
      <c r="N155" s="139" t="str">
        <f t="shared" ca="1" si="70"/>
        <v/>
      </c>
      <c r="O155" s="140" t="str">
        <f t="shared" ca="1" si="59"/>
        <v/>
      </c>
      <c r="P155" s="118" t="str">
        <f t="shared" ca="1" si="60"/>
        <v/>
      </c>
      <c r="Q155" s="138" t="str">
        <f t="shared" ca="1" si="61"/>
        <v/>
      </c>
      <c r="S155" s="1" t="str">
        <f t="shared" ca="1" si="71"/>
        <v/>
      </c>
    </row>
    <row r="156" spans="1:19" x14ac:dyDescent="0.15">
      <c r="A156" s="138" t="str">
        <f t="shared" ca="1" si="72"/>
        <v/>
      </c>
      <c r="B156" s="102" t="str">
        <f t="shared" ca="1" si="62"/>
        <v/>
      </c>
      <c r="C156" s="102" t="str">
        <f t="shared" ca="1" si="63"/>
        <v/>
      </c>
      <c r="D156" s="102" t="str">
        <f t="shared" ca="1" si="64"/>
        <v/>
      </c>
      <c r="E156" s="102" t="str">
        <f t="shared" ca="1" si="56"/>
        <v/>
      </c>
      <c r="F156" s="177" t="str">
        <f t="shared" ca="1" si="65"/>
        <v/>
      </c>
      <c r="G156" s="139" t="str">
        <f t="shared" ca="1" si="66"/>
        <v/>
      </c>
      <c r="H156" s="139" t="str">
        <f t="shared" ca="1" si="67"/>
        <v/>
      </c>
      <c r="I156" s="140" t="str">
        <f t="shared" ca="1" si="57"/>
        <v/>
      </c>
      <c r="J156" s="118" t="str">
        <f t="shared" ca="1" si="58"/>
        <v/>
      </c>
      <c r="K156" s="118" t="str">
        <f t="shared" ca="1" si="68"/>
        <v/>
      </c>
      <c r="L156" s="140" t="str">
        <f t="shared" ca="1" si="69"/>
        <v/>
      </c>
      <c r="M156" s="140" t="str">
        <f t="shared" ca="1" si="73"/>
        <v/>
      </c>
      <c r="N156" s="139" t="str">
        <f t="shared" ca="1" si="70"/>
        <v/>
      </c>
      <c r="O156" s="140" t="str">
        <f t="shared" ca="1" si="59"/>
        <v/>
      </c>
      <c r="P156" s="118" t="str">
        <f t="shared" ca="1" si="60"/>
        <v/>
      </c>
      <c r="Q156" s="138" t="str">
        <f t="shared" ca="1" si="61"/>
        <v/>
      </c>
      <c r="S156" s="1" t="str">
        <f t="shared" ca="1" si="71"/>
        <v/>
      </c>
    </row>
    <row r="157" spans="1:19" x14ac:dyDescent="0.15">
      <c r="A157" s="138" t="str">
        <f t="shared" ca="1" si="72"/>
        <v/>
      </c>
      <c r="B157" s="102" t="str">
        <f t="shared" ca="1" si="62"/>
        <v/>
      </c>
      <c r="C157" s="102" t="str">
        <f t="shared" ca="1" si="63"/>
        <v/>
      </c>
      <c r="D157" s="102" t="str">
        <f t="shared" ca="1" si="64"/>
        <v/>
      </c>
      <c r="E157" s="102" t="str">
        <f t="shared" ca="1" si="56"/>
        <v/>
      </c>
      <c r="F157" s="177" t="str">
        <f t="shared" ca="1" si="65"/>
        <v/>
      </c>
      <c r="G157" s="139" t="str">
        <f t="shared" ca="1" si="66"/>
        <v/>
      </c>
      <c r="H157" s="139" t="str">
        <f t="shared" ca="1" si="67"/>
        <v/>
      </c>
      <c r="I157" s="140" t="str">
        <f t="shared" ca="1" si="57"/>
        <v/>
      </c>
      <c r="J157" s="118" t="str">
        <f t="shared" ca="1" si="58"/>
        <v/>
      </c>
      <c r="K157" s="118" t="str">
        <f t="shared" ca="1" si="68"/>
        <v/>
      </c>
      <c r="L157" s="140" t="str">
        <f t="shared" ca="1" si="69"/>
        <v/>
      </c>
      <c r="M157" s="140" t="str">
        <f t="shared" ca="1" si="73"/>
        <v/>
      </c>
      <c r="N157" s="139" t="str">
        <f t="shared" ca="1" si="70"/>
        <v/>
      </c>
      <c r="O157" s="140" t="str">
        <f t="shared" ca="1" si="59"/>
        <v/>
      </c>
      <c r="P157" s="118" t="str">
        <f t="shared" ca="1" si="60"/>
        <v/>
      </c>
      <c r="Q157" s="138" t="str">
        <f t="shared" ca="1" si="61"/>
        <v/>
      </c>
      <c r="S157" s="1" t="str">
        <f t="shared" ca="1" si="71"/>
        <v/>
      </c>
    </row>
    <row r="158" spans="1:19" x14ac:dyDescent="0.15">
      <c r="A158" s="138" t="str">
        <f t="shared" ca="1" si="72"/>
        <v/>
      </c>
      <c r="B158" s="102" t="str">
        <f t="shared" ca="1" si="62"/>
        <v/>
      </c>
      <c r="C158" s="102" t="str">
        <f t="shared" ca="1" si="63"/>
        <v/>
      </c>
      <c r="D158" s="102" t="str">
        <f t="shared" ca="1" si="64"/>
        <v/>
      </c>
      <c r="E158" s="102" t="str">
        <f t="shared" ca="1" si="56"/>
        <v/>
      </c>
      <c r="F158" s="177" t="str">
        <f t="shared" ca="1" si="65"/>
        <v/>
      </c>
      <c r="G158" s="139" t="str">
        <f t="shared" ca="1" si="66"/>
        <v/>
      </c>
      <c r="H158" s="139" t="str">
        <f t="shared" ca="1" si="67"/>
        <v/>
      </c>
      <c r="I158" s="140" t="str">
        <f t="shared" ca="1" si="57"/>
        <v/>
      </c>
      <c r="J158" s="118" t="str">
        <f t="shared" ca="1" si="58"/>
        <v/>
      </c>
      <c r="K158" s="118" t="str">
        <f t="shared" ca="1" si="68"/>
        <v/>
      </c>
      <c r="L158" s="140" t="str">
        <f t="shared" ca="1" si="69"/>
        <v/>
      </c>
      <c r="M158" s="140" t="str">
        <f t="shared" ca="1" si="73"/>
        <v/>
      </c>
      <c r="N158" s="139" t="str">
        <f t="shared" ca="1" si="70"/>
        <v/>
      </c>
      <c r="O158" s="140" t="str">
        <f t="shared" ca="1" si="59"/>
        <v/>
      </c>
      <c r="P158" s="118" t="str">
        <f t="shared" ca="1" si="60"/>
        <v/>
      </c>
      <c r="Q158" s="138" t="str">
        <f t="shared" ca="1" si="61"/>
        <v/>
      </c>
      <c r="S158" s="1" t="str">
        <f t="shared" ca="1" si="71"/>
        <v/>
      </c>
    </row>
    <row r="159" spans="1:19" x14ac:dyDescent="0.15">
      <c r="A159" s="138" t="str">
        <f t="shared" ca="1" si="72"/>
        <v/>
      </c>
      <c r="B159" s="102" t="str">
        <f t="shared" ca="1" si="62"/>
        <v/>
      </c>
      <c r="C159" s="102" t="str">
        <f t="shared" ca="1" si="63"/>
        <v/>
      </c>
      <c r="D159" s="102" t="str">
        <f t="shared" ca="1" si="64"/>
        <v/>
      </c>
      <c r="E159" s="102" t="str">
        <f t="shared" ca="1" si="56"/>
        <v/>
      </c>
      <c r="F159" s="177" t="str">
        <f t="shared" ca="1" si="65"/>
        <v/>
      </c>
      <c r="G159" s="139" t="str">
        <f t="shared" ca="1" si="66"/>
        <v/>
      </c>
      <c r="H159" s="139" t="str">
        <f t="shared" ca="1" si="67"/>
        <v/>
      </c>
      <c r="I159" s="140" t="str">
        <f t="shared" ca="1" si="57"/>
        <v/>
      </c>
      <c r="J159" s="118" t="str">
        <f t="shared" ca="1" si="58"/>
        <v/>
      </c>
      <c r="K159" s="118" t="str">
        <f t="shared" ca="1" si="68"/>
        <v/>
      </c>
      <c r="L159" s="140" t="str">
        <f t="shared" ca="1" si="69"/>
        <v/>
      </c>
      <c r="M159" s="140" t="str">
        <f t="shared" ca="1" si="73"/>
        <v/>
      </c>
      <c r="N159" s="139" t="str">
        <f t="shared" ca="1" si="70"/>
        <v/>
      </c>
      <c r="O159" s="140" t="str">
        <f t="shared" ca="1" si="59"/>
        <v/>
      </c>
      <c r="P159" s="118" t="str">
        <f t="shared" ca="1" si="60"/>
        <v/>
      </c>
      <c r="Q159" s="138" t="str">
        <f t="shared" ca="1" si="61"/>
        <v/>
      </c>
      <c r="S159" s="1" t="str">
        <f t="shared" ca="1" si="71"/>
        <v/>
      </c>
    </row>
    <row r="160" spans="1:19" x14ac:dyDescent="0.15">
      <c r="A160" s="138" t="str">
        <f t="shared" ca="1" si="72"/>
        <v/>
      </c>
      <c r="B160" s="102" t="str">
        <f t="shared" ca="1" si="62"/>
        <v/>
      </c>
      <c r="C160" s="102" t="str">
        <f t="shared" ca="1" si="63"/>
        <v/>
      </c>
      <c r="D160" s="102" t="str">
        <f t="shared" ca="1" si="64"/>
        <v/>
      </c>
      <c r="E160" s="102" t="str">
        <f t="shared" ca="1" si="56"/>
        <v/>
      </c>
      <c r="F160" s="177" t="str">
        <f t="shared" ca="1" si="65"/>
        <v/>
      </c>
      <c r="G160" s="139" t="str">
        <f t="shared" ca="1" si="66"/>
        <v/>
      </c>
      <c r="H160" s="139" t="str">
        <f t="shared" ca="1" si="67"/>
        <v/>
      </c>
      <c r="I160" s="140" t="str">
        <f t="shared" ca="1" si="57"/>
        <v/>
      </c>
      <c r="J160" s="118" t="str">
        <f t="shared" ca="1" si="58"/>
        <v/>
      </c>
      <c r="K160" s="118" t="str">
        <f t="shared" ca="1" si="68"/>
        <v/>
      </c>
      <c r="L160" s="140" t="str">
        <f t="shared" ca="1" si="69"/>
        <v/>
      </c>
      <c r="M160" s="140" t="str">
        <f t="shared" ca="1" si="73"/>
        <v/>
      </c>
      <c r="N160" s="139" t="str">
        <f t="shared" ca="1" si="70"/>
        <v/>
      </c>
      <c r="O160" s="140" t="str">
        <f t="shared" ca="1" si="59"/>
        <v/>
      </c>
      <c r="P160" s="118" t="str">
        <f t="shared" ca="1" si="60"/>
        <v/>
      </c>
      <c r="Q160" s="138" t="str">
        <f t="shared" ca="1" si="61"/>
        <v/>
      </c>
      <c r="S160" s="1" t="str">
        <f t="shared" ca="1" si="71"/>
        <v/>
      </c>
    </row>
    <row r="161" spans="1:19" x14ac:dyDescent="0.15">
      <c r="A161" s="138" t="str">
        <f t="shared" ca="1" si="72"/>
        <v/>
      </c>
      <c r="B161" s="102" t="str">
        <f t="shared" ca="1" si="62"/>
        <v/>
      </c>
      <c r="C161" s="102" t="str">
        <f t="shared" ca="1" si="63"/>
        <v/>
      </c>
      <c r="D161" s="102" t="str">
        <f t="shared" ca="1" si="64"/>
        <v/>
      </c>
      <c r="E161" s="102" t="str">
        <f t="shared" ca="1" si="56"/>
        <v/>
      </c>
      <c r="F161" s="177" t="str">
        <f t="shared" ca="1" si="65"/>
        <v/>
      </c>
      <c r="G161" s="139" t="str">
        <f t="shared" ca="1" si="66"/>
        <v/>
      </c>
      <c r="H161" s="139" t="str">
        <f t="shared" ca="1" si="67"/>
        <v/>
      </c>
      <c r="I161" s="140" t="str">
        <f t="shared" ca="1" si="57"/>
        <v/>
      </c>
      <c r="J161" s="118" t="str">
        <f t="shared" ca="1" si="58"/>
        <v/>
      </c>
      <c r="K161" s="118" t="str">
        <f t="shared" ca="1" si="68"/>
        <v/>
      </c>
      <c r="L161" s="140" t="str">
        <f t="shared" ca="1" si="69"/>
        <v/>
      </c>
      <c r="M161" s="140" t="str">
        <f t="shared" ca="1" si="73"/>
        <v/>
      </c>
      <c r="N161" s="139" t="str">
        <f t="shared" ca="1" si="70"/>
        <v/>
      </c>
      <c r="O161" s="140" t="str">
        <f t="shared" ca="1" si="59"/>
        <v/>
      </c>
      <c r="P161" s="118" t="str">
        <f t="shared" ca="1" si="60"/>
        <v/>
      </c>
      <c r="Q161" s="138" t="str">
        <f t="shared" ca="1" si="61"/>
        <v/>
      </c>
      <c r="S161" s="1" t="str">
        <f t="shared" ca="1" si="71"/>
        <v/>
      </c>
    </row>
    <row r="162" spans="1:19" x14ac:dyDescent="0.15">
      <c r="A162" s="138" t="str">
        <f t="shared" ca="1" si="72"/>
        <v/>
      </c>
      <c r="B162" s="102" t="str">
        <f t="shared" ca="1" si="62"/>
        <v/>
      </c>
      <c r="C162" s="102" t="str">
        <f t="shared" ca="1" si="63"/>
        <v/>
      </c>
      <c r="D162" s="102" t="str">
        <f t="shared" ca="1" si="64"/>
        <v/>
      </c>
      <c r="E162" s="102" t="str">
        <f t="shared" ca="1" si="56"/>
        <v/>
      </c>
      <c r="F162" s="177" t="str">
        <f t="shared" ca="1" si="65"/>
        <v/>
      </c>
      <c r="G162" s="139" t="str">
        <f t="shared" ca="1" si="66"/>
        <v/>
      </c>
      <c r="H162" s="139" t="str">
        <f t="shared" ca="1" si="67"/>
        <v/>
      </c>
      <c r="I162" s="140" t="str">
        <f t="shared" ca="1" si="57"/>
        <v/>
      </c>
      <c r="J162" s="118" t="str">
        <f t="shared" ca="1" si="58"/>
        <v/>
      </c>
      <c r="K162" s="118" t="str">
        <f t="shared" ca="1" si="68"/>
        <v/>
      </c>
      <c r="L162" s="140" t="str">
        <f t="shared" ca="1" si="69"/>
        <v/>
      </c>
      <c r="M162" s="140" t="str">
        <f t="shared" ca="1" si="73"/>
        <v/>
      </c>
      <c r="N162" s="139" t="str">
        <f t="shared" ca="1" si="70"/>
        <v/>
      </c>
      <c r="O162" s="140" t="str">
        <f t="shared" ca="1" si="59"/>
        <v/>
      </c>
      <c r="P162" s="118" t="str">
        <f t="shared" ca="1" si="60"/>
        <v/>
      </c>
      <c r="Q162" s="138" t="str">
        <f t="shared" ca="1" si="61"/>
        <v/>
      </c>
      <c r="S162" s="1" t="str">
        <f t="shared" ca="1" si="71"/>
        <v/>
      </c>
    </row>
    <row r="163" spans="1:19" x14ac:dyDescent="0.15">
      <c r="A163" s="138" t="str">
        <f t="shared" ca="1" si="72"/>
        <v/>
      </c>
      <c r="B163" s="102" t="str">
        <f t="shared" ca="1" si="62"/>
        <v/>
      </c>
      <c r="C163" s="102" t="str">
        <f t="shared" ca="1" si="63"/>
        <v/>
      </c>
      <c r="D163" s="102" t="str">
        <f t="shared" ca="1" si="64"/>
        <v/>
      </c>
      <c r="E163" s="102" t="str">
        <f t="shared" ca="1" si="56"/>
        <v/>
      </c>
      <c r="F163" s="177" t="str">
        <f t="shared" ca="1" si="65"/>
        <v/>
      </c>
      <c r="G163" s="139" t="str">
        <f t="shared" ca="1" si="66"/>
        <v/>
      </c>
      <c r="H163" s="139" t="str">
        <f t="shared" ca="1" si="67"/>
        <v/>
      </c>
      <c r="I163" s="140" t="str">
        <f t="shared" ca="1" si="57"/>
        <v/>
      </c>
      <c r="J163" s="118" t="str">
        <f t="shared" ca="1" si="58"/>
        <v/>
      </c>
      <c r="K163" s="118" t="str">
        <f t="shared" ca="1" si="68"/>
        <v/>
      </c>
      <c r="L163" s="140" t="str">
        <f t="shared" ca="1" si="69"/>
        <v/>
      </c>
      <c r="M163" s="140" t="str">
        <f t="shared" ca="1" si="73"/>
        <v/>
      </c>
      <c r="N163" s="139" t="str">
        <f t="shared" ca="1" si="70"/>
        <v/>
      </c>
      <c r="O163" s="140" t="str">
        <f t="shared" ca="1" si="59"/>
        <v/>
      </c>
      <c r="P163" s="118" t="str">
        <f t="shared" ca="1" si="60"/>
        <v/>
      </c>
      <c r="Q163" s="138" t="str">
        <f t="shared" ca="1" si="61"/>
        <v/>
      </c>
      <c r="S163" s="1" t="str">
        <f t="shared" ca="1" si="71"/>
        <v/>
      </c>
    </row>
    <row r="164" spans="1:19" x14ac:dyDescent="0.15">
      <c r="A164" s="138" t="str">
        <f t="shared" ca="1" si="72"/>
        <v/>
      </c>
      <c r="B164" s="102" t="str">
        <f t="shared" ca="1" si="62"/>
        <v/>
      </c>
      <c r="C164" s="102" t="str">
        <f t="shared" ca="1" si="63"/>
        <v/>
      </c>
      <c r="D164" s="102" t="str">
        <f t="shared" ca="1" si="64"/>
        <v/>
      </c>
      <c r="E164" s="102" t="str">
        <f t="shared" ca="1" si="56"/>
        <v/>
      </c>
      <c r="F164" s="177" t="str">
        <f t="shared" ca="1" si="65"/>
        <v/>
      </c>
      <c r="G164" s="139" t="str">
        <f t="shared" ca="1" si="66"/>
        <v/>
      </c>
      <c r="H164" s="139" t="str">
        <f t="shared" ca="1" si="67"/>
        <v/>
      </c>
      <c r="I164" s="140" t="str">
        <f t="shared" ca="1" si="57"/>
        <v/>
      </c>
      <c r="J164" s="118" t="str">
        <f t="shared" ca="1" si="58"/>
        <v/>
      </c>
      <c r="K164" s="118" t="str">
        <f t="shared" ca="1" si="68"/>
        <v/>
      </c>
      <c r="L164" s="140" t="str">
        <f t="shared" ca="1" si="69"/>
        <v/>
      </c>
      <c r="M164" s="140" t="str">
        <f t="shared" ca="1" si="73"/>
        <v/>
      </c>
      <c r="N164" s="139" t="str">
        <f t="shared" ca="1" si="70"/>
        <v/>
      </c>
      <c r="O164" s="140" t="str">
        <f t="shared" ca="1" si="59"/>
        <v/>
      </c>
      <c r="P164" s="118" t="str">
        <f t="shared" ca="1" si="60"/>
        <v/>
      </c>
      <c r="Q164" s="138" t="str">
        <f t="shared" ca="1" si="61"/>
        <v/>
      </c>
      <c r="S164" s="1" t="str">
        <f t="shared" ca="1" si="71"/>
        <v/>
      </c>
    </row>
    <row r="165" spans="1:19" x14ac:dyDescent="0.15">
      <c r="A165" s="138" t="str">
        <f t="shared" ca="1" si="72"/>
        <v/>
      </c>
      <c r="B165" s="102" t="str">
        <f t="shared" ca="1" si="62"/>
        <v/>
      </c>
      <c r="C165" s="102" t="str">
        <f t="shared" ca="1" si="63"/>
        <v/>
      </c>
      <c r="D165" s="102" t="str">
        <f t="shared" ca="1" si="64"/>
        <v/>
      </c>
      <c r="E165" s="102" t="str">
        <f t="shared" ca="1" si="56"/>
        <v/>
      </c>
      <c r="F165" s="177" t="str">
        <f t="shared" ca="1" si="65"/>
        <v/>
      </c>
      <c r="G165" s="139" t="str">
        <f t="shared" ca="1" si="66"/>
        <v/>
      </c>
      <c r="H165" s="139" t="str">
        <f t="shared" ca="1" si="67"/>
        <v/>
      </c>
      <c r="I165" s="140" t="str">
        <f t="shared" ca="1" si="57"/>
        <v/>
      </c>
      <c r="J165" s="118" t="str">
        <f t="shared" ca="1" si="58"/>
        <v/>
      </c>
      <c r="K165" s="118" t="str">
        <f t="shared" ca="1" si="68"/>
        <v/>
      </c>
      <c r="L165" s="140" t="str">
        <f t="shared" ca="1" si="69"/>
        <v/>
      </c>
      <c r="M165" s="140" t="str">
        <f t="shared" ca="1" si="73"/>
        <v/>
      </c>
      <c r="N165" s="139" t="str">
        <f t="shared" ca="1" si="70"/>
        <v/>
      </c>
      <c r="O165" s="140" t="str">
        <f t="shared" ca="1" si="59"/>
        <v/>
      </c>
      <c r="P165" s="118" t="str">
        <f t="shared" ca="1" si="60"/>
        <v/>
      </c>
      <c r="Q165" s="138" t="str">
        <f t="shared" ca="1" si="61"/>
        <v/>
      </c>
      <c r="S165" s="1" t="str">
        <f t="shared" ca="1" si="71"/>
        <v/>
      </c>
    </row>
    <row r="166" spans="1:19" x14ac:dyDescent="0.15">
      <c r="A166" s="138" t="str">
        <f t="shared" ca="1" si="72"/>
        <v/>
      </c>
      <c r="B166" s="102" t="str">
        <f t="shared" ref="B166:B197" ca="1" si="74">IF($A166="","",INDEX(INDIRECT("yss_raw!BD:BD"),MATCH($B$4,INDIRECT("yss_raw!BD:BD"),0)+$A166))</f>
        <v/>
      </c>
      <c r="C166" s="102" t="str">
        <f t="shared" ref="C166:C197" ca="1" si="75">IF($A166="","",INDEX(INDIRECT("yss_raw!BE:BE"),MATCH($B$4,INDIRECT("yss_raw!BD:BD"),0)+$A166))</f>
        <v/>
      </c>
      <c r="D166" s="102" t="str">
        <f t="shared" ref="D166:D197" ca="1" si="76">IF($A166="","",INDEX(INDIRECT("yss_raw!BF:BF"),MATCH($B$4,INDIRECT("yss_raw!BD:BD"),0)+$A166))</f>
        <v/>
      </c>
      <c r="E166" s="102" t="str">
        <f t="shared" ca="1" si="56"/>
        <v/>
      </c>
      <c r="F166" s="177" t="str">
        <f t="shared" ref="F166:F197" ca="1" si="77">IF($A166="","",INDEX(INDIRECT("yss_raw!BH:BH"),MATCH($B$4,INDIRECT("yss_raw!BD:BD"),0)+$A166))</f>
        <v/>
      </c>
      <c r="G166" s="139" t="str">
        <f t="shared" ref="G166:G197" ca="1" si="78">IF($A166="","",INDEX(INDIRECT("yss_raw!BI:BI"),MATCH($B$4,INDIRECT("yss_raw!BD:BD"),0)+$A166))</f>
        <v/>
      </c>
      <c r="H166" s="139" t="str">
        <f t="shared" ref="H166:H197" ca="1" si="79">IF($A166="","",INDEX(INDIRECT("yss_raw!BJ:BJ"),MATCH($B$4,INDIRECT("yss_raw!BD:BD"),0)+$A166))</f>
        <v/>
      </c>
      <c r="I166" s="140" t="str">
        <f t="shared" ca="1" si="57"/>
        <v/>
      </c>
      <c r="J166" s="118" t="str">
        <f t="shared" ca="1" si="58"/>
        <v/>
      </c>
      <c r="K166" s="118" t="str">
        <f t="shared" ref="K166:K197" ca="1" si="80">IF($A166="","",INDEX(INDIRECT("yss_raw!BL:BL"),MATCH($B$4,INDIRECT("yss_raw!BD:BD"),0)+$A166))</f>
        <v/>
      </c>
      <c r="L166" s="140" t="str">
        <f t="shared" ref="L166:L197" ca="1" si="81">IF($A166="","",INDEX(INDIRECT("yss_raw!BM:BM"),MATCH($B$4,INDIRECT("yss_raw!BD:BD"),0)+$A166))</f>
        <v/>
      </c>
      <c r="M166" s="140" t="str">
        <f t="shared" ca="1" si="73"/>
        <v/>
      </c>
      <c r="N166" s="139" t="str">
        <f t="shared" ref="N166:N197" ca="1" si="82">IF($A166="","",INDEX(INDIRECT("yss_raw!BO:BO"),MATCH($B$4,INDIRECT("yss_raw!BD:BD"),0)+$A166))</f>
        <v/>
      </c>
      <c r="O166" s="140" t="str">
        <f t="shared" ca="1" si="59"/>
        <v/>
      </c>
      <c r="P166" s="118" t="str">
        <f t="shared" ca="1" si="60"/>
        <v/>
      </c>
      <c r="Q166" s="138" t="str">
        <f t="shared" ca="1" si="61"/>
        <v/>
      </c>
      <c r="S166" s="1" t="str">
        <f t="shared" ref="S166:S197" ca="1" si="83">IF($A166="","",INDEX(INDIRECT("yss_raw!BG:BG"),MATCH($B$4,INDIRECT("yss_raw!BD:BD"),0)+$A166))</f>
        <v/>
      </c>
    </row>
    <row r="167" spans="1:19" x14ac:dyDescent="0.15">
      <c r="A167" s="138" t="str">
        <f t="shared" ca="1" si="72"/>
        <v/>
      </c>
      <c r="B167" s="102" t="str">
        <f t="shared" ca="1" si="74"/>
        <v/>
      </c>
      <c r="C167" s="102" t="str">
        <f t="shared" ca="1" si="75"/>
        <v/>
      </c>
      <c r="D167" s="102" t="str">
        <f t="shared" ca="1" si="76"/>
        <v/>
      </c>
      <c r="E167" s="102" t="str">
        <f t="shared" ca="1" si="56"/>
        <v/>
      </c>
      <c r="F167" s="177" t="str">
        <f t="shared" ca="1" si="77"/>
        <v/>
      </c>
      <c r="G167" s="139" t="str">
        <f t="shared" ca="1" si="78"/>
        <v/>
      </c>
      <c r="H167" s="139" t="str">
        <f t="shared" ca="1" si="79"/>
        <v/>
      </c>
      <c r="I167" s="140" t="str">
        <f t="shared" ca="1" si="57"/>
        <v/>
      </c>
      <c r="J167" s="118" t="str">
        <f t="shared" ca="1" si="58"/>
        <v/>
      </c>
      <c r="K167" s="118" t="str">
        <f t="shared" ca="1" si="80"/>
        <v/>
      </c>
      <c r="L167" s="140" t="str">
        <f t="shared" ca="1" si="81"/>
        <v/>
      </c>
      <c r="M167" s="140" t="str">
        <f t="shared" ca="1" si="73"/>
        <v/>
      </c>
      <c r="N167" s="139" t="str">
        <f t="shared" ca="1" si="82"/>
        <v/>
      </c>
      <c r="O167" s="140" t="str">
        <f t="shared" ca="1" si="59"/>
        <v/>
      </c>
      <c r="P167" s="118" t="str">
        <f t="shared" ca="1" si="60"/>
        <v/>
      </c>
      <c r="Q167" s="138" t="str">
        <f t="shared" ca="1" si="61"/>
        <v/>
      </c>
      <c r="S167" s="1" t="str">
        <f t="shared" ca="1" si="83"/>
        <v/>
      </c>
    </row>
    <row r="168" spans="1:19" x14ac:dyDescent="0.15">
      <c r="A168" s="138" t="str">
        <f t="shared" ca="1" si="72"/>
        <v/>
      </c>
      <c r="B168" s="102" t="str">
        <f t="shared" ca="1" si="74"/>
        <v/>
      </c>
      <c r="C168" s="102" t="str">
        <f t="shared" ca="1" si="75"/>
        <v/>
      </c>
      <c r="D168" s="102" t="str">
        <f t="shared" ca="1" si="76"/>
        <v/>
      </c>
      <c r="E168" s="102" t="str">
        <f t="shared" ca="1" si="56"/>
        <v/>
      </c>
      <c r="F168" s="177" t="str">
        <f t="shared" ca="1" si="77"/>
        <v/>
      </c>
      <c r="G168" s="139" t="str">
        <f t="shared" ca="1" si="78"/>
        <v/>
      </c>
      <c r="H168" s="139" t="str">
        <f t="shared" ca="1" si="79"/>
        <v/>
      </c>
      <c r="I168" s="140" t="str">
        <f t="shared" ca="1" si="57"/>
        <v/>
      </c>
      <c r="J168" s="118" t="str">
        <f t="shared" ca="1" si="58"/>
        <v/>
      </c>
      <c r="K168" s="118" t="str">
        <f t="shared" ca="1" si="80"/>
        <v/>
      </c>
      <c r="L168" s="140" t="str">
        <f t="shared" ca="1" si="81"/>
        <v/>
      </c>
      <c r="M168" s="140" t="str">
        <f t="shared" ca="1" si="73"/>
        <v/>
      </c>
      <c r="N168" s="139" t="str">
        <f t="shared" ca="1" si="82"/>
        <v/>
      </c>
      <c r="O168" s="140" t="str">
        <f t="shared" ca="1" si="59"/>
        <v/>
      </c>
      <c r="P168" s="118" t="str">
        <f t="shared" ca="1" si="60"/>
        <v/>
      </c>
      <c r="Q168" s="138" t="str">
        <f t="shared" ca="1" si="61"/>
        <v/>
      </c>
      <c r="S168" s="1" t="str">
        <f t="shared" ca="1" si="83"/>
        <v/>
      </c>
    </row>
    <row r="169" spans="1:19" x14ac:dyDescent="0.15">
      <c r="A169" s="138" t="str">
        <f t="shared" ca="1" si="72"/>
        <v/>
      </c>
      <c r="B169" s="102" t="str">
        <f t="shared" ca="1" si="74"/>
        <v/>
      </c>
      <c r="C169" s="102" t="str">
        <f t="shared" ca="1" si="75"/>
        <v/>
      </c>
      <c r="D169" s="102" t="str">
        <f t="shared" ca="1" si="76"/>
        <v/>
      </c>
      <c r="E169" s="102" t="str">
        <f t="shared" ca="1" si="56"/>
        <v/>
      </c>
      <c r="F169" s="177" t="str">
        <f t="shared" ca="1" si="77"/>
        <v/>
      </c>
      <c r="G169" s="139" t="str">
        <f t="shared" ca="1" si="78"/>
        <v/>
      </c>
      <c r="H169" s="139" t="str">
        <f t="shared" ca="1" si="79"/>
        <v/>
      </c>
      <c r="I169" s="140" t="str">
        <f t="shared" ca="1" si="57"/>
        <v/>
      </c>
      <c r="J169" s="118" t="str">
        <f t="shared" ca="1" si="58"/>
        <v/>
      </c>
      <c r="K169" s="118" t="str">
        <f t="shared" ca="1" si="80"/>
        <v/>
      </c>
      <c r="L169" s="140" t="str">
        <f t="shared" ca="1" si="81"/>
        <v/>
      </c>
      <c r="M169" s="140" t="str">
        <f t="shared" ca="1" si="73"/>
        <v/>
      </c>
      <c r="N169" s="139" t="str">
        <f t="shared" ca="1" si="82"/>
        <v/>
      </c>
      <c r="O169" s="140" t="str">
        <f t="shared" ca="1" si="59"/>
        <v/>
      </c>
      <c r="P169" s="118" t="str">
        <f t="shared" ca="1" si="60"/>
        <v/>
      </c>
      <c r="Q169" s="138" t="str">
        <f t="shared" ca="1" si="61"/>
        <v/>
      </c>
      <c r="S169" s="1" t="str">
        <f t="shared" ca="1" si="83"/>
        <v/>
      </c>
    </row>
    <row r="170" spans="1:19" x14ac:dyDescent="0.15">
      <c r="A170" s="138" t="str">
        <f t="shared" ca="1" si="72"/>
        <v/>
      </c>
      <c r="B170" s="102" t="str">
        <f t="shared" ca="1" si="74"/>
        <v/>
      </c>
      <c r="C170" s="102" t="str">
        <f t="shared" ca="1" si="75"/>
        <v/>
      </c>
      <c r="D170" s="102" t="str">
        <f t="shared" ca="1" si="76"/>
        <v/>
      </c>
      <c r="E170" s="102" t="str">
        <f t="shared" ref="E170:E205" ca="1" si="84">SUBSTITUTE(SUBSTITUTE(SUBSTITUTE(S170,"BROAD","部分一致"),"EXACT","完全一致"),"PHRASE","フレーズ一致")</f>
        <v/>
      </c>
      <c r="F170" s="177" t="str">
        <f t="shared" ca="1" si="77"/>
        <v/>
      </c>
      <c r="G170" s="139" t="str">
        <f t="shared" ca="1" si="78"/>
        <v/>
      </c>
      <c r="H170" s="139" t="str">
        <f t="shared" ca="1" si="79"/>
        <v/>
      </c>
      <c r="I170" s="140" t="str">
        <f t="shared" ref="I170:I205" ca="1" si="85">IF($A170="","",IFERROR(H170/G170,""))</f>
        <v/>
      </c>
      <c r="J170" s="118" t="str">
        <f t="shared" ref="J170:J205" ca="1" si="86">IF($A170="","",IFERROR(K170/H170,""))</f>
        <v/>
      </c>
      <c r="K170" s="118" t="str">
        <f t="shared" ca="1" si="80"/>
        <v/>
      </c>
      <c r="L170" s="140" t="str">
        <f t="shared" ca="1" si="81"/>
        <v/>
      </c>
      <c r="M170" s="140" t="str">
        <f t="shared" ca="1" si="73"/>
        <v/>
      </c>
      <c r="N170" s="139" t="str">
        <f t="shared" ca="1" si="82"/>
        <v/>
      </c>
      <c r="O170" s="140" t="str">
        <f t="shared" ref="O170:O205" ca="1" si="87">IF($A170="","",IFERROR(N170/H170,""))</f>
        <v/>
      </c>
      <c r="P170" s="118" t="str">
        <f t="shared" ref="P170:P205" ca="1" si="88">IF($A170="","",IFERROR(K170/N170,""))</f>
        <v/>
      </c>
      <c r="Q170" s="138" t="str">
        <f t="shared" ref="Q170:Q205" ca="1" si="89">IF($A170="","",IF(N170&gt;0,IF(P170&gt;$P$5,"B","A"),IF(N170=0,IF(K170&gt;$P$5,"C","D"))))</f>
        <v/>
      </c>
      <c r="S170" s="1" t="str">
        <f t="shared" ca="1" si="83"/>
        <v/>
      </c>
    </row>
    <row r="171" spans="1:19" x14ac:dyDescent="0.15">
      <c r="A171" s="138" t="str">
        <f t="shared" ca="1" si="72"/>
        <v/>
      </c>
      <c r="B171" s="102" t="str">
        <f t="shared" ca="1" si="74"/>
        <v/>
      </c>
      <c r="C171" s="102" t="str">
        <f t="shared" ca="1" si="75"/>
        <v/>
      </c>
      <c r="D171" s="102" t="str">
        <f t="shared" ca="1" si="76"/>
        <v/>
      </c>
      <c r="E171" s="102" t="str">
        <f t="shared" ca="1" si="84"/>
        <v/>
      </c>
      <c r="F171" s="177" t="str">
        <f t="shared" ca="1" si="77"/>
        <v/>
      </c>
      <c r="G171" s="139" t="str">
        <f t="shared" ca="1" si="78"/>
        <v/>
      </c>
      <c r="H171" s="139" t="str">
        <f t="shared" ca="1" si="79"/>
        <v/>
      </c>
      <c r="I171" s="140" t="str">
        <f t="shared" ca="1" si="85"/>
        <v/>
      </c>
      <c r="J171" s="118" t="str">
        <f t="shared" ca="1" si="86"/>
        <v/>
      </c>
      <c r="K171" s="118" t="str">
        <f t="shared" ca="1" si="80"/>
        <v/>
      </c>
      <c r="L171" s="140" t="str">
        <f t="shared" ca="1" si="81"/>
        <v/>
      </c>
      <c r="M171" s="140" t="str">
        <f t="shared" ca="1" si="73"/>
        <v/>
      </c>
      <c r="N171" s="139" t="str">
        <f t="shared" ca="1" si="82"/>
        <v/>
      </c>
      <c r="O171" s="140" t="str">
        <f t="shared" ca="1" si="87"/>
        <v/>
      </c>
      <c r="P171" s="118" t="str">
        <f t="shared" ca="1" si="88"/>
        <v/>
      </c>
      <c r="Q171" s="138" t="str">
        <f t="shared" ca="1" si="89"/>
        <v/>
      </c>
      <c r="S171" s="1" t="str">
        <f t="shared" ca="1" si="83"/>
        <v/>
      </c>
    </row>
    <row r="172" spans="1:19" x14ac:dyDescent="0.15">
      <c r="A172" s="138" t="str">
        <f t="shared" ca="1" si="72"/>
        <v/>
      </c>
      <c r="B172" s="102" t="str">
        <f t="shared" ca="1" si="74"/>
        <v/>
      </c>
      <c r="C172" s="102" t="str">
        <f t="shared" ca="1" si="75"/>
        <v/>
      </c>
      <c r="D172" s="102" t="str">
        <f t="shared" ca="1" si="76"/>
        <v/>
      </c>
      <c r="E172" s="102" t="str">
        <f t="shared" ca="1" si="84"/>
        <v/>
      </c>
      <c r="F172" s="177" t="str">
        <f t="shared" ca="1" si="77"/>
        <v/>
      </c>
      <c r="G172" s="139" t="str">
        <f t="shared" ca="1" si="78"/>
        <v/>
      </c>
      <c r="H172" s="139" t="str">
        <f t="shared" ca="1" si="79"/>
        <v/>
      </c>
      <c r="I172" s="140" t="str">
        <f t="shared" ca="1" si="85"/>
        <v/>
      </c>
      <c r="J172" s="118" t="str">
        <f t="shared" ca="1" si="86"/>
        <v/>
      </c>
      <c r="K172" s="118" t="str">
        <f t="shared" ca="1" si="80"/>
        <v/>
      </c>
      <c r="L172" s="140" t="str">
        <f t="shared" ca="1" si="81"/>
        <v/>
      </c>
      <c r="M172" s="140" t="str">
        <f t="shared" ca="1" si="73"/>
        <v/>
      </c>
      <c r="N172" s="139" t="str">
        <f t="shared" ca="1" si="82"/>
        <v/>
      </c>
      <c r="O172" s="140" t="str">
        <f t="shared" ca="1" si="87"/>
        <v/>
      </c>
      <c r="P172" s="118" t="str">
        <f t="shared" ca="1" si="88"/>
        <v/>
      </c>
      <c r="Q172" s="138" t="str">
        <f t="shared" ca="1" si="89"/>
        <v/>
      </c>
      <c r="S172" s="1" t="str">
        <f t="shared" ca="1" si="83"/>
        <v/>
      </c>
    </row>
    <row r="173" spans="1:19" x14ac:dyDescent="0.15">
      <c r="A173" s="138" t="str">
        <f t="shared" ca="1" si="72"/>
        <v/>
      </c>
      <c r="B173" s="102" t="str">
        <f t="shared" ca="1" si="74"/>
        <v/>
      </c>
      <c r="C173" s="102" t="str">
        <f t="shared" ca="1" si="75"/>
        <v/>
      </c>
      <c r="D173" s="102" t="str">
        <f t="shared" ca="1" si="76"/>
        <v/>
      </c>
      <c r="E173" s="102" t="str">
        <f t="shared" ca="1" si="84"/>
        <v/>
      </c>
      <c r="F173" s="177" t="str">
        <f t="shared" ca="1" si="77"/>
        <v/>
      </c>
      <c r="G173" s="139" t="str">
        <f t="shared" ca="1" si="78"/>
        <v/>
      </c>
      <c r="H173" s="139" t="str">
        <f t="shared" ca="1" si="79"/>
        <v/>
      </c>
      <c r="I173" s="140" t="str">
        <f t="shared" ca="1" si="85"/>
        <v/>
      </c>
      <c r="J173" s="118" t="str">
        <f t="shared" ca="1" si="86"/>
        <v/>
      </c>
      <c r="K173" s="118" t="str">
        <f t="shared" ca="1" si="80"/>
        <v/>
      </c>
      <c r="L173" s="140" t="str">
        <f t="shared" ca="1" si="81"/>
        <v/>
      </c>
      <c r="M173" s="140" t="str">
        <f t="shared" ca="1" si="73"/>
        <v/>
      </c>
      <c r="N173" s="139" t="str">
        <f t="shared" ca="1" si="82"/>
        <v/>
      </c>
      <c r="O173" s="140" t="str">
        <f t="shared" ca="1" si="87"/>
        <v/>
      </c>
      <c r="P173" s="118" t="str">
        <f t="shared" ca="1" si="88"/>
        <v/>
      </c>
      <c r="Q173" s="138" t="str">
        <f t="shared" ca="1" si="89"/>
        <v/>
      </c>
      <c r="S173" s="1" t="str">
        <f t="shared" ca="1" si="83"/>
        <v/>
      </c>
    </row>
    <row r="174" spans="1:19" x14ac:dyDescent="0.15">
      <c r="A174" s="138" t="str">
        <f t="shared" ca="1" si="72"/>
        <v/>
      </c>
      <c r="B174" s="102" t="str">
        <f t="shared" ca="1" si="74"/>
        <v/>
      </c>
      <c r="C174" s="102" t="str">
        <f t="shared" ca="1" si="75"/>
        <v/>
      </c>
      <c r="D174" s="102" t="str">
        <f t="shared" ca="1" si="76"/>
        <v/>
      </c>
      <c r="E174" s="102" t="str">
        <f t="shared" ca="1" si="84"/>
        <v/>
      </c>
      <c r="F174" s="177" t="str">
        <f t="shared" ca="1" si="77"/>
        <v/>
      </c>
      <c r="G174" s="139" t="str">
        <f t="shared" ca="1" si="78"/>
        <v/>
      </c>
      <c r="H174" s="139" t="str">
        <f t="shared" ca="1" si="79"/>
        <v/>
      </c>
      <c r="I174" s="140" t="str">
        <f t="shared" ca="1" si="85"/>
        <v/>
      </c>
      <c r="J174" s="118" t="str">
        <f t="shared" ca="1" si="86"/>
        <v/>
      </c>
      <c r="K174" s="118" t="str">
        <f t="shared" ca="1" si="80"/>
        <v/>
      </c>
      <c r="L174" s="140" t="str">
        <f t="shared" ca="1" si="81"/>
        <v/>
      </c>
      <c r="M174" s="140" t="str">
        <f t="shared" ca="1" si="73"/>
        <v/>
      </c>
      <c r="N174" s="139" t="str">
        <f t="shared" ca="1" si="82"/>
        <v/>
      </c>
      <c r="O174" s="140" t="str">
        <f t="shared" ca="1" si="87"/>
        <v/>
      </c>
      <c r="P174" s="118" t="str">
        <f t="shared" ca="1" si="88"/>
        <v/>
      </c>
      <c r="Q174" s="138" t="str">
        <f t="shared" ca="1" si="89"/>
        <v/>
      </c>
      <c r="S174" s="1" t="str">
        <f t="shared" ca="1" si="83"/>
        <v/>
      </c>
    </row>
    <row r="175" spans="1:19" x14ac:dyDescent="0.15">
      <c r="A175" s="138" t="str">
        <f t="shared" ca="1" si="72"/>
        <v/>
      </c>
      <c r="B175" s="102" t="str">
        <f t="shared" ca="1" si="74"/>
        <v/>
      </c>
      <c r="C175" s="102" t="str">
        <f t="shared" ca="1" si="75"/>
        <v/>
      </c>
      <c r="D175" s="102" t="str">
        <f t="shared" ca="1" si="76"/>
        <v/>
      </c>
      <c r="E175" s="102" t="str">
        <f t="shared" ca="1" si="84"/>
        <v/>
      </c>
      <c r="F175" s="177" t="str">
        <f t="shared" ca="1" si="77"/>
        <v/>
      </c>
      <c r="G175" s="139" t="str">
        <f t="shared" ca="1" si="78"/>
        <v/>
      </c>
      <c r="H175" s="139" t="str">
        <f t="shared" ca="1" si="79"/>
        <v/>
      </c>
      <c r="I175" s="140" t="str">
        <f t="shared" ca="1" si="85"/>
        <v/>
      </c>
      <c r="J175" s="118" t="str">
        <f t="shared" ca="1" si="86"/>
        <v/>
      </c>
      <c r="K175" s="118" t="str">
        <f t="shared" ca="1" si="80"/>
        <v/>
      </c>
      <c r="L175" s="140" t="str">
        <f t="shared" ca="1" si="81"/>
        <v/>
      </c>
      <c r="M175" s="140" t="str">
        <f t="shared" ca="1" si="73"/>
        <v/>
      </c>
      <c r="N175" s="139" t="str">
        <f t="shared" ca="1" si="82"/>
        <v/>
      </c>
      <c r="O175" s="140" t="str">
        <f t="shared" ca="1" si="87"/>
        <v/>
      </c>
      <c r="P175" s="118" t="str">
        <f t="shared" ca="1" si="88"/>
        <v/>
      </c>
      <c r="Q175" s="138" t="str">
        <f t="shared" ca="1" si="89"/>
        <v/>
      </c>
      <c r="S175" s="1" t="str">
        <f t="shared" ca="1" si="83"/>
        <v/>
      </c>
    </row>
    <row r="176" spans="1:19" x14ac:dyDescent="0.15">
      <c r="A176" s="138" t="str">
        <f t="shared" ca="1" si="72"/>
        <v/>
      </c>
      <c r="B176" s="102" t="str">
        <f t="shared" ca="1" si="74"/>
        <v/>
      </c>
      <c r="C176" s="102" t="str">
        <f t="shared" ca="1" si="75"/>
        <v/>
      </c>
      <c r="D176" s="102" t="str">
        <f t="shared" ca="1" si="76"/>
        <v/>
      </c>
      <c r="E176" s="102" t="str">
        <f t="shared" ca="1" si="84"/>
        <v/>
      </c>
      <c r="F176" s="177" t="str">
        <f t="shared" ca="1" si="77"/>
        <v/>
      </c>
      <c r="G176" s="139" t="str">
        <f t="shared" ca="1" si="78"/>
        <v/>
      </c>
      <c r="H176" s="139" t="str">
        <f t="shared" ca="1" si="79"/>
        <v/>
      </c>
      <c r="I176" s="140" t="str">
        <f t="shared" ca="1" si="85"/>
        <v/>
      </c>
      <c r="J176" s="118" t="str">
        <f t="shared" ca="1" si="86"/>
        <v/>
      </c>
      <c r="K176" s="118" t="str">
        <f t="shared" ca="1" si="80"/>
        <v/>
      </c>
      <c r="L176" s="140" t="str">
        <f t="shared" ca="1" si="81"/>
        <v/>
      </c>
      <c r="M176" s="140" t="str">
        <f t="shared" ca="1" si="73"/>
        <v/>
      </c>
      <c r="N176" s="139" t="str">
        <f t="shared" ca="1" si="82"/>
        <v/>
      </c>
      <c r="O176" s="140" t="str">
        <f t="shared" ca="1" si="87"/>
        <v/>
      </c>
      <c r="P176" s="118" t="str">
        <f t="shared" ca="1" si="88"/>
        <v/>
      </c>
      <c r="Q176" s="138" t="str">
        <f t="shared" ca="1" si="89"/>
        <v/>
      </c>
      <c r="S176" s="1" t="str">
        <f t="shared" ca="1" si="83"/>
        <v/>
      </c>
    </row>
    <row r="177" spans="1:19" x14ac:dyDescent="0.15">
      <c r="A177" s="138" t="str">
        <f t="shared" ca="1" si="72"/>
        <v/>
      </c>
      <c r="B177" s="102" t="str">
        <f t="shared" ca="1" si="74"/>
        <v/>
      </c>
      <c r="C177" s="102" t="str">
        <f t="shared" ca="1" si="75"/>
        <v/>
      </c>
      <c r="D177" s="102" t="str">
        <f t="shared" ca="1" si="76"/>
        <v/>
      </c>
      <c r="E177" s="102" t="str">
        <f t="shared" ca="1" si="84"/>
        <v/>
      </c>
      <c r="F177" s="177" t="str">
        <f t="shared" ca="1" si="77"/>
        <v/>
      </c>
      <c r="G177" s="139" t="str">
        <f t="shared" ca="1" si="78"/>
        <v/>
      </c>
      <c r="H177" s="139" t="str">
        <f t="shared" ca="1" si="79"/>
        <v/>
      </c>
      <c r="I177" s="140" t="str">
        <f t="shared" ca="1" si="85"/>
        <v/>
      </c>
      <c r="J177" s="118" t="str">
        <f t="shared" ca="1" si="86"/>
        <v/>
      </c>
      <c r="K177" s="118" t="str">
        <f t="shared" ca="1" si="80"/>
        <v/>
      </c>
      <c r="L177" s="140" t="str">
        <f t="shared" ca="1" si="81"/>
        <v/>
      </c>
      <c r="M177" s="140" t="str">
        <f t="shared" ca="1" si="73"/>
        <v/>
      </c>
      <c r="N177" s="139" t="str">
        <f t="shared" ca="1" si="82"/>
        <v/>
      </c>
      <c r="O177" s="140" t="str">
        <f t="shared" ca="1" si="87"/>
        <v/>
      </c>
      <c r="P177" s="118" t="str">
        <f t="shared" ca="1" si="88"/>
        <v/>
      </c>
      <c r="Q177" s="138" t="str">
        <f t="shared" ca="1" si="89"/>
        <v/>
      </c>
      <c r="S177" s="1" t="str">
        <f t="shared" ca="1" si="83"/>
        <v/>
      </c>
    </row>
    <row r="178" spans="1:19" x14ac:dyDescent="0.15">
      <c r="A178" s="138" t="str">
        <f t="shared" ca="1" si="72"/>
        <v/>
      </c>
      <c r="B178" s="102" t="str">
        <f t="shared" ca="1" si="74"/>
        <v/>
      </c>
      <c r="C178" s="102" t="str">
        <f t="shared" ca="1" si="75"/>
        <v/>
      </c>
      <c r="D178" s="102" t="str">
        <f t="shared" ca="1" si="76"/>
        <v/>
      </c>
      <c r="E178" s="102" t="str">
        <f t="shared" ca="1" si="84"/>
        <v/>
      </c>
      <c r="F178" s="177" t="str">
        <f t="shared" ca="1" si="77"/>
        <v/>
      </c>
      <c r="G178" s="139" t="str">
        <f t="shared" ca="1" si="78"/>
        <v/>
      </c>
      <c r="H178" s="139" t="str">
        <f t="shared" ca="1" si="79"/>
        <v/>
      </c>
      <c r="I178" s="140" t="str">
        <f t="shared" ca="1" si="85"/>
        <v/>
      </c>
      <c r="J178" s="118" t="str">
        <f t="shared" ca="1" si="86"/>
        <v/>
      </c>
      <c r="K178" s="118" t="str">
        <f t="shared" ca="1" si="80"/>
        <v/>
      </c>
      <c r="L178" s="140" t="str">
        <f t="shared" ca="1" si="81"/>
        <v/>
      </c>
      <c r="M178" s="140" t="str">
        <f t="shared" ca="1" si="73"/>
        <v/>
      </c>
      <c r="N178" s="139" t="str">
        <f t="shared" ca="1" si="82"/>
        <v/>
      </c>
      <c r="O178" s="140" t="str">
        <f t="shared" ca="1" si="87"/>
        <v/>
      </c>
      <c r="P178" s="118" t="str">
        <f t="shared" ca="1" si="88"/>
        <v/>
      </c>
      <c r="Q178" s="138" t="str">
        <f t="shared" ca="1" si="89"/>
        <v/>
      </c>
      <c r="S178" s="1" t="str">
        <f t="shared" ca="1" si="83"/>
        <v/>
      </c>
    </row>
    <row r="179" spans="1:19" x14ac:dyDescent="0.15">
      <c r="A179" s="138" t="str">
        <f t="shared" ca="1" si="72"/>
        <v/>
      </c>
      <c r="B179" s="102" t="str">
        <f t="shared" ca="1" si="74"/>
        <v/>
      </c>
      <c r="C179" s="102" t="str">
        <f t="shared" ca="1" si="75"/>
        <v/>
      </c>
      <c r="D179" s="102" t="str">
        <f t="shared" ca="1" si="76"/>
        <v/>
      </c>
      <c r="E179" s="102" t="str">
        <f t="shared" ca="1" si="84"/>
        <v/>
      </c>
      <c r="F179" s="177" t="str">
        <f t="shared" ca="1" si="77"/>
        <v/>
      </c>
      <c r="G179" s="139" t="str">
        <f t="shared" ca="1" si="78"/>
        <v/>
      </c>
      <c r="H179" s="139" t="str">
        <f t="shared" ca="1" si="79"/>
        <v/>
      </c>
      <c r="I179" s="140" t="str">
        <f t="shared" ca="1" si="85"/>
        <v/>
      </c>
      <c r="J179" s="118" t="str">
        <f t="shared" ca="1" si="86"/>
        <v/>
      </c>
      <c r="K179" s="118" t="str">
        <f t="shared" ca="1" si="80"/>
        <v/>
      </c>
      <c r="L179" s="140" t="str">
        <f t="shared" ca="1" si="81"/>
        <v/>
      </c>
      <c r="M179" s="140" t="str">
        <f t="shared" ca="1" si="73"/>
        <v/>
      </c>
      <c r="N179" s="139" t="str">
        <f t="shared" ca="1" si="82"/>
        <v/>
      </c>
      <c r="O179" s="140" t="str">
        <f t="shared" ca="1" si="87"/>
        <v/>
      </c>
      <c r="P179" s="118" t="str">
        <f t="shared" ca="1" si="88"/>
        <v/>
      </c>
      <c r="Q179" s="138" t="str">
        <f t="shared" ca="1" si="89"/>
        <v/>
      </c>
      <c r="S179" s="1" t="str">
        <f t="shared" ca="1" si="83"/>
        <v/>
      </c>
    </row>
    <row r="180" spans="1:19" x14ac:dyDescent="0.15">
      <c r="A180" s="138" t="str">
        <f t="shared" ca="1" si="72"/>
        <v/>
      </c>
      <c r="B180" s="102" t="str">
        <f t="shared" ca="1" si="74"/>
        <v/>
      </c>
      <c r="C180" s="102" t="str">
        <f t="shared" ca="1" si="75"/>
        <v/>
      </c>
      <c r="D180" s="102" t="str">
        <f t="shared" ca="1" si="76"/>
        <v/>
      </c>
      <c r="E180" s="102" t="str">
        <f t="shared" ca="1" si="84"/>
        <v/>
      </c>
      <c r="F180" s="177" t="str">
        <f t="shared" ca="1" si="77"/>
        <v/>
      </c>
      <c r="G180" s="139" t="str">
        <f t="shared" ca="1" si="78"/>
        <v/>
      </c>
      <c r="H180" s="139" t="str">
        <f t="shared" ca="1" si="79"/>
        <v/>
      </c>
      <c r="I180" s="140" t="str">
        <f t="shared" ca="1" si="85"/>
        <v/>
      </c>
      <c r="J180" s="118" t="str">
        <f t="shared" ca="1" si="86"/>
        <v/>
      </c>
      <c r="K180" s="118" t="str">
        <f t="shared" ca="1" si="80"/>
        <v/>
      </c>
      <c r="L180" s="140" t="str">
        <f t="shared" ca="1" si="81"/>
        <v/>
      </c>
      <c r="M180" s="140" t="str">
        <f t="shared" ca="1" si="73"/>
        <v/>
      </c>
      <c r="N180" s="139" t="str">
        <f t="shared" ca="1" si="82"/>
        <v/>
      </c>
      <c r="O180" s="140" t="str">
        <f t="shared" ca="1" si="87"/>
        <v/>
      </c>
      <c r="P180" s="118" t="str">
        <f t="shared" ca="1" si="88"/>
        <v/>
      </c>
      <c r="Q180" s="138" t="str">
        <f t="shared" ca="1" si="89"/>
        <v/>
      </c>
      <c r="S180" s="1" t="str">
        <f t="shared" ca="1" si="83"/>
        <v/>
      </c>
    </row>
    <row r="181" spans="1:19" x14ac:dyDescent="0.15">
      <c r="A181" s="138" t="str">
        <f t="shared" ca="1" si="72"/>
        <v/>
      </c>
      <c r="B181" s="102" t="str">
        <f t="shared" ca="1" si="74"/>
        <v/>
      </c>
      <c r="C181" s="102" t="str">
        <f t="shared" ca="1" si="75"/>
        <v/>
      </c>
      <c r="D181" s="102" t="str">
        <f t="shared" ca="1" si="76"/>
        <v/>
      </c>
      <c r="E181" s="102" t="str">
        <f t="shared" ca="1" si="84"/>
        <v/>
      </c>
      <c r="F181" s="177" t="str">
        <f t="shared" ca="1" si="77"/>
        <v/>
      </c>
      <c r="G181" s="139" t="str">
        <f t="shared" ca="1" si="78"/>
        <v/>
      </c>
      <c r="H181" s="139" t="str">
        <f t="shared" ca="1" si="79"/>
        <v/>
      </c>
      <c r="I181" s="140" t="str">
        <f t="shared" ca="1" si="85"/>
        <v/>
      </c>
      <c r="J181" s="118" t="str">
        <f t="shared" ca="1" si="86"/>
        <v/>
      </c>
      <c r="K181" s="118" t="str">
        <f t="shared" ca="1" si="80"/>
        <v/>
      </c>
      <c r="L181" s="140" t="str">
        <f t="shared" ca="1" si="81"/>
        <v/>
      </c>
      <c r="M181" s="140" t="str">
        <f t="shared" ca="1" si="73"/>
        <v/>
      </c>
      <c r="N181" s="139" t="str">
        <f t="shared" ca="1" si="82"/>
        <v/>
      </c>
      <c r="O181" s="140" t="str">
        <f t="shared" ca="1" si="87"/>
        <v/>
      </c>
      <c r="P181" s="118" t="str">
        <f t="shared" ca="1" si="88"/>
        <v/>
      </c>
      <c r="Q181" s="138" t="str">
        <f t="shared" ca="1" si="89"/>
        <v/>
      </c>
      <c r="S181" s="1" t="str">
        <f t="shared" ca="1" si="83"/>
        <v/>
      </c>
    </row>
    <row r="182" spans="1:19" x14ac:dyDescent="0.15">
      <c r="A182" s="138" t="str">
        <f t="shared" ca="1" si="72"/>
        <v/>
      </c>
      <c r="B182" s="102" t="str">
        <f t="shared" ca="1" si="74"/>
        <v/>
      </c>
      <c r="C182" s="102" t="str">
        <f t="shared" ca="1" si="75"/>
        <v/>
      </c>
      <c r="D182" s="102" t="str">
        <f t="shared" ca="1" si="76"/>
        <v/>
      </c>
      <c r="E182" s="102" t="str">
        <f t="shared" ca="1" si="84"/>
        <v/>
      </c>
      <c r="F182" s="177" t="str">
        <f t="shared" ca="1" si="77"/>
        <v/>
      </c>
      <c r="G182" s="139" t="str">
        <f t="shared" ca="1" si="78"/>
        <v/>
      </c>
      <c r="H182" s="139" t="str">
        <f t="shared" ca="1" si="79"/>
        <v/>
      </c>
      <c r="I182" s="140" t="str">
        <f t="shared" ca="1" si="85"/>
        <v/>
      </c>
      <c r="J182" s="118" t="str">
        <f t="shared" ca="1" si="86"/>
        <v/>
      </c>
      <c r="K182" s="118" t="str">
        <f t="shared" ca="1" si="80"/>
        <v/>
      </c>
      <c r="L182" s="140" t="str">
        <f t="shared" ca="1" si="81"/>
        <v/>
      </c>
      <c r="M182" s="140" t="str">
        <f t="shared" ca="1" si="73"/>
        <v/>
      </c>
      <c r="N182" s="139" t="str">
        <f t="shared" ca="1" si="82"/>
        <v/>
      </c>
      <c r="O182" s="140" t="str">
        <f t="shared" ca="1" si="87"/>
        <v/>
      </c>
      <c r="P182" s="118" t="str">
        <f t="shared" ca="1" si="88"/>
        <v/>
      </c>
      <c r="Q182" s="138" t="str">
        <f t="shared" ca="1" si="89"/>
        <v/>
      </c>
      <c r="S182" s="1" t="str">
        <f t="shared" ca="1" si="83"/>
        <v/>
      </c>
    </row>
    <row r="183" spans="1:19" x14ac:dyDescent="0.15">
      <c r="A183" s="138" t="str">
        <f t="shared" ca="1" si="72"/>
        <v/>
      </c>
      <c r="B183" s="102" t="str">
        <f t="shared" ca="1" si="74"/>
        <v/>
      </c>
      <c r="C183" s="102" t="str">
        <f t="shared" ca="1" si="75"/>
        <v/>
      </c>
      <c r="D183" s="102" t="str">
        <f t="shared" ca="1" si="76"/>
        <v/>
      </c>
      <c r="E183" s="102" t="str">
        <f t="shared" ca="1" si="84"/>
        <v/>
      </c>
      <c r="F183" s="177" t="str">
        <f t="shared" ca="1" si="77"/>
        <v/>
      </c>
      <c r="G183" s="139" t="str">
        <f t="shared" ca="1" si="78"/>
        <v/>
      </c>
      <c r="H183" s="139" t="str">
        <f t="shared" ca="1" si="79"/>
        <v/>
      </c>
      <c r="I183" s="140" t="str">
        <f t="shared" ca="1" si="85"/>
        <v/>
      </c>
      <c r="J183" s="118" t="str">
        <f t="shared" ca="1" si="86"/>
        <v/>
      </c>
      <c r="K183" s="118" t="str">
        <f t="shared" ca="1" si="80"/>
        <v/>
      </c>
      <c r="L183" s="140" t="str">
        <f t="shared" ca="1" si="81"/>
        <v/>
      </c>
      <c r="M183" s="140" t="str">
        <f t="shared" ca="1" si="73"/>
        <v/>
      </c>
      <c r="N183" s="139" t="str">
        <f t="shared" ca="1" si="82"/>
        <v/>
      </c>
      <c r="O183" s="140" t="str">
        <f t="shared" ca="1" si="87"/>
        <v/>
      </c>
      <c r="P183" s="118" t="str">
        <f t="shared" ca="1" si="88"/>
        <v/>
      </c>
      <c r="Q183" s="138" t="str">
        <f t="shared" ca="1" si="89"/>
        <v/>
      </c>
      <c r="S183" s="1" t="str">
        <f t="shared" ca="1" si="83"/>
        <v/>
      </c>
    </row>
    <row r="184" spans="1:19" x14ac:dyDescent="0.15">
      <c r="A184" s="138" t="str">
        <f t="shared" ca="1" si="72"/>
        <v/>
      </c>
      <c r="B184" s="102" t="str">
        <f t="shared" ca="1" si="74"/>
        <v/>
      </c>
      <c r="C184" s="102" t="str">
        <f t="shared" ca="1" si="75"/>
        <v/>
      </c>
      <c r="D184" s="102" t="str">
        <f t="shared" ca="1" si="76"/>
        <v/>
      </c>
      <c r="E184" s="102" t="str">
        <f t="shared" ca="1" si="84"/>
        <v/>
      </c>
      <c r="F184" s="177" t="str">
        <f t="shared" ca="1" si="77"/>
        <v/>
      </c>
      <c r="G184" s="139" t="str">
        <f t="shared" ca="1" si="78"/>
        <v/>
      </c>
      <c r="H184" s="139" t="str">
        <f t="shared" ca="1" si="79"/>
        <v/>
      </c>
      <c r="I184" s="140" t="str">
        <f t="shared" ca="1" si="85"/>
        <v/>
      </c>
      <c r="J184" s="118" t="str">
        <f t="shared" ca="1" si="86"/>
        <v/>
      </c>
      <c r="K184" s="118" t="str">
        <f t="shared" ca="1" si="80"/>
        <v/>
      </c>
      <c r="L184" s="140" t="str">
        <f t="shared" ca="1" si="81"/>
        <v/>
      </c>
      <c r="M184" s="140" t="str">
        <f t="shared" ca="1" si="73"/>
        <v/>
      </c>
      <c r="N184" s="139" t="str">
        <f t="shared" ca="1" si="82"/>
        <v/>
      </c>
      <c r="O184" s="140" t="str">
        <f t="shared" ca="1" si="87"/>
        <v/>
      </c>
      <c r="P184" s="118" t="str">
        <f t="shared" ca="1" si="88"/>
        <v/>
      </c>
      <c r="Q184" s="138" t="str">
        <f t="shared" ca="1" si="89"/>
        <v/>
      </c>
      <c r="S184" s="1" t="str">
        <f t="shared" ca="1" si="83"/>
        <v/>
      </c>
    </row>
    <row r="185" spans="1:19" x14ac:dyDescent="0.15">
      <c r="A185" s="138" t="str">
        <f t="shared" ca="1" si="72"/>
        <v/>
      </c>
      <c r="B185" s="102" t="str">
        <f t="shared" ca="1" si="74"/>
        <v/>
      </c>
      <c r="C185" s="102" t="str">
        <f t="shared" ca="1" si="75"/>
        <v/>
      </c>
      <c r="D185" s="102" t="str">
        <f t="shared" ca="1" si="76"/>
        <v/>
      </c>
      <c r="E185" s="102" t="str">
        <f t="shared" ca="1" si="84"/>
        <v/>
      </c>
      <c r="F185" s="177" t="str">
        <f t="shared" ca="1" si="77"/>
        <v/>
      </c>
      <c r="G185" s="139" t="str">
        <f t="shared" ca="1" si="78"/>
        <v/>
      </c>
      <c r="H185" s="139" t="str">
        <f t="shared" ca="1" si="79"/>
        <v/>
      </c>
      <c r="I185" s="140" t="str">
        <f t="shared" ca="1" si="85"/>
        <v/>
      </c>
      <c r="J185" s="118" t="str">
        <f t="shared" ca="1" si="86"/>
        <v/>
      </c>
      <c r="K185" s="118" t="str">
        <f t="shared" ca="1" si="80"/>
        <v/>
      </c>
      <c r="L185" s="140" t="str">
        <f t="shared" ca="1" si="81"/>
        <v/>
      </c>
      <c r="M185" s="140" t="str">
        <f t="shared" ca="1" si="73"/>
        <v/>
      </c>
      <c r="N185" s="139" t="str">
        <f t="shared" ca="1" si="82"/>
        <v/>
      </c>
      <c r="O185" s="140" t="str">
        <f t="shared" ca="1" si="87"/>
        <v/>
      </c>
      <c r="P185" s="118" t="str">
        <f t="shared" ca="1" si="88"/>
        <v/>
      </c>
      <c r="Q185" s="138" t="str">
        <f t="shared" ca="1" si="89"/>
        <v/>
      </c>
      <c r="S185" s="1" t="str">
        <f t="shared" ca="1" si="83"/>
        <v/>
      </c>
    </row>
    <row r="186" spans="1:19" x14ac:dyDescent="0.15">
      <c r="A186" s="138" t="str">
        <f t="shared" ca="1" si="72"/>
        <v/>
      </c>
      <c r="B186" s="102" t="str">
        <f t="shared" ca="1" si="74"/>
        <v/>
      </c>
      <c r="C186" s="102" t="str">
        <f t="shared" ca="1" si="75"/>
        <v/>
      </c>
      <c r="D186" s="102" t="str">
        <f t="shared" ca="1" si="76"/>
        <v/>
      </c>
      <c r="E186" s="102" t="str">
        <f t="shared" ca="1" si="84"/>
        <v/>
      </c>
      <c r="F186" s="177" t="str">
        <f t="shared" ca="1" si="77"/>
        <v/>
      </c>
      <c r="G186" s="139" t="str">
        <f t="shared" ca="1" si="78"/>
        <v/>
      </c>
      <c r="H186" s="139" t="str">
        <f t="shared" ca="1" si="79"/>
        <v/>
      </c>
      <c r="I186" s="140" t="str">
        <f t="shared" ca="1" si="85"/>
        <v/>
      </c>
      <c r="J186" s="118" t="str">
        <f t="shared" ca="1" si="86"/>
        <v/>
      </c>
      <c r="K186" s="118" t="str">
        <f t="shared" ca="1" si="80"/>
        <v/>
      </c>
      <c r="L186" s="140" t="str">
        <f t="shared" ca="1" si="81"/>
        <v/>
      </c>
      <c r="M186" s="140" t="str">
        <f t="shared" ca="1" si="73"/>
        <v/>
      </c>
      <c r="N186" s="139" t="str">
        <f t="shared" ca="1" si="82"/>
        <v/>
      </c>
      <c r="O186" s="140" t="str">
        <f t="shared" ca="1" si="87"/>
        <v/>
      </c>
      <c r="P186" s="118" t="str">
        <f t="shared" ca="1" si="88"/>
        <v/>
      </c>
      <c r="Q186" s="138" t="str">
        <f t="shared" ca="1" si="89"/>
        <v/>
      </c>
      <c r="S186" s="1" t="str">
        <f t="shared" ca="1" si="83"/>
        <v/>
      </c>
    </row>
    <row r="187" spans="1:19" x14ac:dyDescent="0.15">
      <c r="A187" s="138" t="str">
        <f t="shared" ca="1" si="72"/>
        <v/>
      </c>
      <c r="B187" s="102" t="str">
        <f t="shared" ca="1" si="74"/>
        <v/>
      </c>
      <c r="C187" s="102" t="str">
        <f t="shared" ca="1" si="75"/>
        <v/>
      </c>
      <c r="D187" s="102" t="str">
        <f t="shared" ca="1" si="76"/>
        <v/>
      </c>
      <c r="E187" s="102" t="str">
        <f t="shared" ca="1" si="84"/>
        <v/>
      </c>
      <c r="F187" s="177" t="str">
        <f t="shared" ca="1" si="77"/>
        <v/>
      </c>
      <c r="G187" s="139" t="str">
        <f t="shared" ca="1" si="78"/>
        <v/>
      </c>
      <c r="H187" s="139" t="str">
        <f t="shared" ca="1" si="79"/>
        <v/>
      </c>
      <c r="I187" s="140" t="str">
        <f t="shared" ca="1" si="85"/>
        <v/>
      </c>
      <c r="J187" s="118" t="str">
        <f t="shared" ca="1" si="86"/>
        <v/>
      </c>
      <c r="K187" s="118" t="str">
        <f t="shared" ca="1" si="80"/>
        <v/>
      </c>
      <c r="L187" s="140" t="str">
        <f t="shared" ca="1" si="81"/>
        <v/>
      </c>
      <c r="M187" s="140" t="str">
        <f t="shared" ca="1" si="73"/>
        <v/>
      </c>
      <c r="N187" s="139" t="str">
        <f t="shared" ca="1" si="82"/>
        <v/>
      </c>
      <c r="O187" s="140" t="str">
        <f t="shared" ca="1" si="87"/>
        <v/>
      </c>
      <c r="P187" s="118" t="str">
        <f t="shared" ca="1" si="88"/>
        <v/>
      </c>
      <c r="Q187" s="138" t="str">
        <f t="shared" ca="1" si="89"/>
        <v/>
      </c>
      <c r="S187" s="1" t="str">
        <f t="shared" ca="1" si="83"/>
        <v/>
      </c>
    </row>
    <row r="188" spans="1:19" x14ac:dyDescent="0.15">
      <c r="A188" s="138" t="str">
        <f t="shared" ca="1" si="72"/>
        <v/>
      </c>
      <c r="B188" s="102" t="str">
        <f t="shared" ca="1" si="74"/>
        <v/>
      </c>
      <c r="C188" s="102" t="str">
        <f t="shared" ca="1" si="75"/>
        <v/>
      </c>
      <c r="D188" s="102" t="str">
        <f t="shared" ca="1" si="76"/>
        <v/>
      </c>
      <c r="E188" s="102" t="str">
        <f t="shared" ca="1" si="84"/>
        <v/>
      </c>
      <c r="F188" s="177" t="str">
        <f t="shared" ca="1" si="77"/>
        <v/>
      </c>
      <c r="G188" s="139" t="str">
        <f t="shared" ca="1" si="78"/>
        <v/>
      </c>
      <c r="H188" s="139" t="str">
        <f t="shared" ca="1" si="79"/>
        <v/>
      </c>
      <c r="I188" s="140" t="str">
        <f t="shared" ca="1" si="85"/>
        <v/>
      </c>
      <c r="J188" s="118" t="str">
        <f t="shared" ca="1" si="86"/>
        <v/>
      </c>
      <c r="K188" s="118" t="str">
        <f t="shared" ca="1" si="80"/>
        <v/>
      </c>
      <c r="L188" s="140" t="str">
        <f t="shared" ca="1" si="81"/>
        <v/>
      </c>
      <c r="M188" s="140" t="str">
        <f t="shared" ca="1" si="73"/>
        <v/>
      </c>
      <c r="N188" s="139" t="str">
        <f t="shared" ca="1" si="82"/>
        <v/>
      </c>
      <c r="O188" s="140" t="str">
        <f t="shared" ca="1" si="87"/>
        <v/>
      </c>
      <c r="P188" s="118" t="str">
        <f t="shared" ca="1" si="88"/>
        <v/>
      </c>
      <c r="Q188" s="138" t="str">
        <f t="shared" ca="1" si="89"/>
        <v/>
      </c>
      <c r="S188" s="1" t="str">
        <f t="shared" ca="1" si="83"/>
        <v/>
      </c>
    </row>
    <row r="189" spans="1:19" x14ac:dyDescent="0.15">
      <c r="A189" s="138" t="str">
        <f t="shared" ca="1" si="72"/>
        <v/>
      </c>
      <c r="B189" s="102" t="str">
        <f t="shared" ca="1" si="74"/>
        <v/>
      </c>
      <c r="C189" s="102" t="str">
        <f t="shared" ca="1" si="75"/>
        <v/>
      </c>
      <c r="D189" s="102" t="str">
        <f t="shared" ca="1" si="76"/>
        <v/>
      </c>
      <c r="E189" s="102" t="str">
        <f t="shared" ca="1" si="84"/>
        <v/>
      </c>
      <c r="F189" s="177" t="str">
        <f t="shared" ca="1" si="77"/>
        <v/>
      </c>
      <c r="G189" s="139" t="str">
        <f t="shared" ca="1" si="78"/>
        <v/>
      </c>
      <c r="H189" s="139" t="str">
        <f t="shared" ca="1" si="79"/>
        <v/>
      </c>
      <c r="I189" s="140" t="str">
        <f t="shared" ca="1" si="85"/>
        <v/>
      </c>
      <c r="J189" s="118" t="str">
        <f t="shared" ca="1" si="86"/>
        <v/>
      </c>
      <c r="K189" s="118" t="str">
        <f t="shared" ca="1" si="80"/>
        <v/>
      </c>
      <c r="L189" s="140" t="str">
        <f t="shared" ca="1" si="81"/>
        <v/>
      </c>
      <c r="M189" s="140" t="str">
        <f t="shared" ca="1" si="73"/>
        <v/>
      </c>
      <c r="N189" s="139" t="str">
        <f t="shared" ca="1" si="82"/>
        <v/>
      </c>
      <c r="O189" s="140" t="str">
        <f t="shared" ca="1" si="87"/>
        <v/>
      </c>
      <c r="P189" s="118" t="str">
        <f t="shared" ca="1" si="88"/>
        <v/>
      </c>
      <c r="Q189" s="138" t="str">
        <f t="shared" ca="1" si="89"/>
        <v/>
      </c>
      <c r="S189" s="1" t="str">
        <f t="shared" ca="1" si="83"/>
        <v/>
      </c>
    </row>
    <row r="190" spans="1:19" x14ac:dyDescent="0.15">
      <c r="A190" s="138" t="str">
        <f t="shared" ca="1" si="72"/>
        <v/>
      </c>
      <c r="B190" s="102" t="str">
        <f t="shared" ca="1" si="74"/>
        <v/>
      </c>
      <c r="C190" s="102" t="str">
        <f t="shared" ca="1" si="75"/>
        <v/>
      </c>
      <c r="D190" s="102" t="str">
        <f t="shared" ca="1" si="76"/>
        <v/>
      </c>
      <c r="E190" s="102" t="str">
        <f t="shared" ca="1" si="84"/>
        <v/>
      </c>
      <c r="F190" s="177" t="str">
        <f t="shared" ca="1" si="77"/>
        <v/>
      </c>
      <c r="G190" s="139" t="str">
        <f t="shared" ca="1" si="78"/>
        <v/>
      </c>
      <c r="H190" s="139" t="str">
        <f t="shared" ca="1" si="79"/>
        <v/>
      </c>
      <c r="I190" s="140" t="str">
        <f t="shared" ca="1" si="85"/>
        <v/>
      </c>
      <c r="J190" s="118" t="str">
        <f t="shared" ca="1" si="86"/>
        <v/>
      </c>
      <c r="K190" s="118" t="str">
        <f t="shared" ca="1" si="80"/>
        <v/>
      </c>
      <c r="L190" s="140" t="str">
        <f t="shared" ca="1" si="81"/>
        <v/>
      </c>
      <c r="M190" s="140" t="str">
        <f t="shared" ca="1" si="73"/>
        <v/>
      </c>
      <c r="N190" s="139" t="str">
        <f t="shared" ca="1" si="82"/>
        <v/>
      </c>
      <c r="O190" s="140" t="str">
        <f t="shared" ca="1" si="87"/>
        <v/>
      </c>
      <c r="P190" s="118" t="str">
        <f t="shared" ca="1" si="88"/>
        <v/>
      </c>
      <c r="Q190" s="138" t="str">
        <f t="shared" ca="1" si="89"/>
        <v/>
      </c>
      <c r="S190" s="1" t="str">
        <f t="shared" ca="1" si="83"/>
        <v/>
      </c>
    </row>
    <row r="191" spans="1:19" x14ac:dyDescent="0.15">
      <c r="A191" s="138" t="str">
        <f t="shared" ca="1" si="72"/>
        <v/>
      </c>
      <c r="B191" s="102" t="str">
        <f t="shared" ca="1" si="74"/>
        <v/>
      </c>
      <c r="C191" s="102" t="str">
        <f t="shared" ca="1" si="75"/>
        <v/>
      </c>
      <c r="D191" s="102" t="str">
        <f t="shared" ca="1" si="76"/>
        <v/>
      </c>
      <c r="E191" s="102" t="str">
        <f t="shared" ca="1" si="84"/>
        <v/>
      </c>
      <c r="F191" s="177" t="str">
        <f t="shared" ca="1" si="77"/>
        <v/>
      </c>
      <c r="G191" s="139" t="str">
        <f t="shared" ca="1" si="78"/>
        <v/>
      </c>
      <c r="H191" s="139" t="str">
        <f t="shared" ca="1" si="79"/>
        <v/>
      </c>
      <c r="I191" s="140" t="str">
        <f t="shared" ca="1" si="85"/>
        <v/>
      </c>
      <c r="J191" s="118" t="str">
        <f t="shared" ca="1" si="86"/>
        <v/>
      </c>
      <c r="K191" s="118" t="str">
        <f t="shared" ca="1" si="80"/>
        <v/>
      </c>
      <c r="L191" s="140" t="str">
        <f t="shared" ca="1" si="81"/>
        <v/>
      </c>
      <c r="M191" s="140" t="str">
        <f t="shared" ca="1" si="73"/>
        <v/>
      </c>
      <c r="N191" s="139" t="str">
        <f t="shared" ca="1" si="82"/>
        <v/>
      </c>
      <c r="O191" s="140" t="str">
        <f t="shared" ca="1" si="87"/>
        <v/>
      </c>
      <c r="P191" s="118" t="str">
        <f t="shared" ca="1" si="88"/>
        <v/>
      </c>
      <c r="Q191" s="138" t="str">
        <f t="shared" ca="1" si="89"/>
        <v/>
      </c>
      <c r="S191" s="1" t="str">
        <f t="shared" ca="1" si="83"/>
        <v/>
      </c>
    </row>
    <row r="192" spans="1:19" x14ac:dyDescent="0.15">
      <c r="A192" s="138" t="str">
        <f t="shared" ca="1" si="72"/>
        <v/>
      </c>
      <c r="B192" s="102" t="str">
        <f t="shared" ca="1" si="74"/>
        <v/>
      </c>
      <c r="C192" s="102" t="str">
        <f t="shared" ca="1" si="75"/>
        <v/>
      </c>
      <c r="D192" s="102" t="str">
        <f t="shared" ca="1" si="76"/>
        <v/>
      </c>
      <c r="E192" s="102" t="str">
        <f t="shared" ca="1" si="84"/>
        <v/>
      </c>
      <c r="F192" s="177" t="str">
        <f t="shared" ca="1" si="77"/>
        <v/>
      </c>
      <c r="G192" s="139" t="str">
        <f t="shared" ca="1" si="78"/>
        <v/>
      </c>
      <c r="H192" s="139" t="str">
        <f t="shared" ca="1" si="79"/>
        <v/>
      </c>
      <c r="I192" s="140" t="str">
        <f t="shared" ca="1" si="85"/>
        <v/>
      </c>
      <c r="J192" s="118" t="str">
        <f t="shared" ca="1" si="86"/>
        <v/>
      </c>
      <c r="K192" s="118" t="str">
        <f t="shared" ca="1" si="80"/>
        <v/>
      </c>
      <c r="L192" s="140" t="str">
        <f t="shared" ca="1" si="81"/>
        <v/>
      </c>
      <c r="M192" s="140" t="str">
        <f t="shared" ca="1" si="73"/>
        <v/>
      </c>
      <c r="N192" s="139" t="str">
        <f t="shared" ca="1" si="82"/>
        <v/>
      </c>
      <c r="O192" s="140" t="str">
        <f t="shared" ca="1" si="87"/>
        <v/>
      </c>
      <c r="P192" s="118" t="str">
        <f t="shared" ca="1" si="88"/>
        <v/>
      </c>
      <c r="Q192" s="138" t="str">
        <f t="shared" ca="1" si="89"/>
        <v/>
      </c>
      <c r="S192" s="1" t="str">
        <f t="shared" ca="1" si="83"/>
        <v/>
      </c>
    </row>
    <row r="193" spans="1:19" x14ac:dyDescent="0.15">
      <c r="A193" s="138" t="str">
        <f t="shared" ca="1" si="72"/>
        <v/>
      </c>
      <c r="B193" s="102" t="str">
        <f t="shared" ca="1" si="74"/>
        <v/>
      </c>
      <c r="C193" s="102" t="str">
        <f t="shared" ca="1" si="75"/>
        <v/>
      </c>
      <c r="D193" s="102" t="str">
        <f t="shared" ca="1" si="76"/>
        <v/>
      </c>
      <c r="E193" s="102" t="str">
        <f t="shared" ca="1" si="84"/>
        <v/>
      </c>
      <c r="F193" s="177" t="str">
        <f t="shared" ca="1" si="77"/>
        <v/>
      </c>
      <c r="G193" s="139" t="str">
        <f t="shared" ca="1" si="78"/>
        <v/>
      </c>
      <c r="H193" s="139" t="str">
        <f t="shared" ca="1" si="79"/>
        <v/>
      </c>
      <c r="I193" s="140" t="str">
        <f t="shared" ca="1" si="85"/>
        <v/>
      </c>
      <c r="J193" s="118" t="str">
        <f t="shared" ca="1" si="86"/>
        <v/>
      </c>
      <c r="K193" s="118" t="str">
        <f t="shared" ca="1" si="80"/>
        <v/>
      </c>
      <c r="L193" s="140" t="str">
        <f t="shared" ca="1" si="81"/>
        <v/>
      </c>
      <c r="M193" s="140" t="str">
        <f t="shared" ca="1" si="73"/>
        <v/>
      </c>
      <c r="N193" s="139" t="str">
        <f t="shared" ca="1" si="82"/>
        <v/>
      </c>
      <c r="O193" s="140" t="str">
        <f t="shared" ca="1" si="87"/>
        <v/>
      </c>
      <c r="P193" s="118" t="str">
        <f t="shared" ca="1" si="88"/>
        <v/>
      </c>
      <c r="Q193" s="138" t="str">
        <f t="shared" ca="1" si="89"/>
        <v/>
      </c>
      <c r="S193" s="1" t="str">
        <f t="shared" ca="1" si="83"/>
        <v/>
      </c>
    </row>
    <row r="194" spans="1:19" x14ac:dyDescent="0.15">
      <c r="A194" s="138" t="str">
        <f t="shared" ca="1" si="72"/>
        <v/>
      </c>
      <c r="B194" s="102" t="str">
        <f t="shared" ca="1" si="74"/>
        <v/>
      </c>
      <c r="C194" s="102" t="str">
        <f t="shared" ca="1" si="75"/>
        <v/>
      </c>
      <c r="D194" s="102" t="str">
        <f t="shared" ca="1" si="76"/>
        <v/>
      </c>
      <c r="E194" s="102" t="str">
        <f t="shared" ca="1" si="84"/>
        <v/>
      </c>
      <c r="F194" s="177" t="str">
        <f t="shared" ca="1" si="77"/>
        <v/>
      </c>
      <c r="G194" s="139" t="str">
        <f t="shared" ca="1" si="78"/>
        <v/>
      </c>
      <c r="H194" s="139" t="str">
        <f t="shared" ca="1" si="79"/>
        <v/>
      </c>
      <c r="I194" s="140" t="str">
        <f t="shared" ca="1" si="85"/>
        <v/>
      </c>
      <c r="J194" s="118" t="str">
        <f t="shared" ca="1" si="86"/>
        <v/>
      </c>
      <c r="K194" s="118" t="str">
        <f t="shared" ca="1" si="80"/>
        <v/>
      </c>
      <c r="L194" s="140" t="str">
        <f t="shared" ca="1" si="81"/>
        <v/>
      </c>
      <c r="M194" s="140" t="str">
        <f t="shared" ca="1" si="73"/>
        <v/>
      </c>
      <c r="N194" s="139" t="str">
        <f t="shared" ca="1" si="82"/>
        <v/>
      </c>
      <c r="O194" s="140" t="str">
        <f t="shared" ca="1" si="87"/>
        <v/>
      </c>
      <c r="P194" s="118" t="str">
        <f t="shared" ca="1" si="88"/>
        <v/>
      </c>
      <c r="Q194" s="138" t="str">
        <f t="shared" ca="1" si="89"/>
        <v/>
      </c>
      <c r="S194" s="1" t="str">
        <f t="shared" ca="1" si="83"/>
        <v/>
      </c>
    </row>
    <row r="195" spans="1:19" x14ac:dyDescent="0.15">
      <c r="A195" s="138" t="str">
        <f t="shared" ca="1" si="72"/>
        <v/>
      </c>
      <c r="B195" s="102" t="str">
        <f t="shared" ca="1" si="74"/>
        <v/>
      </c>
      <c r="C195" s="102" t="str">
        <f t="shared" ca="1" si="75"/>
        <v/>
      </c>
      <c r="D195" s="102" t="str">
        <f t="shared" ca="1" si="76"/>
        <v/>
      </c>
      <c r="E195" s="102" t="str">
        <f t="shared" ca="1" si="84"/>
        <v/>
      </c>
      <c r="F195" s="177" t="str">
        <f t="shared" ca="1" si="77"/>
        <v/>
      </c>
      <c r="G195" s="139" t="str">
        <f t="shared" ca="1" si="78"/>
        <v/>
      </c>
      <c r="H195" s="139" t="str">
        <f t="shared" ca="1" si="79"/>
        <v/>
      </c>
      <c r="I195" s="140" t="str">
        <f t="shared" ca="1" si="85"/>
        <v/>
      </c>
      <c r="J195" s="118" t="str">
        <f t="shared" ca="1" si="86"/>
        <v/>
      </c>
      <c r="K195" s="118" t="str">
        <f t="shared" ca="1" si="80"/>
        <v/>
      </c>
      <c r="L195" s="140" t="str">
        <f t="shared" ca="1" si="81"/>
        <v/>
      </c>
      <c r="M195" s="140" t="str">
        <f t="shared" ca="1" si="73"/>
        <v/>
      </c>
      <c r="N195" s="139" t="str">
        <f t="shared" ca="1" si="82"/>
        <v/>
      </c>
      <c r="O195" s="140" t="str">
        <f t="shared" ca="1" si="87"/>
        <v/>
      </c>
      <c r="P195" s="118" t="str">
        <f t="shared" ca="1" si="88"/>
        <v/>
      </c>
      <c r="Q195" s="138" t="str">
        <f t="shared" ca="1" si="89"/>
        <v/>
      </c>
      <c r="S195" s="1" t="str">
        <f t="shared" ca="1" si="83"/>
        <v/>
      </c>
    </row>
    <row r="196" spans="1:19" x14ac:dyDescent="0.15">
      <c r="A196" s="138" t="str">
        <f t="shared" ca="1" si="72"/>
        <v/>
      </c>
      <c r="B196" s="102" t="str">
        <f t="shared" ca="1" si="74"/>
        <v/>
      </c>
      <c r="C196" s="102" t="str">
        <f t="shared" ca="1" si="75"/>
        <v/>
      </c>
      <c r="D196" s="102" t="str">
        <f t="shared" ca="1" si="76"/>
        <v/>
      </c>
      <c r="E196" s="102" t="str">
        <f t="shared" ca="1" si="84"/>
        <v/>
      </c>
      <c r="F196" s="177" t="str">
        <f t="shared" ca="1" si="77"/>
        <v/>
      </c>
      <c r="G196" s="139" t="str">
        <f t="shared" ca="1" si="78"/>
        <v/>
      </c>
      <c r="H196" s="139" t="str">
        <f t="shared" ca="1" si="79"/>
        <v/>
      </c>
      <c r="I196" s="140" t="str">
        <f t="shared" ca="1" si="85"/>
        <v/>
      </c>
      <c r="J196" s="118" t="str">
        <f t="shared" ca="1" si="86"/>
        <v/>
      </c>
      <c r="K196" s="118" t="str">
        <f t="shared" ca="1" si="80"/>
        <v/>
      </c>
      <c r="L196" s="140" t="str">
        <f t="shared" ca="1" si="81"/>
        <v/>
      </c>
      <c r="M196" s="140" t="str">
        <f t="shared" ca="1" si="73"/>
        <v/>
      </c>
      <c r="N196" s="139" t="str">
        <f t="shared" ca="1" si="82"/>
        <v/>
      </c>
      <c r="O196" s="140" t="str">
        <f t="shared" ca="1" si="87"/>
        <v/>
      </c>
      <c r="P196" s="118" t="str">
        <f t="shared" ca="1" si="88"/>
        <v/>
      </c>
      <c r="Q196" s="138" t="str">
        <f t="shared" ca="1" si="89"/>
        <v/>
      </c>
      <c r="S196" s="1" t="str">
        <f t="shared" ca="1" si="83"/>
        <v/>
      </c>
    </row>
    <row r="197" spans="1:19" x14ac:dyDescent="0.15">
      <c r="A197" s="138" t="str">
        <f t="shared" ca="1" si="72"/>
        <v/>
      </c>
      <c r="B197" s="102" t="str">
        <f t="shared" ca="1" si="74"/>
        <v/>
      </c>
      <c r="C197" s="102" t="str">
        <f t="shared" ca="1" si="75"/>
        <v/>
      </c>
      <c r="D197" s="102" t="str">
        <f t="shared" ca="1" si="76"/>
        <v/>
      </c>
      <c r="E197" s="102" t="str">
        <f t="shared" ca="1" si="84"/>
        <v/>
      </c>
      <c r="F197" s="177" t="str">
        <f t="shared" ca="1" si="77"/>
        <v/>
      </c>
      <c r="G197" s="139" t="str">
        <f t="shared" ca="1" si="78"/>
        <v/>
      </c>
      <c r="H197" s="139" t="str">
        <f t="shared" ca="1" si="79"/>
        <v/>
      </c>
      <c r="I197" s="140" t="str">
        <f t="shared" ca="1" si="85"/>
        <v/>
      </c>
      <c r="J197" s="118" t="str">
        <f t="shared" ca="1" si="86"/>
        <v/>
      </c>
      <c r="K197" s="118" t="str">
        <f t="shared" ca="1" si="80"/>
        <v/>
      </c>
      <c r="L197" s="140" t="str">
        <f t="shared" ca="1" si="81"/>
        <v/>
      </c>
      <c r="M197" s="140" t="str">
        <f t="shared" ca="1" si="73"/>
        <v/>
      </c>
      <c r="N197" s="139" t="str">
        <f t="shared" ca="1" si="82"/>
        <v/>
      </c>
      <c r="O197" s="140" t="str">
        <f t="shared" ca="1" si="87"/>
        <v/>
      </c>
      <c r="P197" s="118" t="str">
        <f t="shared" ca="1" si="88"/>
        <v/>
      </c>
      <c r="Q197" s="138" t="str">
        <f t="shared" ca="1" si="89"/>
        <v/>
      </c>
      <c r="S197" s="1" t="str">
        <f t="shared" ca="1" si="83"/>
        <v/>
      </c>
    </row>
    <row r="198" spans="1:19" x14ac:dyDescent="0.15">
      <c r="A198" s="138" t="str">
        <f t="shared" ca="1" si="72"/>
        <v/>
      </c>
      <c r="B198" s="102" t="str">
        <f t="shared" ref="B198:B205" ca="1" si="90">IF($A198="","",INDEX(INDIRECT("yss_raw!BD:BD"),MATCH($B$4,INDIRECT("yss_raw!BD:BD"),0)+$A198))</f>
        <v/>
      </c>
      <c r="C198" s="102" t="str">
        <f t="shared" ref="C198:C205" ca="1" si="91">IF($A198="","",INDEX(INDIRECT("yss_raw!BE:BE"),MATCH($B$4,INDIRECT("yss_raw!BD:BD"),0)+$A198))</f>
        <v/>
      </c>
      <c r="D198" s="102" t="str">
        <f t="shared" ref="D198:D205" ca="1" si="92">IF($A198="","",INDEX(INDIRECT("yss_raw!BF:BF"),MATCH($B$4,INDIRECT("yss_raw!BD:BD"),0)+$A198))</f>
        <v/>
      </c>
      <c r="E198" s="102" t="str">
        <f t="shared" ca="1" si="84"/>
        <v/>
      </c>
      <c r="F198" s="177" t="str">
        <f t="shared" ref="F198:F205" ca="1" si="93">IF($A198="","",INDEX(INDIRECT("yss_raw!BH:BH"),MATCH($B$4,INDIRECT("yss_raw!BD:BD"),0)+$A198))</f>
        <v/>
      </c>
      <c r="G198" s="139" t="str">
        <f t="shared" ref="G198:G205" ca="1" si="94">IF($A198="","",INDEX(INDIRECT("yss_raw!BI:BI"),MATCH($B$4,INDIRECT("yss_raw!BD:BD"),0)+$A198))</f>
        <v/>
      </c>
      <c r="H198" s="139" t="str">
        <f t="shared" ref="H198:H205" ca="1" si="95">IF($A198="","",INDEX(INDIRECT("yss_raw!BJ:BJ"),MATCH($B$4,INDIRECT("yss_raw!BD:BD"),0)+$A198))</f>
        <v/>
      </c>
      <c r="I198" s="140" t="str">
        <f t="shared" ca="1" si="85"/>
        <v/>
      </c>
      <c r="J198" s="118" t="str">
        <f t="shared" ca="1" si="86"/>
        <v/>
      </c>
      <c r="K198" s="118" t="str">
        <f t="shared" ref="K198:K205" ca="1" si="96">IF($A198="","",INDEX(INDIRECT("yss_raw!BL:BL"),MATCH($B$4,INDIRECT("yss_raw!BD:BD"),0)+$A198))</f>
        <v/>
      </c>
      <c r="L198" s="140" t="str">
        <f t="shared" ref="L198:L205" ca="1" si="97">IF($A198="","",INDEX(INDIRECT("yss_raw!BM:BM"),MATCH($B$4,INDIRECT("yss_raw!BD:BD"),0)+$A198))</f>
        <v/>
      </c>
      <c r="M198" s="140" t="str">
        <f t="shared" ca="1" si="73"/>
        <v/>
      </c>
      <c r="N198" s="139" t="str">
        <f t="shared" ref="N198:N205" ca="1" si="98">IF($A198="","",INDEX(INDIRECT("yss_raw!BO:BO"),MATCH($B$4,INDIRECT("yss_raw!BD:BD"),0)+$A198))</f>
        <v/>
      </c>
      <c r="O198" s="140" t="str">
        <f t="shared" ca="1" si="87"/>
        <v/>
      </c>
      <c r="P198" s="118" t="str">
        <f t="shared" ca="1" si="88"/>
        <v/>
      </c>
      <c r="Q198" s="138" t="str">
        <f t="shared" ca="1" si="89"/>
        <v/>
      </c>
      <c r="S198" s="1" t="str">
        <f t="shared" ref="S198:S205" ca="1" si="99">IF($A198="","",INDEX(INDIRECT("yss_raw!BG:BG"),MATCH($B$4,INDIRECT("yss_raw!BD:BD"),0)+$A198))</f>
        <v/>
      </c>
    </row>
    <row r="199" spans="1:19" x14ac:dyDescent="0.15">
      <c r="A199" s="138" t="str">
        <f t="shared" ref="A199:A205" ca="1" si="100">IF(ROW()-5&gt;$A$5,"",ROW()-5)</f>
        <v/>
      </c>
      <c r="B199" s="102" t="str">
        <f t="shared" ca="1" si="90"/>
        <v/>
      </c>
      <c r="C199" s="102" t="str">
        <f t="shared" ca="1" si="91"/>
        <v/>
      </c>
      <c r="D199" s="102" t="str">
        <f t="shared" ca="1" si="92"/>
        <v/>
      </c>
      <c r="E199" s="102" t="str">
        <f t="shared" ca="1" si="84"/>
        <v/>
      </c>
      <c r="F199" s="177" t="str">
        <f t="shared" ca="1" si="93"/>
        <v/>
      </c>
      <c r="G199" s="139" t="str">
        <f t="shared" ca="1" si="94"/>
        <v/>
      </c>
      <c r="H199" s="139" t="str">
        <f t="shared" ca="1" si="95"/>
        <v/>
      </c>
      <c r="I199" s="140" t="str">
        <f t="shared" ca="1" si="85"/>
        <v/>
      </c>
      <c r="J199" s="118" t="str">
        <f t="shared" ca="1" si="86"/>
        <v/>
      </c>
      <c r="K199" s="118" t="str">
        <f t="shared" ca="1" si="96"/>
        <v/>
      </c>
      <c r="L199" s="140" t="str">
        <f t="shared" ca="1" si="97"/>
        <v/>
      </c>
      <c r="M199" s="140" t="str">
        <f t="shared" ref="M199:M205" ca="1" si="101">IF($A199="","",INDEX(INDIRECT("yss_raw!BP:BP"),MATCH($B$4,INDIRECT("yss_raw!BD:BD"),0)+$A199))</f>
        <v/>
      </c>
      <c r="N199" s="139" t="str">
        <f t="shared" ca="1" si="98"/>
        <v/>
      </c>
      <c r="O199" s="140" t="str">
        <f t="shared" ca="1" si="87"/>
        <v/>
      </c>
      <c r="P199" s="118" t="str">
        <f t="shared" ca="1" si="88"/>
        <v/>
      </c>
      <c r="Q199" s="138" t="str">
        <f t="shared" ca="1" si="89"/>
        <v/>
      </c>
      <c r="S199" s="1" t="str">
        <f t="shared" ca="1" si="99"/>
        <v/>
      </c>
    </row>
    <row r="200" spans="1:19" x14ac:dyDescent="0.15">
      <c r="A200" s="138" t="str">
        <f t="shared" ca="1" si="100"/>
        <v/>
      </c>
      <c r="B200" s="102" t="str">
        <f t="shared" ca="1" si="90"/>
        <v/>
      </c>
      <c r="C200" s="102" t="str">
        <f t="shared" ca="1" si="91"/>
        <v/>
      </c>
      <c r="D200" s="102" t="str">
        <f t="shared" ca="1" si="92"/>
        <v/>
      </c>
      <c r="E200" s="102" t="str">
        <f t="shared" ca="1" si="84"/>
        <v/>
      </c>
      <c r="F200" s="177" t="str">
        <f t="shared" ca="1" si="93"/>
        <v/>
      </c>
      <c r="G200" s="139" t="str">
        <f t="shared" ca="1" si="94"/>
        <v/>
      </c>
      <c r="H200" s="139" t="str">
        <f t="shared" ca="1" si="95"/>
        <v/>
      </c>
      <c r="I200" s="140" t="str">
        <f t="shared" ca="1" si="85"/>
        <v/>
      </c>
      <c r="J200" s="118" t="str">
        <f t="shared" ca="1" si="86"/>
        <v/>
      </c>
      <c r="K200" s="118" t="str">
        <f t="shared" ca="1" si="96"/>
        <v/>
      </c>
      <c r="L200" s="140" t="str">
        <f t="shared" ca="1" si="97"/>
        <v/>
      </c>
      <c r="M200" s="140" t="str">
        <f t="shared" ca="1" si="101"/>
        <v/>
      </c>
      <c r="N200" s="139" t="str">
        <f t="shared" ca="1" si="98"/>
        <v/>
      </c>
      <c r="O200" s="140" t="str">
        <f t="shared" ca="1" si="87"/>
        <v/>
      </c>
      <c r="P200" s="118" t="str">
        <f t="shared" ca="1" si="88"/>
        <v/>
      </c>
      <c r="Q200" s="138" t="str">
        <f t="shared" ca="1" si="89"/>
        <v/>
      </c>
      <c r="S200" s="1" t="str">
        <f t="shared" ca="1" si="99"/>
        <v/>
      </c>
    </row>
    <row r="201" spans="1:19" x14ac:dyDescent="0.15">
      <c r="A201" s="138" t="str">
        <f t="shared" ca="1" si="100"/>
        <v/>
      </c>
      <c r="B201" s="102" t="str">
        <f t="shared" ca="1" si="90"/>
        <v/>
      </c>
      <c r="C201" s="102" t="str">
        <f t="shared" ca="1" si="91"/>
        <v/>
      </c>
      <c r="D201" s="102" t="str">
        <f t="shared" ca="1" si="92"/>
        <v/>
      </c>
      <c r="E201" s="102" t="str">
        <f t="shared" ca="1" si="84"/>
        <v/>
      </c>
      <c r="F201" s="177" t="str">
        <f t="shared" ca="1" si="93"/>
        <v/>
      </c>
      <c r="G201" s="139" t="str">
        <f t="shared" ca="1" si="94"/>
        <v/>
      </c>
      <c r="H201" s="139" t="str">
        <f t="shared" ca="1" si="95"/>
        <v/>
      </c>
      <c r="I201" s="140" t="str">
        <f t="shared" ca="1" si="85"/>
        <v/>
      </c>
      <c r="J201" s="118" t="str">
        <f t="shared" ca="1" si="86"/>
        <v/>
      </c>
      <c r="K201" s="118" t="str">
        <f t="shared" ca="1" si="96"/>
        <v/>
      </c>
      <c r="L201" s="140" t="str">
        <f t="shared" ca="1" si="97"/>
        <v/>
      </c>
      <c r="M201" s="140" t="str">
        <f t="shared" ca="1" si="101"/>
        <v/>
      </c>
      <c r="N201" s="139" t="str">
        <f t="shared" ca="1" si="98"/>
        <v/>
      </c>
      <c r="O201" s="140" t="str">
        <f t="shared" ca="1" si="87"/>
        <v/>
      </c>
      <c r="P201" s="118" t="str">
        <f t="shared" ca="1" si="88"/>
        <v/>
      </c>
      <c r="Q201" s="138" t="str">
        <f t="shared" ca="1" si="89"/>
        <v/>
      </c>
      <c r="S201" s="1" t="str">
        <f t="shared" ca="1" si="99"/>
        <v/>
      </c>
    </row>
    <row r="202" spans="1:19" x14ac:dyDescent="0.15">
      <c r="A202" s="138" t="str">
        <f t="shared" ca="1" si="100"/>
        <v/>
      </c>
      <c r="B202" s="102" t="str">
        <f t="shared" ca="1" si="90"/>
        <v/>
      </c>
      <c r="C202" s="102" t="str">
        <f t="shared" ca="1" si="91"/>
        <v/>
      </c>
      <c r="D202" s="102" t="str">
        <f t="shared" ca="1" si="92"/>
        <v/>
      </c>
      <c r="E202" s="102" t="str">
        <f t="shared" ca="1" si="84"/>
        <v/>
      </c>
      <c r="F202" s="177" t="str">
        <f t="shared" ca="1" si="93"/>
        <v/>
      </c>
      <c r="G202" s="139" t="str">
        <f t="shared" ca="1" si="94"/>
        <v/>
      </c>
      <c r="H202" s="139" t="str">
        <f t="shared" ca="1" si="95"/>
        <v/>
      </c>
      <c r="I202" s="140" t="str">
        <f t="shared" ca="1" si="85"/>
        <v/>
      </c>
      <c r="J202" s="118" t="str">
        <f t="shared" ca="1" si="86"/>
        <v/>
      </c>
      <c r="K202" s="118" t="str">
        <f t="shared" ca="1" si="96"/>
        <v/>
      </c>
      <c r="L202" s="140" t="str">
        <f t="shared" ca="1" si="97"/>
        <v/>
      </c>
      <c r="M202" s="140" t="str">
        <f t="shared" ca="1" si="101"/>
        <v/>
      </c>
      <c r="N202" s="139" t="str">
        <f t="shared" ca="1" si="98"/>
        <v/>
      </c>
      <c r="O202" s="140" t="str">
        <f t="shared" ca="1" si="87"/>
        <v/>
      </c>
      <c r="P202" s="118" t="str">
        <f t="shared" ca="1" si="88"/>
        <v/>
      </c>
      <c r="Q202" s="138" t="str">
        <f t="shared" ca="1" si="89"/>
        <v/>
      </c>
      <c r="S202" s="1" t="str">
        <f t="shared" ca="1" si="99"/>
        <v/>
      </c>
    </row>
    <row r="203" spans="1:19" x14ac:dyDescent="0.15">
      <c r="A203" s="138" t="str">
        <f t="shared" ca="1" si="100"/>
        <v/>
      </c>
      <c r="B203" s="102" t="str">
        <f t="shared" ca="1" si="90"/>
        <v/>
      </c>
      <c r="C203" s="102" t="str">
        <f t="shared" ca="1" si="91"/>
        <v/>
      </c>
      <c r="D203" s="102" t="str">
        <f t="shared" ca="1" si="92"/>
        <v/>
      </c>
      <c r="E203" s="102" t="str">
        <f t="shared" ca="1" si="84"/>
        <v/>
      </c>
      <c r="F203" s="177" t="str">
        <f t="shared" ca="1" si="93"/>
        <v/>
      </c>
      <c r="G203" s="139" t="str">
        <f t="shared" ca="1" si="94"/>
        <v/>
      </c>
      <c r="H203" s="139" t="str">
        <f t="shared" ca="1" si="95"/>
        <v/>
      </c>
      <c r="I203" s="140" t="str">
        <f t="shared" ca="1" si="85"/>
        <v/>
      </c>
      <c r="J203" s="118" t="str">
        <f t="shared" ca="1" si="86"/>
        <v/>
      </c>
      <c r="K203" s="118" t="str">
        <f t="shared" ca="1" si="96"/>
        <v/>
      </c>
      <c r="L203" s="140" t="str">
        <f t="shared" ca="1" si="97"/>
        <v/>
      </c>
      <c r="M203" s="140" t="str">
        <f t="shared" ca="1" si="101"/>
        <v/>
      </c>
      <c r="N203" s="139" t="str">
        <f t="shared" ca="1" si="98"/>
        <v/>
      </c>
      <c r="O203" s="140" t="str">
        <f t="shared" ca="1" si="87"/>
        <v/>
      </c>
      <c r="P203" s="118" t="str">
        <f t="shared" ca="1" si="88"/>
        <v/>
      </c>
      <c r="Q203" s="138" t="str">
        <f t="shared" ca="1" si="89"/>
        <v/>
      </c>
      <c r="S203" s="1" t="str">
        <f t="shared" ca="1" si="99"/>
        <v/>
      </c>
    </row>
    <row r="204" spans="1:19" x14ac:dyDescent="0.15">
      <c r="A204" s="138" t="str">
        <f t="shared" ca="1" si="100"/>
        <v/>
      </c>
      <c r="B204" s="102" t="str">
        <f t="shared" ca="1" si="90"/>
        <v/>
      </c>
      <c r="C204" s="102" t="str">
        <f t="shared" ca="1" si="91"/>
        <v/>
      </c>
      <c r="D204" s="102" t="str">
        <f t="shared" ca="1" si="92"/>
        <v/>
      </c>
      <c r="E204" s="102" t="str">
        <f t="shared" ca="1" si="84"/>
        <v/>
      </c>
      <c r="F204" s="177" t="str">
        <f t="shared" ca="1" si="93"/>
        <v/>
      </c>
      <c r="G204" s="139" t="str">
        <f t="shared" ca="1" si="94"/>
        <v/>
      </c>
      <c r="H204" s="139" t="str">
        <f t="shared" ca="1" si="95"/>
        <v/>
      </c>
      <c r="I204" s="140" t="str">
        <f t="shared" ca="1" si="85"/>
        <v/>
      </c>
      <c r="J204" s="118" t="str">
        <f t="shared" ca="1" si="86"/>
        <v/>
      </c>
      <c r="K204" s="118" t="str">
        <f t="shared" ca="1" si="96"/>
        <v/>
      </c>
      <c r="L204" s="140" t="str">
        <f t="shared" ca="1" si="97"/>
        <v/>
      </c>
      <c r="M204" s="140" t="str">
        <f t="shared" ca="1" si="101"/>
        <v/>
      </c>
      <c r="N204" s="139" t="str">
        <f t="shared" ca="1" si="98"/>
        <v/>
      </c>
      <c r="O204" s="140" t="str">
        <f t="shared" ca="1" si="87"/>
        <v/>
      </c>
      <c r="P204" s="118" t="str">
        <f t="shared" ca="1" si="88"/>
        <v/>
      </c>
      <c r="Q204" s="138" t="str">
        <f t="shared" ca="1" si="89"/>
        <v/>
      </c>
      <c r="S204" s="1" t="str">
        <f t="shared" ca="1" si="99"/>
        <v/>
      </c>
    </row>
    <row r="205" spans="1:19" x14ac:dyDescent="0.15">
      <c r="A205" s="138" t="str">
        <f t="shared" ca="1" si="100"/>
        <v/>
      </c>
      <c r="B205" s="102" t="str">
        <f t="shared" ca="1" si="90"/>
        <v/>
      </c>
      <c r="C205" s="102" t="str">
        <f t="shared" ca="1" si="91"/>
        <v/>
      </c>
      <c r="D205" s="102" t="str">
        <f t="shared" ca="1" si="92"/>
        <v/>
      </c>
      <c r="E205" s="102" t="str">
        <f t="shared" ca="1" si="84"/>
        <v/>
      </c>
      <c r="F205" s="177" t="str">
        <f t="shared" ca="1" si="93"/>
        <v/>
      </c>
      <c r="G205" s="139" t="str">
        <f t="shared" ca="1" si="94"/>
        <v/>
      </c>
      <c r="H205" s="139" t="str">
        <f t="shared" ca="1" si="95"/>
        <v/>
      </c>
      <c r="I205" s="140" t="str">
        <f t="shared" ca="1" si="85"/>
        <v/>
      </c>
      <c r="J205" s="118" t="str">
        <f t="shared" ca="1" si="86"/>
        <v/>
      </c>
      <c r="K205" s="118" t="str">
        <f t="shared" ca="1" si="96"/>
        <v/>
      </c>
      <c r="L205" s="140" t="str">
        <f t="shared" ca="1" si="97"/>
        <v/>
      </c>
      <c r="M205" s="140" t="str">
        <f t="shared" ca="1" si="101"/>
        <v/>
      </c>
      <c r="N205" s="139" t="str">
        <f t="shared" ca="1" si="98"/>
        <v/>
      </c>
      <c r="O205" s="140" t="str">
        <f t="shared" ca="1" si="87"/>
        <v/>
      </c>
      <c r="P205" s="118" t="str">
        <f t="shared" ca="1" si="88"/>
        <v/>
      </c>
      <c r="Q205" s="138" t="str">
        <f t="shared" ca="1" si="89"/>
        <v/>
      </c>
      <c r="S205" s="1" t="str">
        <f t="shared" ca="1" si="99"/>
        <v/>
      </c>
    </row>
  </sheetData>
  <mergeCells count="1">
    <mergeCell ref="A1:Q1"/>
  </mergeCells>
  <phoneticPr fontId="3"/>
  <conditionalFormatting sqref="A6:Q205">
    <cfRule type="expression" dxfId="29" priority="1">
      <formula>$A6=$A$5</formula>
    </cfRule>
  </conditionalFormatting>
  <conditionalFormatting sqref="A6:Q205">
    <cfRule type="expression" dxfId="28" priority="3">
      <formula>OR($A6:$Q6&lt;&gt;"")</formula>
    </cfRule>
  </conditionalFormatting>
  <printOptions horizontalCentered="1"/>
  <pageMargins left="0.59055118110236227" right="0.59055118110236227" top="0.59055118110236227" bottom="0.59055118110236227" header="0.31496062992125984" footer="0.31496062992125984"/>
  <pageSetup paperSize="9" scale="47" fitToHeight="0" orientation="landscape" r:id="rId1"/>
  <rowBreaks count="1" manualBreakCount="1">
    <brk id="5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55"/>
  <sheetViews>
    <sheetView showGridLines="0" view="pageBreakPreview" zoomScale="60" zoomScaleNormal="80" zoomScalePageLayoutView="50" workbookViewId="0">
      <selection sqref="A1:L1"/>
    </sheetView>
  </sheetViews>
  <sheetFormatPr defaultColWidth="9" defaultRowHeight="18.75" x14ac:dyDescent="0.15"/>
  <cols>
    <col min="1" max="1" width="7.375" style="1" bestFit="1" customWidth="1"/>
    <col min="2" max="2" width="58.875" style="1" customWidth="1"/>
    <col min="3" max="12" width="18.875" style="1" customWidth="1"/>
    <col min="13" max="16384" width="9" style="1"/>
  </cols>
  <sheetData>
    <row r="1" spans="1:12" ht="40.5" customHeight="1" x14ac:dyDescent="0.15">
      <c r="A1" s="264">
        <v>44287</v>
      </c>
      <c r="B1" s="264"/>
      <c r="C1" s="264"/>
      <c r="D1" s="264"/>
      <c r="E1" s="264"/>
      <c r="F1" s="264"/>
      <c r="G1" s="264"/>
      <c r="H1" s="264"/>
      <c r="I1" s="264"/>
      <c r="J1" s="264"/>
      <c r="K1" s="264"/>
      <c r="L1" s="264"/>
    </row>
    <row r="2" spans="1:12" x14ac:dyDescent="0.15">
      <c r="L2" s="155" t="s">
        <v>195</v>
      </c>
    </row>
    <row r="3" spans="1:12" x14ac:dyDescent="0.15">
      <c r="K3" s="5"/>
      <c r="L3" s="5"/>
    </row>
    <row r="4" spans="1:12" x14ac:dyDescent="0.15">
      <c r="A4" s="100" t="s">
        <v>147</v>
      </c>
      <c r="B4" s="100" t="s">
        <v>148</v>
      </c>
      <c r="C4" s="100" t="s">
        <v>24</v>
      </c>
      <c r="D4" s="100" t="s">
        <v>25</v>
      </c>
      <c r="E4" s="100" t="s">
        <v>26</v>
      </c>
      <c r="F4" s="100" t="s">
        <v>27</v>
      </c>
      <c r="G4" s="100" t="s">
        <v>28</v>
      </c>
      <c r="H4" s="100" t="s">
        <v>149</v>
      </c>
      <c r="I4" s="100" t="s">
        <v>29</v>
      </c>
      <c r="J4" s="100" t="s">
        <v>30</v>
      </c>
      <c r="K4" s="100" t="s">
        <v>31</v>
      </c>
      <c r="L4" s="100" t="s">
        <v>150</v>
      </c>
    </row>
    <row r="5" spans="1:12" x14ac:dyDescent="0.15">
      <c r="A5" s="131">
        <f ca="1">MATCH("",INDIRECT("ydn_raw!Q:Q"),-1)-MATCH("キャンペーン",INDIRECT("ydn_raw!Q:Q"),0)-1</f>
        <v>0</v>
      </c>
      <c r="B5" s="132" t="s">
        <v>119</v>
      </c>
      <c r="C5" s="133" t="str">
        <f ca="1">ydn!D6</f>
        <v/>
      </c>
      <c r="D5" s="133" t="str">
        <f ca="1">ydn!F6</f>
        <v/>
      </c>
      <c r="E5" s="134" t="str">
        <f ca="1">IFERROR(D5/C5,"")</f>
        <v/>
      </c>
      <c r="F5" s="135" t="str">
        <f ca="1">IFERROR(G5/D5,"")</f>
        <v/>
      </c>
      <c r="G5" s="136" t="str">
        <f ca="1">ydn!L6</f>
        <v/>
      </c>
      <c r="H5" s="137" t="str">
        <f ca="1">IFERROR(VLOOKUP(TEXT($A1,"yyyy/mm"),INDIRECT("ydn_raw!B:J"),6,0),"")</f>
        <v/>
      </c>
      <c r="I5" s="133" t="str">
        <f ca="1">ydn!N6</f>
        <v/>
      </c>
      <c r="J5" s="134" t="str">
        <f ca="1">IFERROR(I5/D5,"")</f>
        <v/>
      </c>
      <c r="K5" s="135" t="str">
        <f ca="1">IFERROR(G5/I5,"")</f>
        <v/>
      </c>
      <c r="L5" s="132" t="s">
        <v>151</v>
      </c>
    </row>
    <row r="6" spans="1:12" x14ac:dyDescent="0.15">
      <c r="A6" s="138" t="str">
        <f ca="1">IF(ROW()-5&gt;$A$5,"",ROW()-5)</f>
        <v/>
      </c>
      <c r="B6" s="102" t="str">
        <f t="shared" ref="B6:B55" ca="1" si="0">IF($A6="","",INDEX(INDIRECT("ydn_raw!Q:Q"),MATCH($B$4,INDIRECT("ydn_raw!Q:Q"),0)+$A6))</f>
        <v/>
      </c>
      <c r="C6" s="139" t="str">
        <f t="shared" ref="C6:C55" ca="1" si="1">IF($A6="","",INDEX(INDIRECT("ydn_raw!R:R"),MATCH($B$4,INDIRECT("ydn_raw!Q:Q"),0)+$A6))</f>
        <v/>
      </c>
      <c r="D6" s="139" t="str">
        <f t="shared" ref="D6:D55" ca="1" si="2">IF($A6="","",INDEX(INDIRECT("ydn_raw!S:S"),MATCH($B$4,INDIRECT("ydn_raw!Q:Q"),0)+$A6))</f>
        <v/>
      </c>
      <c r="E6" s="140" t="str">
        <f ca="1">IF($A6="","",IFERROR(D6/C6,""))</f>
        <v/>
      </c>
      <c r="F6" s="118" t="str">
        <f ca="1">IF($A6="","",IFERROR(G6/D6,""))</f>
        <v/>
      </c>
      <c r="G6" s="118" t="str">
        <f t="shared" ref="G6:G55" ca="1" si="3">IF($A6="","",INDEX(INDIRECT("ydn_raw!U:U"),MATCH($B$4,INDIRECT("ydn_raw!Q:Q"),0)+$A6))</f>
        <v/>
      </c>
      <c r="H6" s="141" t="str">
        <f t="shared" ref="H6:H55" ca="1" si="4">IF($A6="","",INDEX(INDIRECT("ydn_raw!V:V"),MATCH($B$4,INDIRECT("ydn_raw!Q:Q"),0)+$A6))</f>
        <v/>
      </c>
      <c r="I6" s="139" t="str">
        <f t="shared" ref="I6:I55" ca="1" si="5">IF($A6="","",INDEX(INDIRECT("ydn_raw!X:X"),MATCH($B$4,INDIRECT("ydn_raw!Q:Q"),0)+$A6))</f>
        <v/>
      </c>
      <c r="J6" s="140" t="str">
        <f ca="1">IF($A6="","",IFERROR(I6/D6,""))</f>
        <v/>
      </c>
      <c r="K6" s="118" t="str">
        <f ca="1">IF($A6="","",IFERROR(G6/I6,""))</f>
        <v/>
      </c>
      <c r="L6" s="138" t="str">
        <f ca="1">IF($A6="","",IF(I6&gt;0,IF(K6&gt;$K$5,"B","A"),IF(I6=0,IF(G6&gt;$K$5,"C","D"))))</f>
        <v/>
      </c>
    </row>
    <row r="7" spans="1:12" x14ac:dyDescent="0.15">
      <c r="A7" s="138" t="str">
        <f t="shared" ref="A7:A55" ca="1" si="6">IF(ROW()-5&gt;$A$5,"",ROW()-5)</f>
        <v/>
      </c>
      <c r="B7" s="102" t="str">
        <f t="shared" ca="1" si="0"/>
        <v/>
      </c>
      <c r="C7" s="139" t="str">
        <f t="shared" ca="1" si="1"/>
        <v/>
      </c>
      <c r="D7" s="139" t="str">
        <f t="shared" ca="1" si="2"/>
        <v/>
      </c>
      <c r="E7" s="140" t="str">
        <f t="shared" ref="E7:E43" ca="1" si="7">IF($A7="","",IFERROR(D7/C7,""))</f>
        <v/>
      </c>
      <c r="F7" s="118" t="str">
        <f t="shared" ref="F7:F43" ca="1" si="8">IF($A7="","",IFERROR(G7/D7,""))</f>
        <v/>
      </c>
      <c r="G7" s="118" t="str">
        <f t="shared" ca="1" si="3"/>
        <v/>
      </c>
      <c r="H7" s="141" t="str">
        <f t="shared" ca="1" si="4"/>
        <v/>
      </c>
      <c r="I7" s="139" t="str">
        <f t="shared" ca="1" si="5"/>
        <v/>
      </c>
      <c r="J7" s="140" t="str">
        <f t="shared" ref="J7:J43" ca="1" si="9">IF($A7="","",IFERROR(I7/D7,""))</f>
        <v/>
      </c>
      <c r="K7" s="118" t="str">
        <f t="shared" ref="K7:K43" ca="1" si="10">IF($A7="","",IFERROR(G7/I7,""))</f>
        <v/>
      </c>
      <c r="L7" s="138" t="str">
        <f t="shared" ref="L7:L43" ca="1" si="11">IF($A7="","",IF(I7&gt;0,IF(K7&gt;$K$5,"B","A"),IF(I7=0,IF(G7&gt;$K$5,"C","D"))))</f>
        <v/>
      </c>
    </row>
    <row r="8" spans="1:12" x14ac:dyDescent="0.15">
      <c r="A8" s="138" t="str">
        <f t="shared" ca="1" si="6"/>
        <v/>
      </c>
      <c r="B8" s="102" t="str">
        <f t="shared" ca="1" si="0"/>
        <v/>
      </c>
      <c r="C8" s="139" t="str">
        <f t="shared" ca="1" si="1"/>
        <v/>
      </c>
      <c r="D8" s="139" t="str">
        <f t="shared" ca="1" si="2"/>
        <v/>
      </c>
      <c r="E8" s="140" t="str">
        <f t="shared" ca="1" si="7"/>
        <v/>
      </c>
      <c r="F8" s="118" t="str">
        <f t="shared" ca="1" si="8"/>
        <v/>
      </c>
      <c r="G8" s="118" t="str">
        <f t="shared" ca="1" si="3"/>
        <v/>
      </c>
      <c r="H8" s="141" t="str">
        <f t="shared" ca="1" si="4"/>
        <v/>
      </c>
      <c r="I8" s="139" t="str">
        <f t="shared" ca="1" si="5"/>
        <v/>
      </c>
      <c r="J8" s="140" t="str">
        <f t="shared" ca="1" si="9"/>
        <v/>
      </c>
      <c r="K8" s="118" t="str">
        <f t="shared" ca="1" si="10"/>
        <v/>
      </c>
      <c r="L8" s="138" t="str">
        <f t="shared" ca="1" si="11"/>
        <v/>
      </c>
    </row>
    <row r="9" spans="1:12" x14ac:dyDescent="0.15">
      <c r="A9" s="138" t="str">
        <f t="shared" ca="1" si="6"/>
        <v/>
      </c>
      <c r="B9" s="102" t="str">
        <f t="shared" ca="1" si="0"/>
        <v/>
      </c>
      <c r="C9" s="139" t="str">
        <f t="shared" ca="1" si="1"/>
        <v/>
      </c>
      <c r="D9" s="139" t="str">
        <f t="shared" ca="1" si="2"/>
        <v/>
      </c>
      <c r="E9" s="140" t="str">
        <f t="shared" ca="1" si="7"/>
        <v/>
      </c>
      <c r="F9" s="118" t="str">
        <f t="shared" ca="1" si="8"/>
        <v/>
      </c>
      <c r="G9" s="118" t="str">
        <f t="shared" ca="1" si="3"/>
        <v/>
      </c>
      <c r="H9" s="141" t="str">
        <f t="shared" ca="1" si="4"/>
        <v/>
      </c>
      <c r="I9" s="139" t="str">
        <f t="shared" ca="1" si="5"/>
        <v/>
      </c>
      <c r="J9" s="140" t="str">
        <f t="shared" ca="1" si="9"/>
        <v/>
      </c>
      <c r="K9" s="118" t="str">
        <f t="shared" ca="1" si="10"/>
        <v/>
      </c>
      <c r="L9" s="138" t="str">
        <f t="shared" ca="1" si="11"/>
        <v/>
      </c>
    </row>
    <row r="10" spans="1:12" x14ac:dyDescent="0.15">
      <c r="A10" s="138" t="str">
        <f t="shared" ca="1" si="6"/>
        <v/>
      </c>
      <c r="B10" s="102" t="str">
        <f t="shared" ca="1" si="0"/>
        <v/>
      </c>
      <c r="C10" s="139" t="str">
        <f t="shared" ca="1" si="1"/>
        <v/>
      </c>
      <c r="D10" s="139" t="str">
        <f t="shared" ca="1" si="2"/>
        <v/>
      </c>
      <c r="E10" s="140" t="str">
        <f t="shared" ca="1" si="7"/>
        <v/>
      </c>
      <c r="F10" s="118" t="str">
        <f t="shared" ca="1" si="8"/>
        <v/>
      </c>
      <c r="G10" s="118" t="str">
        <f t="shared" ca="1" si="3"/>
        <v/>
      </c>
      <c r="H10" s="141" t="str">
        <f t="shared" ca="1" si="4"/>
        <v/>
      </c>
      <c r="I10" s="139" t="str">
        <f t="shared" ca="1" si="5"/>
        <v/>
      </c>
      <c r="J10" s="140" t="str">
        <f t="shared" ca="1" si="9"/>
        <v/>
      </c>
      <c r="K10" s="118" t="str">
        <f t="shared" ca="1" si="10"/>
        <v/>
      </c>
      <c r="L10" s="138" t="str">
        <f t="shared" ca="1" si="11"/>
        <v/>
      </c>
    </row>
    <row r="11" spans="1:12" x14ac:dyDescent="0.15">
      <c r="A11" s="138" t="str">
        <f t="shared" ca="1" si="6"/>
        <v/>
      </c>
      <c r="B11" s="102" t="str">
        <f t="shared" ca="1" si="0"/>
        <v/>
      </c>
      <c r="C11" s="139" t="str">
        <f t="shared" ca="1" si="1"/>
        <v/>
      </c>
      <c r="D11" s="139" t="str">
        <f t="shared" ca="1" si="2"/>
        <v/>
      </c>
      <c r="E11" s="140" t="str">
        <f t="shared" ca="1" si="7"/>
        <v/>
      </c>
      <c r="F11" s="118" t="str">
        <f t="shared" ca="1" si="8"/>
        <v/>
      </c>
      <c r="G11" s="118" t="str">
        <f t="shared" ca="1" si="3"/>
        <v/>
      </c>
      <c r="H11" s="141" t="str">
        <f t="shared" ca="1" si="4"/>
        <v/>
      </c>
      <c r="I11" s="139" t="str">
        <f t="shared" ca="1" si="5"/>
        <v/>
      </c>
      <c r="J11" s="140" t="str">
        <f t="shared" ca="1" si="9"/>
        <v/>
      </c>
      <c r="K11" s="118" t="str">
        <f t="shared" ca="1" si="10"/>
        <v/>
      </c>
      <c r="L11" s="138" t="str">
        <f t="shared" ca="1" si="11"/>
        <v/>
      </c>
    </row>
    <row r="12" spans="1:12" x14ac:dyDescent="0.15">
      <c r="A12" s="138" t="str">
        <f t="shared" ca="1" si="6"/>
        <v/>
      </c>
      <c r="B12" s="102" t="str">
        <f t="shared" ca="1" si="0"/>
        <v/>
      </c>
      <c r="C12" s="139" t="str">
        <f t="shared" ca="1" si="1"/>
        <v/>
      </c>
      <c r="D12" s="139" t="str">
        <f t="shared" ca="1" si="2"/>
        <v/>
      </c>
      <c r="E12" s="140" t="str">
        <f t="shared" ca="1" si="7"/>
        <v/>
      </c>
      <c r="F12" s="118" t="str">
        <f t="shared" ca="1" si="8"/>
        <v/>
      </c>
      <c r="G12" s="118" t="str">
        <f t="shared" ca="1" si="3"/>
        <v/>
      </c>
      <c r="H12" s="141" t="str">
        <f t="shared" ca="1" si="4"/>
        <v/>
      </c>
      <c r="I12" s="139" t="str">
        <f t="shared" ca="1" si="5"/>
        <v/>
      </c>
      <c r="J12" s="140" t="str">
        <f t="shared" ca="1" si="9"/>
        <v/>
      </c>
      <c r="K12" s="118" t="str">
        <f t="shared" ca="1" si="10"/>
        <v/>
      </c>
      <c r="L12" s="138" t="str">
        <f t="shared" ca="1" si="11"/>
        <v/>
      </c>
    </row>
    <row r="13" spans="1:12" x14ac:dyDescent="0.15">
      <c r="A13" s="138" t="str">
        <f t="shared" ca="1" si="6"/>
        <v/>
      </c>
      <c r="B13" s="102" t="str">
        <f t="shared" ca="1" si="0"/>
        <v/>
      </c>
      <c r="C13" s="139" t="str">
        <f t="shared" ca="1" si="1"/>
        <v/>
      </c>
      <c r="D13" s="139" t="str">
        <f t="shared" ca="1" si="2"/>
        <v/>
      </c>
      <c r="E13" s="140" t="str">
        <f t="shared" ca="1" si="7"/>
        <v/>
      </c>
      <c r="F13" s="118" t="str">
        <f t="shared" ca="1" si="8"/>
        <v/>
      </c>
      <c r="G13" s="118" t="str">
        <f t="shared" ca="1" si="3"/>
        <v/>
      </c>
      <c r="H13" s="141" t="str">
        <f t="shared" ca="1" si="4"/>
        <v/>
      </c>
      <c r="I13" s="139" t="str">
        <f t="shared" ca="1" si="5"/>
        <v/>
      </c>
      <c r="J13" s="140" t="str">
        <f t="shared" ca="1" si="9"/>
        <v/>
      </c>
      <c r="K13" s="118" t="str">
        <f t="shared" ca="1" si="10"/>
        <v/>
      </c>
      <c r="L13" s="138" t="str">
        <f t="shared" ca="1" si="11"/>
        <v/>
      </c>
    </row>
    <row r="14" spans="1:12" x14ac:dyDescent="0.15">
      <c r="A14" s="138" t="str">
        <f t="shared" ca="1" si="6"/>
        <v/>
      </c>
      <c r="B14" s="102" t="str">
        <f t="shared" ca="1" si="0"/>
        <v/>
      </c>
      <c r="C14" s="139" t="str">
        <f t="shared" ca="1" si="1"/>
        <v/>
      </c>
      <c r="D14" s="139" t="str">
        <f t="shared" ca="1" si="2"/>
        <v/>
      </c>
      <c r="E14" s="140" t="str">
        <f t="shared" ca="1" si="7"/>
        <v/>
      </c>
      <c r="F14" s="118" t="str">
        <f t="shared" ca="1" si="8"/>
        <v/>
      </c>
      <c r="G14" s="118" t="str">
        <f t="shared" ca="1" si="3"/>
        <v/>
      </c>
      <c r="H14" s="141" t="str">
        <f t="shared" ca="1" si="4"/>
        <v/>
      </c>
      <c r="I14" s="139" t="str">
        <f t="shared" ca="1" si="5"/>
        <v/>
      </c>
      <c r="J14" s="140" t="str">
        <f t="shared" ca="1" si="9"/>
        <v/>
      </c>
      <c r="K14" s="118" t="str">
        <f t="shared" ca="1" si="10"/>
        <v/>
      </c>
      <c r="L14" s="138" t="str">
        <f t="shared" ca="1" si="11"/>
        <v/>
      </c>
    </row>
    <row r="15" spans="1:12" x14ac:dyDescent="0.15">
      <c r="A15" s="138" t="str">
        <f t="shared" ca="1" si="6"/>
        <v/>
      </c>
      <c r="B15" s="102" t="str">
        <f t="shared" ca="1" si="0"/>
        <v/>
      </c>
      <c r="C15" s="139" t="str">
        <f t="shared" ca="1" si="1"/>
        <v/>
      </c>
      <c r="D15" s="139" t="str">
        <f t="shared" ca="1" si="2"/>
        <v/>
      </c>
      <c r="E15" s="140" t="str">
        <f t="shared" ca="1" si="7"/>
        <v/>
      </c>
      <c r="F15" s="118" t="str">
        <f t="shared" ca="1" si="8"/>
        <v/>
      </c>
      <c r="G15" s="118" t="str">
        <f t="shared" ca="1" si="3"/>
        <v/>
      </c>
      <c r="H15" s="141" t="str">
        <f t="shared" ca="1" si="4"/>
        <v/>
      </c>
      <c r="I15" s="139" t="str">
        <f t="shared" ca="1" si="5"/>
        <v/>
      </c>
      <c r="J15" s="140" t="str">
        <f t="shared" ca="1" si="9"/>
        <v/>
      </c>
      <c r="K15" s="118" t="str">
        <f t="shared" ca="1" si="10"/>
        <v/>
      </c>
      <c r="L15" s="138" t="str">
        <f t="shared" ca="1" si="11"/>
        <v/>
      </c>
    </row>
    <row r="16" spans="1:12" x14ac:dyDescent="0.15">
      <c r="A16" s="138" t="str">
        <f t="shared" ca="1" si="6"/>
        <v/>
      </c>
      <c r="B16" s="102" t="str">
        <f t="shared" ca="1" si="0"/>
        <v/>
      </c>
      <c r="C16" s="139" t="str">
        <f t="shared" ca="1" si="1"/>
        <v/>
      </c>
      <c r="D16" s="139" t="str">
        <f t="shared" ca="1" si="2"/>
        <v/>
      </c>
      <c r="E16" s="140" t="str">
        <f t="shared" ca="1" si="7"/>
        <v/>
      </c>
      <c r="F16" s="118" t="str">
        <f t="shared" ca="1" si="8"/>
        <v/>
      </c>
      <c r="G16" s="118" t="str">
        <f t="shared" ca="1" si="3"/>
        <v/>
      </c>
      <c r="H16" s="141" t="str">
        <f t="shared" ca="1" si="4"/>
        <v/>
      </c>
      <c r="I16" s="139" t="str">
        <f t="shared" ca="1" si="5"/>
        <v/>
      </c>
      <c r="J16" s="140" t="str">
        <f t="shared" ca="1" si="9"/>
        <v/>
      </c>
      <c r="K16" s="118" t="str">
        <f t="shared" ca="1" si="10"/>
        <v/>
      </c>
      <c r="L16" s="138" t="str">
        <f t="shared" ca="1" si="11"/>
        <v/>
      </c>
    </row>
    <row r="17" spans="1:12" x14ac:dyDescent="0.15">
      <c r="A17" s="138" t="str">
        <f t="shared" ca="1" si="6"/>
        <v/>
      </c>
      <c r="B17" s="102" t="str">
        <f t="shared" ca="1" si="0"/>
        <v/>
      </c>
      <c r="C17" s="139" t="str">
        <f t="shared" ca="1" si="1"/>
        <v/>
      </c>
      <c r="D17" s="139" t="str">
        <f t="shared" ca="1" si="2"/>
        <v/>
      </c>
      <c r="E17" s="140" t="str">
        <f t="shared" ca="1" si="7"/>
        <v/>
      </c>
      <c r="F17" s="118" t="str">
        <f t="shared" ca="1" si="8"/>
        <v/>
      </c>
      <c r="G17" s="118" t="str">
        <f t="shared" ca="1" si="3"/>
        <v/>
      </c>
      <c r="H17" s="141" t="str">
        <f t="shared" ca="1" si="4"/>
        <v/>
      </c>
      <c r="I17" s="139" t="str">
        <f t="shared" ca="1" si="5"/>
        <v/>
      </c>
      <c r="J17" s="140" t="str">
        <f t="shared" ca="1" si="9"/>
        <v/>
      </c>
      <c r="K17" s="118" t="str">
        <f t="shared" ca="1" si="10"/>
        <v/>
      </c>
      <c r="L17" s="138" t="str">
        <f t="shared" ca="1" si="11"/>
        <v/>
      </c>
    </row>
    <row r="18" spans="1:12" x14ac:dyDescent="0.15">
      <c r="A18" s="138" t="str">
        <f t="shared" ca="1" si="6"/>
        <v/>
      </c>
      <c r="B18" s="102" t="str">
        <f t="shared" ca="1" si="0"/>
        <v/>
      </c>
      <c r="C18" s="139" t="str">
        <f t="shared" ca="1" si="1"/>
        <v/>
      </c>
      <c r="D18" s="139" t="str">
        <f t="shared" ca="1" si="2"/>
        <v/>
      </c>
      <c r="E18" s="140" t="str">
        <f t="shared" ca="1" si="7"/>
        <v/>
      </c>
      <c r="F18" s="118" t="str">
        <f t="shared" ca="1" si="8"/>
        <v/>
      </c>
      <c r="G18" s="118" t="str">
        <f t="shared" ca="1" si="3"/>
        <v/>
      </c>
      <c r="H18" s="141" t="str">
        <f t="shared" ca="1" si="4"/>
        <v/>
      </c>
      <c r="I18" s="139" t="str">
        <f t="shared" ca="1" si="5"/>
        <v/>
      </c>
      <c r="J18" s="140" t="str">
        <f t="shared" ca="1" si="9"/>
        <v/>
      </c>
      <c r="K18" s="118" t="str">
        <f t="shared" ca="1" si="10"/>
        <v/>
      </c>
      <c r="L18" s="138" t="str">
        <f t="shared" ca="1" si="11"/>
        <v/>
      </c>
    </row>
    <row r="19" spans="1:12" x14ac:dyDescent="0.15">
      <c r="A19" s="138" t="str">
        <f t="shared" ca="1" si="6"/>
        <v/>
      </c>
      <c r="B19" s="102" t="str">
        <f t="shared" ca="1" si="0"/>
        <v/>
      </c>
      <c r="C19" s="139" t="str">
        <f t="shared" ca="1" si="1"/>
        <v/>
      </c>
      <c r="D19" s="139" t="str">
        <f t="shared" ca="1" si="2"/>
        <v/>
      </c>
      <c r="E19" s="140" t="str">
        <f t="shared" ca="1" si="7"/>
        <v/>
      </c>
      <c r="F19" s="118" t="str">
        <f t="shared" ca="1" si="8"/>
        <v/>
      </c>
      <c r="G19" s="118" t="str">
        <f t="shared" ca="1" si="3"/>
        <v/>
      </c>
      <c r="H19" s="141" t="str">
        <f t="shared" ca="1" si="4"/>
        <v/>
      </c>
      <c r="I19" s="139" t="str">
        <f t="shared" ca="1" si="5"/>
        <v/>
      </c>
      <c r="J19" s="140" t="str">
        <f t="shared" ca="1" si="9"/>
        <v/>
      </c>
      <c r="K19" s="118" t="str">
        <f t="shared" ca="1" si="10"/>
        <v/>
      </c>
      <c r="L19" s="138" t="str">
        <f t="shared" ca="1" si="11"/>
        <v/>
      </c>
    </row>
    <row r="20" spans="1:12" x14ac:dyDescent="0.15">
      <c r="A20" s="138" t="str">
        <f t="shared" ca="1" si="6"/>
        <v/>
      </c>
      <c r="B20" s="102" t="str">
        <f t="shared" ca="1" si="0"/>
        <v/>
      </c>
      <c r="C20" s="139" t="str">
        <f t="shared" ca="1" si="1"/>
        <v/>
      </c>
      <c r="D20" s="139" t="str">
        <f t="shared" ca="1" si="2"/>
        <v/>
      </c>
      <c r="E20" s="140" t="str">
        <f t="shared" ca="1" si="7"/>
        <v/>
      </c>
      <c r="F20" s="118" t="str">
        <f t="shared" ca="1" si="8"/>
        <v/>
      </c>
      <c r="G20" s="118" t="str">
        <f t="shared" ca="1" si="3"/>
        <v/>
      </c>
      <c r="H20" s="141" t="str">
        <f t="shared" ca="1" si="4"/>
        <v/>
      </c>
      <c r="I20" s="139" t="str">
        <f t="shared" ca="1" si="5"/>
        <v/>
      </c>
      <c r="J20" s="140" t="str">
        <f t="shared" ca="1" si="9"/>
        <v/>
      </c>
      <c r="K20" s="118" t="str">
        <f t="shared" ca="1" si="10"/>
        <v/>
      </c>
      <c r="L20" s="138" t="str">
        <f t="shared" ca="1" si="11"/>
        <v/>
      </c>
    </row>
    <row r="21" spans="1:12" x14ac:dyDescent="0.15">
      <c r="A21" s="138" t="str">
        <f t="shared" ca="1" si="6"/>
        <v/>
      </c>
      <c r="B21" s="102" t="str">
        <f t="shared" ca="1" si="0"/>
        <v/>
      </c>
      <c r="C21" s="139" t="str">
        <f t="shared" ca="1" si="1"/>
        <v/>
      </c>
      <c r="D21" s="139" t="str">
        <f t="shared" ca="1" si="2"/>
        <v/>
      </c>
      <c r="E21" s="140" t="str">
        <f t="shared" ca="1" si="7"/>
        <v/>
      </c>
      <c r="F21" s="118" t="str">
        <f t="shared" ca="1" si="8"/>
        <v/>
      </c>
      <c r="G21" s="118" t="str">
        <f t="shared" ca="1" si="3"/>
        <v/>
      </c>
      <c r="H21" s="141" t="str">
        <f t="shared" ca="1" si="4"/>
        <v/>
      </c>
      <c r="I21" s="139" t="str">
        <f t="shared" ca="1" si="5"/>
        <v/>
      </c>
      <c r="J21" s="140" t="str">
        <f t="shared" ca="1" si="9"/>
        <v/>
      </c>
      <c r="K21" s="118" t="str">
        <f t="shared" ca="1" si="10"/>
        <v/>
      </c>
      <c r="L21" s="138" t="str">
        <f t="shared" ca="1" si="11"/>
        <v/>
      </c>
    </row>
    <row r="22" spans="1:12" x14ac:dyDescent="0.15">
      <c r="A22" s="138" t="str">
        <f t="shared" ca="1" si="6"/>
        <v/>
      </c>
      <c r="B22" s="102" t="str">
        <f t="shared" ca="1" si="0"/>
        <v/>
      </c>
      <c r="C22" s="139" t="str">
        <f t="shared" ca="1" si="1"/>
        <v/>
      </c>
      <c r="D22" s="139" t="str">
        <f t="shared" ca="1" si="2"/>
        <v/>
      </c>
      <c r="E22" s="140" t="str">
        <f t="shared" ca="1" si="7"/>
        <v/>
      </c>
      <c r="F22" s="118" t="str">
        <f t="shared" ca="1" si="8"/>
        <v/>
      </c>
      <c r="G22" s="118" t="str">
        <f t="shared" ca="1" si="3"/>
        <v/>
      </c>
      <c r="H22" s="141" t="str">
        <f t="shared" ca="1" si="4"/>
        <v/>
      </c>
      <c r="I22" s="139" t="str">
        <f t="shared" ca="1" si="5"/>
        <v/>
      </c>
      <c r="J22" s="140" t="str">
        <f t="shared" ca="1" si="9"/>
        <v/>
      </c>
      <c r="K22" s="118" t="str">
        <f t="shared" ca="1" si="10"/>
        <v/>
      </c>
      <c r="L22" s="138" t="str">
        <f t="shared" ca="1" si="11"/>
        <v/>
      </c>
    </row>
    <row r="23" spans="1:12" x14ac:dyDescent="0.15">
      <c r="A23" s="138" t="str">
        <f t="shared" ca="1" si="6"/>
        <v/>
      </c>
      <c r="B23" s="102" t="str">
        <f t="shared" ca="1" si="0"/>
        <v/>
      </c>
      <c r="C23" s="139" t="str">
        <f t="shared" ca="1" si="1"/>
        <v/>
      </c>
      <c r="D23" s="139" t="str">
        <f t="shared" ca="1" si="2"/>
        <v/>
      </c>
      <c r="E23" s="140" t="str">
        <f t="shared" ca="1" si="7"/>
        <v/>
      </c>
      <c r="F23" s="118" t="str">
        <f t="shared" ca="1" si="8"/>
        <v/>
      </c>
      <c r="G23" s="118" t="str">
        <f t="shared" ca="1" si="3"/>
        <v/>
      </c>
      <c r="H23" s="141" t="str">
        <f t="shared" ca="1" si="4"/>
        <v/>
      </c>
      <c r="I23" s="139" t="str">
        <f t="shared" ca="1" si="5"/>
        <v/>
      </c>
      <c r="J23" s="140" t="str">
        <f t="shared" ca="1" si="9"/>
        <v/>
      </c>
      <c r="K23" s="118" t="str">
        <f t="shared" ca="1" si="10"/>
        <v/>
      </c>
      <c r="L23" s="138" t="str">
        <f t="shared" ca="1" si="11"/>
        <v/>
      </c>
    </row>
    <row r="24" spans="1:12" x14ac:dyDescent="0.15">
      <c r="A24" s="138" t="str">
        <f t="shared" ca="1" si="6"/>
        <v/>
      </c>
      <c r="B24" s="102" t="str">
        <f t="shared" ca="1" si="0"/>
        <v/>
      </c>
      <c r="C24" s="139" t="str">
        <f t="shared" ca="1" si="1"/>
        <v/>
      </c>
      <c r="D24" s="139" t="str">
        <f t="shared" ca="1" si="2"/>
        <v/>
      </c>
      <c r="E24" s="140" t="str">
        <f t="shared" ca="1" si="7"/>
        <v/>
      </c>
      <c r="F24" s="118" t="str">
        <f t="shared" ca="1" si="8"/>
        <v/>
      </c>
      <c r="G24" s="118" t="str">
        <f t="shared" ca="1" si="3"/>
        <v/>
      </c>
      <c r="H24" s="141" t="str">
        <f t="shared" ca="1" si="4"/>
        <v/>
      </c>
      <c r="I24" s="139" t="str">
        <f t="shared" ca="1" si="5"/>
        <v/>
      </c>
      <c r="J24" s="140" t="str">
        <f t="shared" ca="1" si="9"/>
        <v/>
      </c>
      <c r="K24" s="118" t="str">
        <f t="shared" ca="1" si="10"/>
        <v/>
      </c>
      <c r="L24" s="138" t="str">
        <f t="shared" ca="1" si="11"/>
        <v/>
      </c>
    </row>
    <row r="25" spans="1:12" x14ac:dyDescent="0.15">
      <c r="A25" s="138" t="str">
        <f t="shared" ca="1" si="6"/>
        <v/>
      </c>
      <c r="B25" s="102" t="str">
        <f t="shared" ca="1" si="0"/>
        <v/>
      </c>
      <c r="C25" s="139" t="str">
        <f t="shared" ca="1" si="1"/>
        <v/>
      </c>
      <c r="D25" s="139" t="str">
        <f t="shared" ca="1" si="2"/>
        <v/>
      </c>
      <c r="E25" s="140" t="str">
        <f t="shared" ca="1" si="7"/>
        <v/>
      </c>
      <c r="F25" s="118" t="str">
        <f t="shared" ca="1" si="8"/>
        <v/>
      </c>
      <c r="G25" s="118" t="str">
        <f t="shared" ca="1" si="3"/>
        <v/>
      </c>
      <c r="H25" s="141" t="str">
        <f t="shared" ca="1" si="4"/>
        <v/>
      </c>
      <c r="I25" s="139" t="str">
        <f t="shared" ca="1" si="5"/>
        <v/>
      </c>
      <c r="J25" s="140" t="str">
        <f t="shared" ca="1" si="9"/>
        <v/>
      </c>
      <c r="K25" s="118" t="str">
        <f t="shared" ca="1" si="10"/>
        <v/>
      </c>
      <c r="L25" s="138" t="str">
        <f t="shared" ca="1" si="11"/>
        <v/>
      </c>
    </row>
    <row r="26" spans="1:12" x14ac:dyDescent="0.15">
      <c r="A26" s="138" t="str">
        <f t="shared" ca="1" si="6"/>
        <v/>
      </c>
      <c r="B26" s="102" t="str">
        <f t="shared" ca="1" si="0"/>
        <v/>
      </c>
      <c r="C26" s="139" t="str">
        <f t="shared" ca="1" si="1"/>
        <v/>
      </c>
      <c r="D26" s="139" t="str">
        <f t="shared" ca="1" si="2"/>
        <v/>
      </c>
      <c r="E26" s="140" t="str">
        <f t="shared" ca="1" si="7"/>
        <v/>
      </c>
      <c r="F26" s="118" t="str">
        <f t="shared" ca="1" si="8"/>
        <v/>
      </c>
      <c r="G26" s="118" t="str">
        <f t="shared" ca="1" si="3"/>
        <v/>
      </c>
      <c r="H26" s="141" t="str">
        <f t="shared" ca="1" si="4"/>
        <v/>
      </c>
      <c r="I26" s="139" t="str">
        <f t="shared" ca="1" si="5"/>
        <v/>
      </c>
      <c r="J26" s="140" t="str">
        <f t="shared" ca="1" si="9"/>
        <v/>
      </c>
      <c r="K26" s="118" t="str">
        <f t="shared" ca="1" si="10"/>
        <v/>
      </c>
      <c r="L26" s="138" t="str">
        <f t="shared" ca="1" si="11"/>
        <v/>
      </c>
    </row>
    <row r="27" spans="1:12" x14ac:dyDescent="0.15">
      <c r="A27" s="138" t="str">
        <f t="shared" ca="1" si="6"/>
        <v/>
      </c>
      <c r="B27" s="102" t="str">
        <f t="shared" ca="1" si="0"/>
        <v/>
      </c>
      <c r="C27" s="139" t="str">
        <f t="shared" ca="1" si="1"/>
        <v/>
      </c>
      <c r="D27" s="139" t="str">
        <f t="shared" ca="1" si="2"/>
        <v/>
      </c>
      <c r="E27" s="140" t="str">
        <f t="shared" ca="1" si="7"/>
        <v/>
      </c>
      <c r="F27" s="118" t="str">
        <f t="shared" ca="1" si="8"/>
        <v/>
      </c>
      <c r="G27" s="118" t="str">
        <f t="shared" ca="1" si="3"/>
        <v/>
      </c>
      <c r="H27" s="141" t="str">
        <f t="shared" ca="1" si="4"/>
        <v/>
      </c>
      <c r="I27" s="139" t="str">
        <f t="shared" ca="1" si="5"/>
        <v/>
      </c>
      <c r="J27" s="140" t="str">
        <f t="shared" ca="1" si="9"/>
        <v/>
      </c>
      <c r="K27" s="118" t="str">
        <f t="shared" ca="1" si="10"/>
        <v/>
      </c>
      <c r="L27" s="138" t="str">
        <f t="shared" ca="1" si="11"/>
        <v/>
      </c>
    </row>
    <row r="28" spans="1:12" x14ac:dyDescent="0.15">
      <c r="A28" s="138" t="str">
        <f t="shared" ca="1" si="6"/>
        <v/>
      </c>
      <c r="B28" s="102" t="str">
        <f t="shared" ca="1" si="0"/>
        <v/>
      </c>
      <c r="C28" s="139" t="str">
        <f t="shared" ca="1" si="1"/>
        <v/>
      </c>
      <c r="D28" s="139" t="str">
        <f t="shared" ca="1" si="2"/>
        <v/>
      </c>
      <c r="E28" s="140" t="str">
        <f t="shared" ca="1" si="7"/>
        <v/>
      </c>
      <c r="F28" s="118" t="str">
        <f t="shared" ca="1" si="8"/>
        <v/>
      </c>
      <c r="G28" s="118" t="str">
        <f t="shared" ca="1" si="3"/>
        <v/>
      </c>
      <c r="H28" s="141" t="str">
        <f t="shared" ca="1" si="4"/>
        <v/>
      </c>
      <c r="I28" s="139" t="str">
        <f t="shared" ca="1" si="5"/>
        <v/>
      </c>
      <c r="J28" s="140" t="str">
        <f t="shared" ca="1" si="9"/>
        <v/>
      </c>
      <c r="K28" s="118" t="str">
        <f t="shared" ca="1" si="10"/>
        <v/>
      </c>
      <c r="L28" s="138" t="str">
        <f t="shared" ca="1" si="11"/>
        <v/>
      </c>
    </row>
    <row r="29" spans="1:12" x14ac:dyDescent="0.15">
      <c r="A29" s="138" t="str">
        <f t="shared" ca="1" si="6"/>
        <v/>
      </c>
      <c r="B29" s="102" t="str">
        <f t="shared" ca="1" si="0"/>
        <v/>
      </c>
      <c r="C29" s="139" t="str">
        <f t="shared" ca="1" si="1"/>
        <v/>
      </c>
      <c r="D29" s="139" t="str">
        <f t="shared" ca="1" si="2"/>
        <v/>
      </c>
      <c r="E29" s="140" t="str">
        <f t="shared" ca="1" si="7"/>
        <v/>
      </c>
      <c r="F29" s="118" t="str">
        <f t="shared" ca="1" si="8"/>
        <v/>
      </c>
      <c r="G29" s="118" t="str">
        <f t="shared" ca="1" si="3"/>
        <v/>
      </c>
      <c r="H29" s="141" t="str">
        <f t="shared" ca="1" si="4"/>
        <v/>
      </c>
      <c r="I29" s="139" t="str">
        <f t="shared" ca="1" si="5"/>
        <v/>
      </c>
      <c r="J29" s="140" t="str">
        <f t="shared" ca="1" si="9"/>
        <v/>
      </c>
      <c r="K29" s="118" t="str">
        <f t="shared" ca="1" si="10"/>
        <v/>
      </c>
      <c r="L29" s="138" t="str">
        <f t="shared" ca="1" si="11"/>
        <v/>
      </c>
    </row>
    <row r="30" spans="1:12" x14ac:dyDescent="0.15">
      <c r="A30" s="138" t="str">
        <f t="shared" ca="1" si="6"/>
        <v/>
      </c>
      <c r="B30" s="102" t="str">
        <f t="shared" ca="1" si="0"/>
        <v/>
      </c>
      <c r="C30" s="139" t="str">
        <f t="shared" ca="1" si="1"/>
        <v/>
      </c>
      <c r="D30" s="139" t="str">
        <f t="shared" ca="1" si="2"/>
        <v/>
      </c>
      <c r="E30" s="140" t="str">
        <f t="shared" ca="1" si="7"/>
        <v/>
      </c>
      <c r="F30" s="118" t="str">
        <f t="shared" ca="1" si="8"/>
        <v/>
      </c>
      <c r="G30" s="118" t="str">
        <f t="shared" ca="1" si="3"/>
        <v/>
      </c>
      <c r="H30" s="141" t="str">
        <f t="shared" ca="1" si="4"/>
        <v/>
      </c>
      <c r="I30" s="139" t="str">
        <f t="shared" ca="1" si="5"/>
        <v/>
      </c>
      <c r="J30" s="140" t="str">
        <f t="shared" ca="1" si="9"/>
        <v/>
      </c>
      <c r="K30" s="118" t="str">
        <f t="shared" ca="1" si="10"/>
        <v/>
      </c>
      <c r="L30" s="138" t="str">
        <f t="shared" ca="1" si="11"/>
        <v/>
      </c>
    </row>
    <row r="31" spans="1:12" x14ac:dyDescent="0.15">
      <c r="A31" s="138" t="str">
        <f t="shared" ca="1" si="6"/>
        <v/>
      </c>
      <c r="B31" s="102" t="str">
        <f t="shared" ca="1" si="0"/>
        <v/>
      </c>
      <c r="C31" s="139" t="str">
        <f t="shared" ca="1" si="1"/>
        <v/>
      </c>
      <c r="D31" s="139" t="str">
        <f t="shared" ca="1" si="2"/>
        <v/>
      </c>
      <c r="E31" s="140" t="str">
        <f t="shared" ca="1" si="7"/>
        <v/>
      </c>
      <c r="F31" s="118" t="str">
        <f t="shared" ca="1" si="8"/>
        <v/>
      </c>
      <c r="G31" s="118" t="str">
        <f t="shared" ca="1" si="3"/>
        <v/>
      </c>
      <c r="H31" s="141" t="str">
        <f t="shared" ca="1" si="4"/>
        <v/>
      </c>
      <c r="I31" s="139" t="str">
        <f t="shared" ca="1" si="5"/>
        <v/>
      </c>
      <c r="J31" s="140" t="str">
        <f t="shared" ca="1" si="9"/>
        <v/>
      </c>
      <c r="K31" s="118" t="str">
        <f t="shared" ca="1" si="10"/>
        <v/>
      </c>
      <c r="L31" s="138" t="str">
        <f t="shared" ca="1" si="11"/>
        <v/>
      </c>
    </row>
    <row r="32" spans="1:12" x14ac:dyDescent="0.15">
      <c r="A32" s="138" t="str">
        <f t="shared" ca="1" si="6"/>
        <v/>
      </c>
      <c r="B32" s="102" t="str">
        <f t="shared" ca="1" si="0"/>
        <v/>
      </c>
      <c r="C32" s="139" t="str">
        <f t="shared" ca="1" si="1"/>
        <v/>
      </c>
      <c r="D32" s="139" t="str">
        <f t="shared" ca="1" si="2"/>
        <v/>
      </c>
      <c r="E32" s="140" t="str">
        <f t="shared" ca="1" si="7"/>
        <v/>
      </c>
      <c r="F32" s="118" t="str">
        <f t="shared" ca="1" si="8"/>
        <v/>
      </c>
      <c r="G32" s="118" t="str">
        <f t="shared" ca="1" si="3"/>
        <v/>
      </c>
      <c r="H32" s="141" t="str">
        <f t="shared" ca="1" si="4"/>
        <v/>
      </c>
      <c r="I32" s="139" t="str">
        <f t="shared" ca="1" si="5"/>
        <v/>
      </c>
      <c r="J32" s="140" t="str">
        <f t="shared" ca="1" si="9"/>
        <v/>
      </c>
      <c r="K32" s="118" t="str">
        <f t="shared" ca="1" si="10"/>
        <v/>
      </c>
      <c r="L32" s="138" t="str">
        <f t="shared" ca="1" si="11"/>
        <v/>
      </c>
    </row>
    <row r="33" spans="1:12" x14ac:dyDescent="0.15">
      <c r="A33" s="138" t="str">
        <f t="shared" ca="1" si="6"/>
        <v/>
      </c>
      <c r="B33" s="102" t="str">
        <f t="shared" ca="1" si="0"/>
        <v/>
      </c>
      <c r="C33" s="139" t="str">
        <f t="shared" ca="1" si="1"/>
        <v/>
      </c>
      <c r="D33" s="139" t="str">
        <f t="shared" ca="1" si="2"/>
        <v/>
      </c>
      <c r="E33" s="140" t="str">
        <f t="shared" ca="1" si="7"/>
        <v/>
      </c>
      <c r="F33" s="118" t="str">
        <f t="shared" ca="1" si="8"/>
        <v/>
      </c>
      <c r="G33" s="118" t="str">
        <f t="shared" ca="1" si="3"/>
        <v/>
      </c>
      <c r="H33" s="141" t="str">
        <f t="shared" ca="1" si="4"/>
        <v/>
      </c>
      <c r="I33" s="139" t="str">
        <f t="shared" ca="1" si="5"/>
        <v/>
      </c>
      <c r="J33" s="140" t="str">
        <f t="shared" ca="1" si="9"/>
        <v/>
      </c>
      <c r="K33" s="118" t="str">
        <f t="shared" ca="1" si="10"/>
        <v/>
      </c>
      <c r="L33" s="138" t="str">
        <f t="shared" ca="1" si="11"/>
        <v/>
      </c>
    </row>
    <row r="34" spans="1:12" x14ac:dyDescent="0.15">
      <c r="A34" s="138" t="str">
        <f t="shared" ca="1" si="6"/>
        <v/>
      </c>
      <c r="B34" s="102" t="str">
        <f t="shared" ca="1" si="0"/>
        <v/>
      </c>
      <c r="C34" s="139" t="str">
        <f t="shared" ca="1" si="1"/>
        <v/>
      </c>
      <c r="D34" s="139" t="str">
        <f t="shared" ca="1" si="2"/>
        <v/>
      </c>
      <c r="E34" s="140" t="str">
        <f t="shared" ca="1" si="7"/>
        <v/>
      </c>
      <c r="F34" s="118" t="str">
        <f t="shared" ca="1" si="8"/>
        <v/>
      </c>
      <c r="G34" s="118" t="str">
        <f t="shared" ca="1" si="3"/>
        <v/>
      </c>
      <c r="H34" s="141" t="str">
        <f t="shared" ca="1" si="4"/>
        <v/>
      </c>
      <c r="I34" s="139" t="str">
        <f t="shared" ca="1" si="5"/>
        <v/>
      </c>
      <c r="J34" s="140" t="str">
        <f t="shared" ca="1" si="9"/>
        <v/>
      </c>
      <c r="K34" s="118" t="str">
        <f t="shared" ca="1" si="10"/>
        <v/>
      </c>
      <c r="L34" s="138" t="str">
        <f t="shared" ca="1" si="11"/>
        <v/>
      </c>
    </row>
    <row r="35" spans="1:12" x14ac:dyDescent="0.15">
      <c r="A35" s="138" t="str">
        <f t="shared" ca="1" si="6"/>
        <v/>
      </c>
      <c r="B35" s="102" t="str">
        <f t="shared" ca="1" si="0"/>
        <v/>
      </c>
      <c r="C35" s="139" t="str">
        <f t="shared" ca="1" si="1"/>
        <v/>
      </c>
      <c r="D35" s="139" t="str">
        <f t="shared" ca="1" si="2"/>
        <v/>
      </c>
      <c r="E35" s="140" t="str">
        <f t="shared" ca="1" si="7"/>
        <v/>
      </c>
      <c r="F35" s="118" t="str">
        <f t="shared" ca="1" si="8"/>
        <v/>
      </c>
      <c r="G35" s="118" t="str">
        <f t="shared" ca="1" si="3"/>
        <v/>
      </c>
      <c r="H35" s="141" t="str">
        <f t="shared" ca="1" si="4"/>
        <v/>
      </c>
      <c r="I35" s="139" t="str">
        <f t="shared" ca="1" si="5"/>
        <v/>
      </c>
      <c r="J35" s="140" t="str">
        <f t="shared" ca="1" si="9"/>
        <v/>
      </c>
      <c r="K35" s="118" t="str">
        <f t="shared" ca="1" si="10"/>
        <v/>
      </c>
      <c r="L35" s="138" t="str">
        <f t="shared" ca="1" si="11"/>
        <v/>
      </c>
    </row>
    <row r="36" spans="1:12" x14ac:dyDescent="0.15">
      <c r="A36" s="138" t="str">
        <f t="shared" ca="1" si="6"/>
        <v/>
      </c>
      <c r="B36" s="102" t="str">
        <f t="shared" ca="1" si="0"/>
        <v/>
      </c>
      <c r="C36" s="139" t="str">
        <f t="shared" ca="1" si="1"/>
        <v/>
      </c>
      <c r="D36" s="139" t="str">
        <f t="shared" ca="1" si="2"/>
        <v/>
      </c>
      <c r="E36" s="140" t="str">
        <f t="shared" ca="1" si="7"/>
        <v/>
      </c>
      <c r="F36" s="118" t="str">
        <f t="shared" ca="1" si="8"/>
        <v/>
      </c>
      <c r="G36" s="118" t="str">
        <f t="shared" ca="1" si="3"/>
        <v/>
      </c>
      <c r="H36" s="141" t="str">
        <f t="shared" ca="1" si="4"/>
        <v/>
      </c>
      <c r="I36" s="139" t="str">
        <f t="shared" ca="1" si="5"/>
        <v/>
      </c>
      <c r="J36" s="140" t="str">
        <f t="shared" ca="1" si="9"/>
        <v/>
      </c>
      <c r="K36" s="118" t="str">
        <f t="shared" ca="1" si="10"/>
        <v/>
      </c>
      <c r="L36" s="138" t="str">
        <f t="shared" ca="1" si="11"/>
        <v/>
      </c>
    </row>
    <row r="37" spans="1:12" x14ac:dyDescent="0.15">
      <c r="A37" s="138" t="str">
        <f t="shared" ca="1" si="6"/>
        <v/>
      </c>
      <c r="B37" s="102" t="str">
        <f t="shared" ca="1" si="0"/>
        <v/>
      </c>
      <c r="C37" s="139" t="str">
        <f t="shared" ca="1" si="1"/>
        <v/>
      </c>
      <c r="D37" s="139" t="str">
        <f t="shared" ca="1" si="2"/>
        <v/>
      </c>
      <c r="E37" s="140" t="str">
        <f t="shared" ca="1" si="7"/>
        <v/>
      </c>
      <c r="F37" s="118" t="str">
        <f t="shared" ca="1" si="8"/>
        <v/>
      </c>
      <c r="G37" s="118" t="str">
        <f t="shared" ca="1" si="3"/>
        <v/>
      </c>
      <c r="H37" s="141" t="str">
        <f t="shared" ca="1" si="4"/>
        <v/>
      </c>
      <c r="I37" s="139" t="str">
        <f t="shared" ca="1" si="5"/>
        <v/>
      </c>
      <c r="J37" s="140" t="str">
        <f t="shared" ca="1" si="9"/>
        <v/>
      </c>
      <c r="K37" s="118" t="str">
        <f t="shared" ca="1" si="10"/>
        <v/>
      </c>
      <c r="L37" s="138" t="str">
        <f t="shared" ca="1" si="11"/>
        <v/>
      </c>
    </row>
    <row r="38" spans="1:12" x14ac:dyDescent="0.15">
      <c r="A38" s="138" t="str">
        <f t="shared" ca="1" si="6"/>
        <v/>
      </c>
      <c r="B38" s="102" t="str">
        <f t="shared" ca="1" si="0"/>
        <v/>
      </c>
      <c r="C38" s="139" t="str">
        <f t="shared" ca="1" si="1"/>
        <v/>
      </c>
      <c r="D38" s="139" t="str">
        <f t="shared" ca="1" si="2"/>
        <v/>
      </c>
      <c r="E38" s="140" t="str">
        <f t="shared" ca="1" si="7"/>
        <v/>
      </c>
      <c r="F38" s="118" t="str">
        <f t="shared" ca="1" si="8"/>
        <v/>
      </c>
      <c r="G38" s="118" t="str">
        <f t="shared" ca="1" si="3"/>
        <v/>
      </c>
      <c r="H38" s="141" t="str">
        <f t="shared" ca="1" si="4"/>
        <v/>
      </c>
      <c r="I38" s="139" t="str">
        <f t="shared" ca="1" si="5"/>
        <v/>
      </c>
      <c r="J38" s="140" t="str">
        <f t="shared" ca="1" si="9"/>
        <v/>
      </c>
      <c r="K38" s="118" t="str">
        <f t="shared" ca="1" si="10"/>
        <v/>
      </c>
      <c r="L38" s="138" t="str">
        <f t="shared" ca="1" si="11"/>
        <v/>
      </c>
    </row>
    <row r="39" spans="1:12" x14ac:dyDescent="0.15">
      <c r="A39" s="138" t="str">
        <f t="shared" ca="1" si="6"/>
        <v/>
      </c>
      <c r="B39" s="102" t="str">
        <f t="shared" ca="1" si="0"/>
        <v/>
      </c>
      <c r="C39" s="139" t="str">
        <f t="shared" ca="1" si="1"/>
        <v/>
      </c>
      <c r="D39" s="139" t="str">
        <f t="shared" ca="1" si="2"/>
        <v/>
      </c>
      <c r="E39" s="140" t="str">
        <f t="shared" ca="1" si="7"/>
        <v/>
      </c>
      <c r="F39" s="118" t="str">
        <f t="shared" ca="1" si="8"/>
        <v/>
      </c>
      <c r="G39" s="118" t="str">
        <f t="shared" ca="1" si="3"/>
        <v/>
      </c>
      <c r="H39" s="141" t="str">
        <f t="shared" ca="1" si="4"/>
        <v/>
      </c>
      <c r="I39" s="139" t="str">
        <f t="shared" ca="1" si="5"/>
        <v/>
      </c>
      <c r="J39" s="140" t="str">
        <f t="shared" ca="1" si="9"/>
        <v/>
      </c>
      <c r="K39" s="118" t="str">
        <f t="shared" ca="1" si="10"/>
        <v/>
      </c>
      <c r="L39" s="138" t="str">
        <f t="shared" ca="1" si="11"/>
        <v/>
      </c>
    </row>
    <row r="40" spans="1:12" x14ac:dyDescent="0.15">
      <c r="A40" s="138" t="str">
        <f t="shared" ca="1" si="6"/>
        <v/>
      </c>
      <c r="B40" s="102" t="str">
        <f t="shared" ca="1" si="0"/>
        <v/>
      </c>
      <c r="C40" s="139" t="str">
        <f t="shared" ca="1" si="1"/>
        <v/>
      </c>
      <c r="D40" s="139" t="str">
        <f t="shared" ca="1" si="2"/>
        <v/>
      </c>
      <c r="E40" s="140" t="str">
        <f t="shared" ca="1" si="7"/>
        <v/>
      </c>
      <c r="F40" s="118" t="str">
        <f t="shared" ca="1" si="8"/>
        <v/>
      </c>
      <c r="G40" s="118" t="str">
        <f t="shared" ca="1" si="3"/>
        <v/>
      </c>
      <c r="H40" s="141" t="str">
        <f t="shared" ca="1" si="4"/>
        <v/>
      </c>
      <c r="I40" s="139" t="str">
        <f t="shared" ca="1" si="5"/>
        <v/>
      </c>
      <c r="J40" s="140" t="str">
        <f t="shared" ca="1" si="9"/>
        <v/>
      </c>
      <c r="K40" s="118" t="str">
        <f t="shared" ca="1" si="10"/>
        <v/>
      </c>
      <c r="L40" s="138" t="str">
        <f t="shared" ca="1" si="11"/>
        <v/>
      </c>
    </row>
    <row r="41" spans="1:12" x14ac:dyDescent="0.15">
      <c r="A41" s="138" t="str">
        <f t="shared" ca="1" si="6"/>
        <v/>
      </c>
      <c r="B41" s="102" t="str">
        <f t="shared" ca="1" si="0"/>
        <v/>
      </c>
      <c r="C41" s="139" t="str">
        <f t="shared" ca="1" si="1"/>
        <v/>
      </c>
      <c r="D41" s="139" t="str">
        <f t="shared" ca="1" si="2"/>
        <v/>
      </c>
      <c r="E41" s="140" t="str">
        <f t="shared" ca="1" si="7"/>
        <v/>
      </c>
      <c r="F41" s="118" t="str">
        <f t="shared" ca="1" si="8"/>
        <v/>
      </c>
      <c r="G41" s="118" t="str">
        <f t="shared" ca="1" si="3"/>
        <v/>
      </c>
      <c r="H41" s="141" t="str">
        <f t="shared" ca="1" si="4"/>
        <v/>
      </c>
      <c r="I41" s="139" t="str">
        <f t="shared" ca="1" si="5"/>
        <v/>
      </c>
      <c r="J41" s="140" t="str">
        <f t="shared" ca="1" si="9"/>
        <v/>
      </c>
      <c r="K41" s="118" t="str">
        <f t="shared" ca="1" si="10"/>
        <v/>
      </c>
      <c r="L41" s="138" t="str">
        <f t="shared" ca="1" si="11"/>
        <v/>
      </c>
    </row>
    <row r="42" spans="1:12" x14ac:dyDescent="0.15">
      <c r="A42" s="138" t="str">
        <f t="shared" ca="1" si="6"/>
        <v/>
      </c>
      <c r="B42" s="102" t="str">
        <f t="shared" ca="1" si="0"/>
        <v/>
      </c>
      <c r="C42" s="139" t="str">
        <f t="shared" ca="1" si="1"/>
        <v/>
      </c>
      <c r="D42" s="139" t="str">
        <f t="shared" ca="1" si="2"/>
        <v/>
      </c>
      <c r="E42" s="140" t="str">
        <f t="shared" ca="1" si="7"/>
        <v/>
      </c>
      <c r="F42" s="118" t="str">
        <f t="shared" ca="1" si="8"/>
        <v/>
      </c>
      <c r="G42" s="118" t="str">
        <f t="shared" ca="1" si="3"/>
        <v/>
      </c>
      <c r="H42" s="141" t="str">
        <f t="shared" ca="1" si="4"/>
        <v/>
      </c>
      <c r="I42" s="139" t="str">
        <f t="shared" ca="1" si="5"/>
        <v/>
      </c>
      <c r="J42" s="140" t="str">
        <f t="shared" ca="1" si="9"/>
        <v/>
      </c>
      <c r="K42" s="118" t="str">
        <f t="shared" ca="1" si="10"/>
        <v/>
      </c>
      <c r="L42" s="138" t="str">
        <f t="shared" ca="1" si="11"/>
        <v/>
      </c>
    </row>
    <row r="43" spans="1:12" x14ac:dyDescent="0.15">
      <c r="A43" s="138" t="str">
        <f t="shared" ca="1" si="6"/>
        <v/>
      </c>
      <c r="B43" s="102" t="str">
        <f t="shared" ca="1" si="0"/>
        <v/>
      </c>
      <c r="C43" s="139" t="str">
        <f t="shared" ca="1" si="1"/>
        <v/>
      </c>
      <c r="D43" s="139" t="str">
        <f t="shared" ca="1" si="2"/>
        <v/>
      </c>
      <c r="E43" s="140" t="str">
        <f t="shared" ca="1" si="7"/>
        <v/>
      </c>
      <c r="F43" s="118" t="str">
        <f t="shared" ca="1" si="8"/>
        <v/>
      </c>
      <c r="G43" s="118" t="str">
        <f t="shared" ca="1" si="3"/>
        <v/>
      </c>
      <c r="H43" s="141" t="str">
        <f t="shared" ca="1" si="4"/>
        <v/>
      </c>
      <c r="I43" s="139" t="str">
        <f t="shared" ca="1" si="5"/>
        <v/>
      </c>
      <c r="J43" s="140" t="str">
        <f t="shared" ca="1" si="9"/>
        <v/>
      </c>
      <c r="K43" s="118" t="str">
        <f t="shared" ca="1" si="10"/>
        <v/>
      </c>
      <c r="L43" s="138" t="str">
        <f t="shared" ca="1" si="11"/>
        <v/>
      </c>
    </row>
    <row r="44" spans="1:12" x14ac:dyDescent="0.15">
      <c r="A44" s="138" t="str">
        <f t="shared" ca="1" si="6"/>
        <v/>
      </c>
      <c r="B44" s="102" t="str">
        <f t="shared" ca="1" si="0"/>
        <v/>
      </c>
      <c r="C44" s="139" t="str">
        <f t="shared" ca="1" si="1"/>
        <v/>
      </c>
      <c r="D44" s="139" t="str">
        <f t="shared" ca="1" si="2"/>
        <v/>
      </c>
      <c r="E44" s="140" t="str">
        <f t="shared" ref="E44:E55" ca="1" si="12">IF($A44="","",IFERROR(D44/C44,""))</f>
        <v/>
      </c>
      <c r="F44" s="118" t="str">
        <f t="shared" ref="F44:F55" ca="1" si="13">IF($A44="","",IFERROR(G44/D44,""))</f>
        <v/>
      </c>
      <c r="G44" s="118" t="str">
        <f t="shared" ca="1" si="3"/>
        <v/>
      </c>
      <c r="H44" s="141" t="str">
        <f t="shared" ca="1" si="4"/>
        <v/>
      </c>
      <c r="I44" s="139" t="str">
        <f t="shared" ca="1" si="5"/>
        <v/>
      </c>
      <c r="J44" s="140" t="str">
        <f t="shared" ref="J44:J55" ca="1" si="14">IF($A44="","",IFERROR(I44/D44,""))</f>
        <v/>
      </c>
      <c r="K44" s="118" t="str">
        <f t="shared" ref="K44:K55" ca="1" si="15">IF($A44="","",IFERROR(G44/I44,""))</f>
        <v/>
      </c>
      <c r="L44" s="138" t="str">
        <f t="shared" ref="L44:L55" ca="1" si="16">IF($A44="","",IF(I44&gt;0,IF(K44&gt;$K$5,"B","A"),IF(I44=0,IF(G44&gt;$K$5,"C","D"))))</f>
        <v/>
      </c>
    </row>
    <row r="45" spans="1:12" x14ac:dyDescent="0.15">
      <c r="A45" s="138" t="str">
        <f t="shared" ca="1" si="6"/>
        <v/>
      </c>
      <c r="B45" s="102" t="str">
        <f t="shared" ca="1" si="0"/>
        <v/>
      </c>
      <c r="C45" s="139" t="str">
        <f t="shared" ca="1" si="1"/>
        <v/>
      </c>
      <c r="D45" s="139" t="str">
        <f t="shared" ca="1" si="2"/>
        <v/>
      </c>
      <c r="E45" s="140" t="str">
        <f t="shared" ca="1" si="12"/>
        <v/>
      </c>
      <c r="F45" s="118" t="str">
        <f t="shared" ca="1" si="13"/>
        <v/>
      </c>
      <c r="G45" s="118" t="str">
        <f t="shared" ca="1" si="3"/>
        <v/>
      </c>
      <c r="H45" s="141" t="str">
        <f t="shared" ca="1" si="4"/>
        <v/>
      </c>
      <c r="I45" s="139" t="str">
        <f t="shared" ca="1" si="5"/>
        <v/>
      </c>
      <c r="J45" s="140" t="str">
        <f t="shared" ca="1" si="14"/>
        <v/>
      </c>
      <c r="K45" s="118" t="str">
        <f t="shared" ca="1" si="15"/>
        <v/>
      </c>
      <c r="L45" s="138" t="str">
        <f t="shared" ca="1" si="16"/>
        <v/>
      </c>
    </row>
    <row r="46" spans="1:12" x14ac:dyDescent="0.15">
      <c r="A46" s="138" t="str">
        <f t="shared" ca="1" si="6"/>
        <v/>
      </c>
      <c r="B46" s="102" t="str">
        <f t="shared" ca="1" si="0"/>
        <v/>
      </c>
      <c r="C46" s="139" t="str">
        <f t="shared" ca="1" si="1"/>
        <v/>
      </c>
      <c r="D46" s="139" t="str">
        <f t="shared" ca="1" si="2"/>
        <v/>
      </c>
      <c r="E46" s="140" t="str">
        <f t="shared" ca="1" si="12"/>
        <v/>
      </c>
      <c r="F46" s="118" t="str">
        <f t="shared" ca="1" si="13"/>
        <v/>
      </c>
      <c r="G46" s="118" t="str">
        <f t="shared" ca="1" si="3"/>
        <v/>
      </c>
      <c r="H46" s="141" t="str">
        <f t="shared" ca="1" si="4"/>
        <v/>
      </c>
      <c r="I46" s="139" t="str">
        <f t="shared" ca="1" si="5"/>
        <v/>
      </c>
      <c r="J46" s="140" t="str">
        <f t="shared" ca="1" si="14"/>
        <v/>
      </c>
      <c r="K46" s="118" t="str">
        <f t="shared" ca="1" si="15"/>
        <v/>
      </c>
      <c r="L46" s="138" t="str">
        <f t="shared" ca="1" si="16"/>
        <v/>
      </c>
    </row>
    <row r="47" spans="1:12" x14ac:dyDescent="0.15">
      <c r="A47" s="138" t="str">
        <f t="shared" ca="1" si="6"/>
        <v/>
      </c>
      <c r="B47" s="102" t="str">
        <f t="shared" ca="1" si="0"/>
        <v/>
      </c>
      <c r="C47" s="139" t="str">
        <f t="shared" ca="1" si="1"/>
        <v/>
      </c>
      <c r="D47" s="139" t="str">
        <f t="shared" ca="1" si="2"/>
        <v/>
      </c>
      <c r="E47" s="140" t="str">
        <f t="shared" ca="1" si="12"/>
        <v/>
      </c>
      <c r="F47" s="118" t="str">
        <f t="shared" ca="1" si="13"/>
        <v/>
      </c>
      <c r="G47" s="118" t="str">
        <f t="shared" ca="1" si="3"/>
        <v/>
      </c>
      <c r="H47" s="141" t="str">
        <f t="shared" ca="1" si="4"/>
        <v/>
      </c>
      <c r="I47" s="139" t="str">
        <f t="shared" ca="1" si="5"/>
        <v/>
      </c>
      <c r="J47" s="140" t="str">
        <f t="shared" ca="1" si="14"/>
        <v/>
      </c>
      <c r="K47" s="118" t="str">
        <f t="shared" ca="1" si="15"/>
        <v/>
      </c>
      <c r="L47" s="138" t="str">
        <f t="shared" ca="1" si="16"/>
        <v/>
      </c>
    </row>
    <row r="48" spans="1:12" x14ac:dyDescent="0.15">
      <c r="A48" s="138" t="str">
        <f t="shared" ca="1" si="6"/>
        <v/>
      </c>
      <c r="B48" s="102" t="str">
        <f t="shared" ca="1" si="0"/>
        <v/>
      </c>
      <c r="C48" s="139" t="str">
        <f t="shared" ca="1" si="1"/>
        <v/>
      </c>
      <c r="D48" s="139" t="str">
        <f t="shared" ca="1" si="2"/>
        <v/>
      </c>
      <c r="E48" s="140" t="str">
        <f t="shared" ca="1" si="12"/>
        <v/>
      </c>
      <c r="F48" s="118" t="str">
        <f t="shared" ca="1" si="13"/>
        <v/>
      </c>
      <c r="G48" s="118" t="str">
        <f t="shared" ca="1" si="3"/>
        <v/>
      </c>
      <c r="H48" s="141" t="str">
        <f t="shared" ca="1" si="4"/>
        <v/>
      </c>
      <c r="I48" s="139" t="str">
        <f t="shared" ca="1" si="5"/>
        <v/>
      </c>
      <c r="J48" s="140" t="str">
        <f t="shared" ca="1" si="14"/>
        <v/>
      </c>
      <c r="K48" s="118" t="str">
        <f t="shared" ca="1" si="15"/>
        <v/>
      </c>
      <c r="L48" s="138" t="str">
        <f t="shared" ca="1" si="16"/>
        <v/>
      </c>
    </row>
    <row r="49" spans="1:12" x14ac:dyDescent="0.15">
      <c r="A49" s="138" t="str">
        <f t="shared" ca="1" si="6"/>
        <v/>
      </c>
      <c r="B49" s="102" t="str">
        <f t="shared" ca="1" si="0"/>
        <v/>
      </c>
      <c r="C49" s="139" t="str">
        <f t="shared" ca="1" si="1"/>
        <v/>
      </c>
      <c r="D49" s="139" t="str">
        <f t="shared" ca="1" si="2"/>
        <v/>
      </c>
      <c r="E49" s="140" t="str">
        <f t="shared" ca="1" si="12"/>
        <v/>
      </c>
      <c r="F49" s="118" t="str">
        <f t="shared" ca="1" si="13"/>
        <v/>
      </c>
      <c r="G49" s="118" t="str">
        <f t="shared" ca="1" si="3"/>
        <v/>
      </c>
      <c r="H49" s="141" t="str">
        <f t="shared" ca="1" si="4"/>
        <v/>
      </c>
      <c r="I49" s="139" t="str">
        <f t="shared" ca="1" si="5"/>
        <v/>
      </c>
      <c r="J49" s="140" t="str">
        <f t="shared" ca="1" si="14"/>
        <v/>
      </c>
      <c r="K49" s="118" t="str">
        <f t="shared" ca="1" si="15"/>
        <v/>
      </c>
      <c r="L49" s="138" t="str">
        <f t="shared" ca="1" si="16"/>
        <v/>
      </c>
    </row>
    <row r="50" spans="1:12" x14ac:dyDescent="0.15">
      <c r="A50" s="138" t="str">
        <f t="shared" ca="1" si="6"/>
        <v/>
      </c>
      <c r="B50" s="102" t="str">
        <f t="shared" ca="1" si="0"/>
        <v/>
      </c>
      <c r="C50" s="139" t="str">
        <f t="shared" ca="1" si="1"/>
        <v/>
      </c>
      <c r="D50" s="139" t="str">
        <f t="shared" ca="1" si="2"/>
        <v/>
      </c>
      <c r="E50" s="140" t="str">
        <f t="shared" ca="1" si="12"/>
        <v/>
      </c>
      <c r="F50" s="118" t="str">
        <f t="shared" ca="1" si="13"/>
        <v/>
      </c>
      <c r="G50" s="118" t="str">
        <f t="shared" ca="1" si="3"/>
        <v/>
      </c>
      <c r="H50" s="141" t="str">
        <f t="shared" ca="1" si="4"/>
        <v/>
      </c>
      <c r="I50" s="139" t="str">
        <f t="shared" ca="1" si="5"/>
        <v/>
      </c>
      <c r="J50" s="140" t="str">
        <f t="shared" ca="1" si="14"/>
        <v/>
      </c>
      <c r="K50" s="118" t="str">
        <f t="shared" ca="1" si="15"/>
        <v/>
      </c>
      <c r="L50" s="138" t="str">
        <f t="shared" ca="1" si="16"/>
        <v/>
      </c>
    </row>
    <row r="51" spans="1:12" x14ac:dyDescent="0.15">
      <c r="A51" s="138" t="str">
        <f t="shared" ca="1" si="6"/>
        <v/>
      </c>
      <c r="B51" s="102" t="str">
        <f t="shared" ca="1" si="0"/>
        <v/>
      </c>
      <c r="C51" s="139" t="str">
        <f t="shared" ca="1" si="1"/>
        <v/>
      </c>
      <c r="D51" s="139" t="str">
        <f t="shared" ca="1" si="2"/>
        <v/>
      </c>
      <c r="E51" s="140" t="str">
        <f t="shared" ca="1" si="12"/>
        <v/>
      </c>
      <c r="F51" s="118" t="str">
        <f t="shared" ca="1" si="13"/>
        <v/>
      </c>
      <c r="G51" s="118" t="str">
        <f t="shared" ca="1" si="3"/>
        <v/>
      </c>
      <c r="H51" s="141" t="str">
        <f t="shared" ca="1" si="4"/>
        <v/>
      </c>
      <c r="I51" s="139" t="str">
        <f t="shared" ca="1" si="5"/>
        <v/>
      </c>
      <c r="J51" s="140" t="str">
        <f t="shared" ca="1" si="14"/>
        <v/>
      </c>
      <c r="K51" s="118" t="str">
        <f t="shared" ca="1" si="15"/>
        <v/>
      </c>
      <c r="L51" s="138" t="str">
        <f t="shared" ca="1" si="16"/>
        <v/>
      </c>
    </row>
    <row r="52" spans="1:12" x14ac:dyDescent="0.15">
      <c r="A52" s="138" t="str">
        <f t="shared" ca="1" si="6"/>
        <v/>
      </c>
      <c r="B52" s="102" t="str">
        <f t="shared" ca="1" si="0"/>
        <v/>
      </c>
      <c r="C52" s="139" t="str">
        <f t="shared" ca="1" si="1"/>
        <v/>
      </c>
      <c r="D52" s="139" t="str">
        <f t="shared" ca="1" si="2"/>
        <v/>
      </c>
      <c r="E52" s="140" t="str">
        <f t="shared" ca="1" si="12"/>
        <v/>
      </c>
      <c r="F52" s="118" t="str">
        <f t="shared" ca="1" si="13"/>
        <v/>
      </c>
      <c r="G52" s="118" t="str">
        <f t="shared" ca="1" si="3"/>
        <v/>
      </c>
      <c r="H52" s="141" t="str">
        <f t="shared" ca="1" si="4"/>
        <v/>
      </c>
      <c r="I52" s="139" t="str">
        <f t="shared" ca="1" si="5"/>
        <v/>
      </c>
      <c r="J52" s="140" t="str">
        <f t="shared" ca="1" si="14"/>
        <v/>
      </c>
      <c r="K52" s="118" t="str">
        <f t="shared" ca="1" si="15"/>
        <v/>
      </c>
      <c r="L52" s="138" t="str">
        <f t="shared" ca="1" si="16"/>
        <v/>
      </c>
    </row>
    <row r="53" spans="1:12" x14ac:dyDescent="0.15">
      <c r="A53" s="138" t="str">
        <f t="shared" ca="1" si="6"/>
        <v/>
      </c>
      <c r="B53" s="102" t="str">
        <f t="shared" ca="1" si="0"/>
        <v/>
      </c>
      <c r="C53" s="139" t="str">
        <f t="shared" ca="1" si="1"/>
        <v/>
      </c>
      <c r="D53" s="139" t="str">
        <f t="shared" ca="1" si="2"/>
        <v/>
      </c>
      <c r="E53" s="140" t="str">
        <f t="shared" ca="1" si="12"/>
        <v/>
      </c>
      <c r="F53" s="118" t="str">
        <f t="shared" ca="1" si="13"/>
        <v/>
      </c>
      <c r="G53" s="118" t="str">
        <f t="shared" ca="1" si="3"/>
        <v/>
      </c>
      <c r="H53" s="141" t="str">
        <f t="shared" ca="1" si="4"/>
        <v/>
      </c>
      <c r="I53" s="139" t="str">
        <f t="shared" ca="1" si="5"/>
        <v/>
      </c>
      <c r="J53" s="140" t="str">
        <f t="shared" ca="1" si="14"/>
        <v/>
      </c>
      <c r="K53" s="118" t="str">
        <f t="shared" ca="1" si="15"/>
        <v/>
      </c>
      <c r="L53" s="138" t="str">
        <f t="shared" ca="1" si="16"/>
        <v/>
      </c>
    </row>
    <row r="54" spans="1:12" x14ac:dyDescent="0.15">
      <c r="A54" s="138" t="str">
        <f t="shared" ca="1" si="6"/>
        <v/>
      </c>
      <c r="B54" s="102" t="str">
        <f t="shared" ca="1" si="0"/>
        <v/>
      </c>
      <c r="C54" s="139" t="str">
        <f t="shared" ca="1" si="1"/>
        <v/>
      </c>
      <c r="D54" s="139" t="str">
        <f t="shared" ca="1" si="2"/>
        <v/>
      </c>
      <c r="E54" s="140" t="str">
        <f t="shared" ca="1" si="12"/>
        <v/>
      </c>
      <c r="F54" s="118" t="str">
        <f t="shared" ca="1" si="13"/>
        <v/>
      </c>
      <c r="G54" s="118" t="str">
        <f t="shared" ca="1" si="3"/>
        <v/>
      </c>
      <c r="H54" s="141" t="str">
        <f t="shared" ca="1" si="4"/>
        <v/>
      </c>
      <c r="I54" s="139" t="str">
        <f t="shared" ca="1" si="5"/>
        <v/>
      </c>
      <c r="J54" s="140" t="str">
        <f t="shared" ca="1" si="14"/>
        <v/>
      </c>
      <c r="K54" s="118" t="str">
        <f t="shared" ca="1" si="15"/>
        <v/>
      </c>
      <c r="L54" s="138" t="str">
        <f t="shared" ca="1" si="16"/>
        <v/>
      </c>
    </row>
    <row r="55" spans="1:12" x14ac:dyDescent="0.15">
      <c r="A55" s="138" t="str">
        <f t="shared" ca="1" si="6"/>
        <v/>
      </c>
      <c r="B55" s="102" t="str">
        <f t="shared" ca="1" si="0"/>
        <v/>
      </c>
      <c r="C55" s="139" t="str">
        <f t="shared" ca="1" si="1"/>
        <v/>
      </c>
      <c r="D55" s="139" t="str">
        <f t="shared" ca="1" si="2"/>
        <v/>
      </c>
      <c r="E55" s="140" t="str">
        <f t="shared" ca="1" si="12"/>
        <v/>
      </c>
      <c r="F55" s="118" t="str">
        <f t="shared" ca="1" si="13"/>
        <v/>
      </c>
      <c r="G55" s="118" t="str">
        <f t="shared" ca="1" si="3"/>
        <v/>
      </c>
      <c r="H55" s="141" t="str">
        <f t="shared" ca="1" si="4"/>
        <v/>
      </c>
      <c r="I55" s="139" t="str">
        <f t="shared" ca="1" si="5"/>
        <v/>
      </c>
      <c r="J55" s="140" t="str">
        <f t="shared" ca="1" si="14"/>
        <v/>
      </c>
      <c r="K55" s="118" t="str">
        <f t="shared" ca="1" si="15"/>
        <v/>
      </c>
      <c r="L55" s="138" t="str">
        <f t="shared" ca="1" si="16"/>
        <v/>
      </c>
    </row>
  </sheetData>
  <mergeCells count="1">
    <mergeCell ref="A1:L1"/>
  </mergeCells>
  <phoneticPr fontId="3"/>
  <conditionalFormatting sqref="A6:L55">
    <cfRule type="expression" dxfId="27" priority="2">
      <formula>OR($A6:$L6&lt;&gt;"")</formula>
    </cfRule>
  </conditionalFormatting>
  <conditionalFormatting sqref="A6:L55">
    <cfRule type="expression" dxfId="26" priority="1">
      <formula>$A6=$A$5</formula>
    </cfRule>
  </conditionalFormatting>
  <printOptions horizontalCentered="1"/>
  <pageMargins left="0.59055118110236227" right="0.59055118110236227" top="0.59055118110236227" bottom="0.59055118110236227" header="0.31496062992125984" footer="0.31496062992125984"/>
  <pageSetup paperSize="9" scale="5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M205"/>
  <sheetViews>
    <sheetView showGridLines="0" view="pageBreakPreview" zoomScale="60" zoomScaleNormal="80" zoomScalePageLayoutView="50" workbookViewId="0">
      <selection sqref="A1:M1"/>
    </sheetView>
  </sheetViews>
  <sheetFormatPr defaultColWidth="9" defaultRowHeight="18.75" x14ac:dyDescent="0.15"/>
  <cols>
    <col min="1" max="1" width="7.375" style="1" bestFit="1" customWidth="1"/>
    <col min="2" max="3" width="30.625" style="1" customWidth="1"/>
    <col min="4" max="13" width="18.625" style="1" customWidth="1"/>
    <col min="14" max="16384" width="9" style="1"/>
  </cols>
  <sheetData>
    <row r="1" spans="1:13" ht="40.5" customHeight="1" x14ac:dyDescent="0.15">
      <c r="A1" s="265">
        <v>44287</v>
      </c>
      <c r="B1" s="265"/>
      <c r="C1" s="265"/>
      <c r="D1" s="265"/>
      <c r="E1" s="265"/>
      <c r="F1" s="265"/>
      <c r="G1" s="265"/>
      <c r="H1" s="265"/>
      <c r="I1" s="265"/>
      <c r="J1" s="265"/>
      <c r="K1" s="265"/>
      <c r="L1" s="265"/>
      <c r="M1" s="265"/>
    </row>
    <row r="2" spans="1:13" x14ac:dyDescent="0.15">
      <c r="M2" s="155" t="s">
        <v>196</v>
      </c>
    </row>
    <row r="3" spans="1:13" x14ac:dyDescent="0.15">
      <c r="L3" s="5"/>
      <c r="M3" s="5"/>
    </row>
    <row r="4" spans="1:13" x14ac:dyDescent="0.15">
      <c r="A4" s="100" t="s">
        <v>147</v>
      </c>
      <c r="B4" s="100" t="s">
        <v>148</v>
      </c>
      <c r="C4" s="100" t="s">
        <v>118</v>
      </c>
      <c r="D4" s="100" t="s">
        <v>24</v>
      </c>
      <c r="E4" s="100" t="s">
        <v>25</v>
      </c>
      <c r="F4" s="100" t="s">
        <v>26</v>
      </c>
      <c r="G4" s="100" t="s">
        <v>27</v>
      </c>
      <c r="H4" s="100" t="s">
        <v>28</v>
      </c>
      <c r="I4" s="100" t="s">
        <v>149</v>
      </c>
      <c r="J4" s="100" t="s">
        <v>29</v>
      </c>
      <c r="K4" s="100" t="s">
        <v>30</v>
      </c>
      <c r="L4" s="100" t="s">
        <v>31</v>
      </c>
      <c r="M4" s="100" t="s">
        <v>150</v>
      </c>
    </row>
    <row r="5" spans="1:13" x14ac:dyDescent="0.15">
      <c r="A5" s="124">
        <f ca="1">MATCH("",INDIRECT("ydn_raw!AA:AA"),-1)-MATCH("キャンペーン",INDIRECT("ydn_raw!AA:AA"),0)-1</f>
        <v>0</v>
      </c>
      <c r="B5" s="125"/>
      <c r="C5" s="125" t="s">
        <v>119</v>
      </c>
      <c r="D5" s="126" t="str">
        <f ca="1">ydn!D6</f>
        <v/>
      </c>
      <c r="E5" s="126" t="str">
        <f ca="1">ydn!F6</f>
        <v/>
      </c>
      <c r="F5" s="127" t="str">
        <f ca="1">IFERROR(E5/D5,"")</f>
        <v/>
      </c>
      <c r="G5" s="128" t="str">
        <f ca="1">IFERROR(H5/E5,"")</f>
        <v/>
      </c>
      <c r="H5" s="129" t="str">
        <f ca="1">ydn!L6</f>
        <v/>
      </c>
      <c r="I5" s="130" t="str">
        <f ca="1">IFERROR(VLOOKUP(TEXT($A1,"yyyy/mm"),INDIRECT("ydn_raw!B:J"),6,0),"")</f>
        <v/>
      </c>
      <c r="J5" s="126" t="str">
        <f ca="1">ydn!N6</f>
        <v/>
      </c>
      <c r="K5" s="127" t="str">
        <f ca="1">IFERROR(J5/E5,"")</f>
        <v/>
      </c>
      <c r="L5" s="128" t="str">
        <f ca="1">IFERROR(H5/J5,"")</f>
        <v/>
      </c>
      <c r="M5" s="125" t="s">
        <v>151</v>
      </c>
    </row>
    <row r="6" spans="1:13" x14ac:dyDescent="0.15">
      <c r="A6" s="138" t="str">
        <f ca="1">IF(ROW()-5&gt;$A$5,"",ROW()-5)</f>
        <v/>
      </c>
      <c r="B6" s="102" t="str">
        <f t="shared" ref="B6:B37" ca="1" si="0">IF($A6="","",INDEX(INDIRECT("ydn_raw!AA:AA"),MATCH($B$4,INDIRECT("ydn_raw!AA:AA"),0)+$A6))</f>
        <v/>
      </c>
      <c r="C6" s="102" t="str">
        <f t="shared" ref="C6:C37" ca="1" si="1">IF($A6="","",INDEX(INDIRECT("ydn_raw!AB:AB"),MATCH($B$4,INDIRECT("ydn_raw!AA:AA"),0)+$A6))</f>
        <v/>
      </c>
      <c r="D6" s="139" t="str">
        <f t="shared" ref="D6:D37" ca="1" si="2">IF($A6="","",INDEX(INDIRECT("ydn_raw!AC:AC"),MATCH($B$4,INDIRECT("ydn_raw!AA:AA"),0)+$A6))</f>
        <v/>
      </c>
      <c r="E6" s="139" t="str">
        <f t="shared" ref="E6:E37" ca="1" si="3">IF($A6="","",INDEX(INDIRECT("ydn_raw!AD:AD"),MATCH($B$4,INDIRECT("ydn_raw!AA:AA"),0)+$A6))</f>
        <v/>
      </c>
      <c r="F6" s="140" t="str">
        <f ca="1">IF($A6="","",IFERROR(E6/D6,""))</f>
        <v/>
      </c>
      <c r="G6" s="118" t="str">
        <f ca="1">IF($A6="","",IFERROR(H6/E6,""))</f>
        <v/>
      </c>
      <c r="H6" s="118" t="str">
        <f t="shared" ref="H6:H37" ca="1" si="4">IF($A6="","",INDEX(INDIRECT("ydn_raw!AF:AF"),MATCH($B$4,INDIRECT("ydn_raw!AA:AA"),0)+$A6))</f>
        <v/>
      </c>
      <c r="I6" s="141" t="str">
        <f t="shared" ref="I6:I37" ca="1" si="5">IF($A6="","",INDEX(INDIRECT("ydn_raw!AG:AG"),MATCH($B$4,INDIRECT("ydn_raw!AA:AA"),0)+$A6))</f>
        <v/>
      </c>
      <c r="J6" s="139" t="str">
        <f t="shared" ref="J6:J37" ca="1" si="6">IF($A6="","",INDEX(INDIRECT("ydn_raw!AI:AI"),MATCH($B$4,INDIRECT("ydn_raw!AA:AA"),0)+$A6))</f>
        <v/>
      </c>
      <c r="K6" s="140" t="str">
        <f ca="1">IF($A6="","",IFERROR(J6/E6,""))</f>
        <v/>
      </c>
      <c r="L6" s="118" t="str">
        <f ca="1">IF($A6="","",IFERROR(H6/J6,""))</f>
        <v/>
      </c>
      <c r="M6" s="138" t="str">
        <f ca="1">IF($A6="","",IF(J6&gt;0,IF(L6&gt;$L$5,"B","A"),IF(J6=0,IF(H6&gt;$L$5,"C","D"))))</f>
        <v/>
      </c>
    </row>
    <row r="7" spans="1:13" x14ac:dyDescent="0.15">
      <c r="A7" s="138" t="str">
        <f t="shared" ref="A7:A70" ca="1" si="7">IF(ROW()-5&gt;$A$5,"",ROW()-5)</f>
        <v/>
      </c>
      <c r="B7" s="102" t="str">
        <f t="shared" ca="1" si="0"/>
        <v/>
      </c>
      <c r="C7" s="102" t="str">
        <f t="shared" ca="1" si="1"/>
        <v/>
      </c>
      <c r="D7" s="139" t="str">
        <f t="shared" ca="1" si="2"/>
        <v/>
      </c>
      <c r="E7" s="139" t="str">
        <f t="shared" ca="1" si="3"/>
        <v/>
      </c>
      <c r="F7" s="140" t="str">
        <f t="shared" ref="F7:F70" ca="1" si="8">IF($A7="","",IFERROR(E7/D7,""))</f>
        <v/>
      </c>
      <c r="G7" s="118" t="str">
        <f t="shared" ref="G7:G70" ca="1" si="9">IF($A7="","",IFERROR(H7/E7,""))</f>
        <v/>
      </c>
      <c r="H7" s="118" t="str">
        <f t="shared" ca="1" si="4"/>
        <v/>
      </c>
      <c r="I7" s="141" t="str">
        <f t="shared" ca="1" si="5"/>
        <v/>
      </c>
      <c r="J7" s="139" t="str">
        <f t="shared" ca="1" si="6"/>
        <v/>
      </c>
      <c r="K7" s="140" t="str">
        <f t="shared" ref="K7:K70" ca="1" si="10">IF($A7="","",IFERROR(J7/E7,""))</f>
        <v/>
      </c>
      <c r="L7" s="118" t="str">
        <f t="shared" ref="L7:L70" ca="1" si="11">IF($A7="","",IFERROR(H7/J7,""))</f>
        <v/>
      </c>
      <c r="M7" s="138" t="str">
        <f t="shared" ref="M7:M70" ca="1" si="12">IF($A7="","",IF(J7&gt;0,IF(L7&gt;$L$5,"B","A"),IF(J7=0,IF(H7&gt;$L$5,"C","D"))))</f>
        <v/>
      </c>
    </row>
    <row r="8" spans="1:13" x14ac:dyDescent="0.15">
      <c r="A8" s="138" t="str">
        <f t="shared" ca="1" si="7"/>
        <v/>
      </c>
      <c r="B8" s="102" t="str">
        <f t="shared" ca="1" si="0"/>
        <v/>
      </c>
      <c r="C8" s="102" t="str">
        <f t="shared" ca="1" si="1"/>
        <v/>
      </c>
      <c r="D8" s="139" t="str">
        <f t="shared" ca="1" si="2"/>
        <v/>
      </c>
      <c r="E8" s="139" t="str">
        <f t="shared" ca="1" si="3"/>
        <v/>
      </c>
      <c r="F8" s="140" t="str">
        <f t="shared" ca="1" si="8"/>
        <v/>
      </c>
      <c r="G8" s="118" t="str">
        <f t="shared" ca="1" si="9"/>
        <v/>
      </c>
      <c r="H8" s="118" t="str">
        <f t="shared" ca="1" si="4"/>
        <v/>
      </c>
      <c r="I8" s="141" t="str">
        <f t="shared" ca="1" si="5"/>
        <v/>
      </c>
      <c r="J8" s="139" t="str">
        <f t="shared" ca="1" si="6"/>
        <v/>
      </c>
      <c r="K8" s="140" t="str">
        <f t="shared" ca="1" si="10"/>
        <v/>
      </c>
      <c r="L8" s="118" t="str">
        <f t="shared" ca="1" si="11"/>
        <v/>
      </c>
      <c r="M8" s="138" t="str">
        <f t="shared" ca="1" si="12"/>
        <v/>
      </c>
    </row>
    <row r="9" spans="1:13" x14ac:dyDescent="0.15">
      <c r="A9" s="138" t="str">
        <f t="shared" ca="1" si="7"/>
        <v/>
      </c>
      <c r="B9" s="102" t="str">
        <f t="shared" ca="1" si="0"/>
        <v/>
      </c>
      <c r="C9" s="102" t="str">
        <f t="shared" ca="1" si="1"/>
        <v/>
      </c>
      <c r="D9" s="139" t="str">
        <f t="shared" ca="1" si="2"/>
        <v/>
      </c>
      <c r="E9" s="139" t="str">
        <f t="shared" ca="1" si="3"/>
        <v/>
      </c>
      <c r="F9" s="140" t="str">
        <f t="shared" ca="1" si="8"/>
        <v/>
      </c>
      <c r="G9" s="118" t="str">
        <f t="shared" ca="1" si="9"/>
        <v/>
      </c>
      <c r="H9" s="118" t="str">
        <f t="shared" ca="1" si="4"/>
        <v/>
      </c>
      <c r="I9" s="141" t="str">
        <f t="shared" ca="1" si="5"/>
        <v/>
      </c>
      <c r="J9" s="139" t="str">
        <f t="shared" ca="1" si="6"/>
        <v/>
      </c>
      <c r="K9" s="140" t="str">
        <f t="shared" ca="1" si="10"/>
        <v/>
      </c>
      <c r="L9" s="118" t="str">
        <f t="shared" ca="1" si="11"/>
        <v/>
      </c>
      <c r="M9" s="138" t="str">
        <f t="shared" ca="1" si="12"/>
        <v/>
      </c>
    </row>
    <row r="10" spans="1:13" x14ac:dyDescent="0.15">
      <c r="A10" s="138" t="str">
        <f t="shared" ca="1" si="7"/>
        <v/>
      </c>
      <c r="B10" s="102" t="str">
        <f t="shared" ca="1" si="0"/>
        <v/>
      </c>
      <c r="C10" s="102" t="str">
        <f t="shared" ca="1" si="1"/>
        <v/>
      </c>
      <c r="D10" s="139" t="str">
        <f t="shared" ca="1" si="2"/>
        <v/>
      </c>
      <c r="E10" s="139" t="str">
        <f t="shared" ca="1" si="3"/>
        <v/>
      </c>
      <c r="F10" s="140" t="str">
        <f t="shared" ca="1" si="8"/>
        <v/>
      </c>
      <c r="G10" s="118" t="str">
        <f t="shared" ca="1" si="9"/>
        <v/>
      </c>
      <c r="H10" s="118" t="str">
        <f t="shared" ca="1" si="4"/>
        <v/>
      </c>
      <c r="I10" s="141" t="str">
        <f t="shared" ca="1" si="5"/>
        <v/>
      </c>
      <c r="J10" s="139" t="str">
        <f t="shared" ca="1" si="6"/>
        <v/>
      </c>
      <c r="K10" s="140" t="str">
        <f t="shared" ca="1" si="10"/>
        <v/>
      </c>
      <c r="L10" s="118" t="str">
        <f t="shared" ca="1" si="11"/>
        <v/>
      </c>
      <c r="M10" s="138" t="str">
        <f t="shared" ca="1" si="12"/>
        <v/>
      </c>
    </row>
    <row r="11" spans="1:13" x14ac:dyDescent="0.15">
      <c r="A11" s="138" t="str">
        <f t="shared" ca="1" si="7"/>
        <v/>
      </c>
      <c r="B11" s="102" t="str">
        <f t="shared" ca="1" si="0"/>
        <v/>
      </c>
      <c r="C11" s="102" t="str">
        <f t="shared" ca="1" si="1"/>
        <v/>
      </c>
      <c r="D11" s="139" t="str">
        <f t="shared" ca="1" si="2"/>
        <v/>
      </c>
      <c r="E11" s="139" t="str">
        <f t="shared" ca="1" si="3"/>
        <v/>
      </c>
      <c r="F11" s="140" t="str">
        <f t="shared" ca="1" si="8"/>
        <v/>
      </c>
      <c r="G11" s="118" t="str">
        <f t="shared" ca="1" si="9"/>
        <v/>
      </c>
      <c r="H11" s="118" t="str">
        <f t="shared" ca="1" si="4"/>
        <v/>
      </c>
      <c r="I11" s="141" t="str">
        <f t="shared" ca="1" si="5"/>
        <v/>
      </c>
      <c r="J11" s="139" t="str">
        <f t="shared" ca="1" si="6"/>
        <v/>
      </c>
      <c r="K11" s="140" t="str">
        <f t="shared" ca="1" si="10"/>
        <v/>
      </c>
      <c r="L11" s="118" t="str">
        <f t="shared" ca="1" si="11"/>
        <v/>
      </c>
      <c r="M11" s="138" t="str">
        <f t="shared" ca="1" si="12"/>
        <v/>
      </c>
    </row>
    <row r="12" spans="1:13" x14ac:dyDescent="0.15">
      <c r="A12" s="138" t="str">
        <f t="shared" ca="1" si="7"/>
        <v/>
      </c>
      <c r="B12" s="102" t="str">
        <f t="shared" ca="1" si="0"/>
        <v/>
      </c>
      <c r="C12" s="102" t="str">
        <f t="shared" ca="1" si="1"/>
        <v/>
      </c>
      <c r="D12" s="139" t="str">
        <f t="shared" ca="1" si="2"/>
        <v/>
      </c>
      <c r="E12" s="139" t="str">
        <f t="shared" ca="1" si="3"/>
        <v/>
      </c>
      <c r="F12" s="140" t="str">
        <f t="shared" ca="1" si="8"/>
        <v/>
      </c>
      <c r="G12" s="118" t="str">
        <f t="shared" ca="1" si="9"/>
        <v/>
      </c>
      <c r="H12" s="118" t="str">
        <f t="shared" ca="1" si="4"/>
        <v/>
      </c>
      <c r="I12" s="141" t="str">
        <f t="shared" ca="1" si="5"/>
        <v/>
      </c>
      <c r="J12" s="139" t="str">
        <f t="shared" ca="1" si="6"/>
        <v/>
      </c>
      <c r="K12" s="140" t="str">
        <f t="shared" ca="1" si="10"/>
        <v/>
      </c>
      <c r="L12" s="118" t="str">
        <f t="shared" ca="1" si="11"/>
        <v/>
      </c>
      <c r="M12" s="138" t="str">
        <f t="shared" ca="1" si="12"/>
        <v/>
      </c>
    </row>
    <row r="13" spans="1:13" x14ac:dyDescent="0.15">
      <c r="A13" s="138" t="str">
        <f t="shared" ca="1" si="7"/>
        <v/>
      </c>
      <c r="B13" s="102" t="str">
        <f t="shared" ca="1" si="0"/>
        <v/>
      </c>
      <c r="C13" s="102" t="str">
        <f t="shared" ca="1" si="1"/>
        <v/>
      </c>
      <c r="D13" s="139" t="str">
        <f t="shared" ca="1" si="2"/>
        <v/>
      </c>
      <c r="E13" s="139" t="str">
        <f t="shared" ca="1" si="3"/>
        <v/>
      </c>
      <c r="F13" s="140" t="str">
        <f t="shared" ca="1" si="8"/>
        <v/>
      </c>
      <c r="G13" s="118" t="str">
        <f t="shared" ca="1" si="9"/>
        <v/>
      </c>
      <c r="H13" s="118" t="str">
        <f t="shared" ca="1" si="4"/>
        <v/>
      </c>
      <c r="I13" s="141" t="str">
        <f t="shared" ca="1" si="5"/>
        <v/>
      </c>
      <c r="J13" s="139" t="str">
        <f t="shared" ca="1" si="6"/>
        <v/>
      </c>
      <c r="K13" s="140" t="str">
        <f t="shared" ca="1" si="10"/>
        <v/>
      </c>
      <c r="L13" s="118" t="str">
        <f t="shared" ca="1" si="11"/>
        <v/>
      </c>
      <c r="M13" s="138" t="str">
        <f t="shared" ca="1" si="12"/>
        <v/>
      </c>
    </row>
    <row r="14" spans="1:13" x14ac:dyDescent="0.15">
      <c r="A14" s="138" t="str">
        <f t="shared" ca="1" si="7"/>
        <v/>
      </c>
      <c r="B14" s="102" t="str">
        <f t="shared" ca="1" si="0"/>
        <v/>
      </c>
      <c r="C14" s="102" t="str">
        <f t="shared" ca="1" si="1"/>
        <v/>
      </c>
      <c r="D14" s="139" t="str">
        <f t="shared" ca="1" si="2"/>
        <v/>
      </c>
      <c r="E14" s="139" t="str">
        <f t="shared" ca="1" si="3"/>
        <v/>
      </c>
      <c r="F14" s="140" t="str">
        <f t="shared" ca="1" si="8"/>
        <v/>
      </c>
      <c r="G14" s="118" t="str">
        <f t="shared" ca="1" si="9"/>
        <v/>
      </c>
      <c r="H14" s="118" t="str">
        <f t="shared" ca="1" si="4"/>
        <v/>
      </c>
      <c r="I14" s="141" t="str">
        <f t="shared" ca="1" si="5"/>
        <v/>
      </c>
      <c r="J14" s="139" t="str">
        <f t="shared" ca="1" si="6"/>
        <v/>
      </c>
      <c r="K14" s="140" t="str">
        <f t="shared" ca="1" si="10"/>
        <v/>
      </c>
      <c r="L14" s="118" t="str">
        <f t="shared" ca="1" si="11"/>
        <v/>
      </c>
      <c r="M14" s="138" t="str">
        <f t="shared" ca="1" si="12"/>
        <v/>
      </c>
    </row>
    <row r="15" spans="1:13" x14ac:dyDescent="0.15">
      <c r="A15" s="138" t="str">
        <f t="shared" ca="1" si="7"/>
        <v/>
      </c>
      <c r="B15" s="102" t="str">
        <f t="shared" ca="1" si="0"/>
        <v/>
      </c>
      <c r="C15" s="102" t="str">
        <f t="shared" ca="1" si="1"/>
        <v/>
      </c>
      <c r="D15" s="139" t="str">
        <f t="shared" ca="1" si="2"/>
        <v/>
      </c>
      <c r="E15" s="139" t="str">
        <f t="shared" ca="1" si="3"/>
        <v/>
      </c>
      <c r="F15" s="140" t="str">
        <f t="shared" ca="1" si="8"/>
        <v/>
      </c>
      <c r="G15" s="118" t="str">
        <f t="shared" ca="1" si="9"/>
        <v/>
      </c>
      <c r="H15" s="118" t="str">
        <f t="shared" ca="1" si="4"/>
        <v/>
      </c>
      <c r="I15" s="141" t="str">
        <f t="shared" ca="1" si="5"/>
        <v/>
      </c>
      <c r="J15" s="139" t="str">
        <f t="shared" ca="1" si="6"/>
        <v/>
      </c>
      <c r="K15" s="140" t="str">
        <f t="shared" ca="1" si="10"/>
        <v/>
      </c>
      <c r="L15" s="118" t="str">
        <f t="shared" ca="1" si="11"/>
        <v/>
      </c>
      <c r="M15" s="138" t="str">
        <f t="shared" ca="1" si="12"/>
        <v/>
      </c>
    </row>
    <row r="16" spans="1:13" x14ac:dyDescent="0.15">
      <c r="A16" s="138" t="str">
        <f t="shared" ca="1" si="7"/>
        <v/>
      </c>
      <c r="B16" s="102" t="str">
        <f t="shared" ca="1" si="0"/>
        <v/>
      </c>
      <c r="C16" s="102" t="str">
        <f t="shared" ca="1" si="1"/>
        <v/>
      </c>
      <c r="D16" s="139" t="str">
        <f t="shared" ca="1" si="2"/>
        <v/>
      </c>
      <c r="E16" s="139" t="str">
        <f t="shared" ca="1" si="3"/>
        <v/>
      </c>
      <c r="F16" s="140" t="str">
        <f t="shared" ca="1" si="8"/>
        <v/>
      </c>
      <c r="G16" s="118" t="str">
        <f t="shared" ca="1" si="9"/>
        <v/>
      </c>
      <c r="H16" s="118" t="str">
        <f t="shared" ca="1" si="4"/>
        <v/>
      </c>
      <c r="I16" s="141" t="str">
        <f t="shared" ca="1" si="5"/>
        <v/>
      </c>
      <c r="J16" s="139" t="str">
        <f t="shared" ca="1" si="6"/>
        <v/>
      </c>
      <c r="K16" s="140" t="str">
        <f t="shared" ca="1" si="10"/>
        <v/>
      </c>
      <c r="L16" s="118" t="str">
        <f t="shared" ca="1" si="11"/>
        <v/>
      </c>
      <c r="M16" s="138" t="str">
        <f t="shared" ca="1" si="12"/>
        <v/>
      </c>
    </row>
    <row r="17" spans="1:13" x14ac:dyDescent="0.15">
      <c r="A17" s="138" t="str">
        <f t="shared" ca="1" si="7"/>
        <v/>
      </c>
      <c r="B17" s="102" t="str">
        <f t="shared" ca="1" si="0"/>
        <v/>
      </c>
      <c r="C17" s="102" t="str">
        <f t="shared" ca="1" si="1"/>
        <v/>
      </c>
      <c r="D17" s="139" t="str">
        <f t="shared" ca="1" si="2"/>
        <v/>
      </c>
      <c r="E17" s="139" t="str">
        <f t="shared" ca="1" si="3"/>
        <v/>
      </c>
      <c r="F17" s="140" t="str">
        <f t="shared" ca="1" si="8"/>
        <v/>
      </c>
      <c r="G17" s="118" t="str">
        <f t="shared" ca="1" si="9"/>
        <v/>
      </c>
      <c r="H17" s="118" t="str">
        <f t="shared" ca="1" si="4"/>
        <v/>
      </c>
      <c r="I17" s="141" t="str">
        <f t="shared" ca="1" si="5"/>
        <v/>
      </c>
      <c r="J17" s="139" t="str">
        <f t="shared" ca="1" si="6"/>
        <v/>
      </c>
      <c r="K17" s="140" t="str">
        <f t="shared" ca="1" si="10"/>
        <v/>
      </c>
      <c r="L17" s="118" t="str">
        <f t="shared" ca="1" si="11"/>
        <v/>
      </c>
      <c r="M17" s="138" t="str">
        <f t="shared" ca="1" si="12"/>
        <v/>
      </c>
    </row>
    <row r="18" spans="1:13" x14ac:dyDescent="0.15">
      <c r="A18" s="138" t="str">
        <f t="shared" ca="1" si="7"/>
        <v/>
      </c>
      <c r="B18" s="102" t="str">
        <f t="shared" ca="1" si="0"/>
        <v/>
      </c>
      <c r="C18" s="102" t="str">
        <f t="shared" ca="1" si="1"/>
        <v/>
      </c>
      <c r="D18" s="139" t="str">
        <f t="shared" ca="1" si="2"/>
        <v/>
      </c>
      <c r="E18" s="139" t="str">
        <f t="shared" ca="1" si="3"/>
        <v/>
      </c>
      <c r="F18" s="140" t="str">
        <f t="shared" ca="1" si="8"/>
        <v/>
      </c>
      <c r="G18" s="118" t="str">
        <f t="shared" ca="1" si="9"/>
        <v/>
      </c>
      <c r="H18" s="118" t="str">
        <f t="shared" ca="1" si="4"/>
        <v/>
      </c>
      <c r="I18" s="141" t="str">
        <f t="shared" ca="1" si="5"/>
        <v/>
      </c>
      <c r="J18" s="139" t="str">
        <f t="shared" ca="1" si="6"/>
        <v/>
      </c>
      <c r="K18" s="140" t="str">
        <f t="shared" ca="1" si="10"/>
        <v/>
      </c>
      <c r="L18" s="118" t="str">
        <f t="shared" ca="1" si="11"/>
        <v/>
      </c>
      <c r="M18" s="138" t="str">
        <f t="shared" ca="1" si="12"/>
        <v/>
      </c>
    </row>
    <row r="19" spans="1:13" x14ac:dyDescent="0.15">
      <c r="A19" s="138" t="str">
        <f t="shared" ca="1" si="7"/>
        <v/>
      </c>
      <c r="B19" s="102" t="str">
        <f t="shared" ca="1" si="0"/>
        <v/>
      </c>
      <c r="C19" s="102" t="str">
        <f t="shared" ca="1" si="1"/>
        <v/>
      </c>
      <c r="D19" s="139" t="str">
        <f t="shared" ca="1" si="2"/>
        <v/>
      </c>
      <c r="E19" s="139" t="str">
        <f t="shared" ca="1" si="3"/>
        <v/>
      </c>
      <c r="F19" s="140" t="str">
        <f t="shared" ca="1" si="8"/>
        <v/>
      </c>
      <c r="G19" s="118" t="str">
        <f t="shared" ca="1" si="9"/>
        <v/>
      </c>
      <c r="H19" s="118" t="str">
        <f t="shared" ca="1" si="4"/>
        <v/>
      </c>
      <c r="I19" s="141" t="str">
        <f t="shared" ca="1" si="5"/>
        <v/>
      </c>
      <c r="J19" s="139" t="str">
        <f t="shared" ca="1" si="6"/>
        <v/>
      </c>
      <c r="K19" s="140" t="str">
        <f t="shared" ca="1" si="10"/>
        <v/>
      </c>
      <c r="L19" s="118" t="str">
        <f t="shared" ca="1" si="11"/>
        <v/>
      </c>
      <c r="M19" s="138" t="str">
        <f t="shared" ca="1" si="12"/>
        <v/>
      </c>
    </row>
    <row r="20" spans="1:13" x14ac:dyDescent="0.15">
      <c r="A20" s="138" t="str">
        <f t="shared" ca="1" si="7"/>
        <v/>
      </c>
      <c r="B20" s="102" t="str">
        <f t="shared" ca="1" si="0"/>
        <v/>
      </c>
      <c r="C20" s="102" t="str">
        <f t="shared" ca="1" si="1"/>
        <v/>
      </c>
      <c r="D20" s="139" t="str">
        <f t="shared" ca="1" si="2"/>
        <v/>
      </c>
      <c r="E20" s="139" t="str">
        <f t="shared" ca="1" si="3"/>
        <v/>
      </c>
      <c r="F20" s="140" t="str">
        <f t="shared" ca="1" si="8"/>
        <v/>
      </c>
      <c r="G20" s="118" t="str">
        <f t="shared" ca="1" si="9"/>
        <v/>
      </c>
      <c r="H20" s="118" t="str">
        <f t="shared" ca="1" si="4"/>
        <v/>
      </c>
      <c r="I20" s="141" t="str">
        <f t="shared" ca="1" si="5"/>
        <v/>
      </c>
      <c r="J20" s="139" t="str">
        <f t="shared" ca="1" si="6"/>
        <v/>
      </c>
      <c r="K20" s="140" t="str">
        <f t="shared" ca="1" si="10"/>
        <v/>
      </c>
      <c r="L20" s="118" t="str">
        <f t="shared" ca="1" si="11"/>
        <v/>
      </c>
      <c r="M20" s="138" t="str">
        <f t="shared" ca="1" si="12"/>
        <v/>
      </c>
    </row>
    <row r="21" spans="1:13" x14ac:dyDescent="0.15">
      <c r="A21" s="138" t="str">
        <f t="shared" ca="1" si="7"/>
        <v/>
      </c>
      <c r="B21" s="102" t="str">
        <f t="shared" ca="1" si="0"/>
        <v/>
      </c>
      <c r="C21" s="102" t="str">
        <f t="shared" ca="1" si="1"/>
        <v/>
      </c>
      <c r="D21" s="139" t="str">
        <f t="shared" ca="1" si="2"/>
        <v/>
      </c>
      <c r="E21" s="139" t="str">
        <f t="shared" ca="1" si="3"/>
        <v/>
      </c>
      <c r="F21" s="140" t="str">
        <f t="shared" ca="1" si="8"/>
        <v/>
      </c>
      <c r="G21" s="118" t="str">
        <f t="shared" ca="1" si="9"/>
        <v/>
      </c>
      <c r="H21" s="118" t="str">
        <f t="shared" ca="1" si="4"/>
        <v/>
      </c>
      <c r="I21" s="141" t="str">
        <f t="shared" ca="1" si="5"/>
        <v/>
      </c>
      <c r="J21" s="139" t="str">
        <f t="shared" ca="1" si="6"/>
        <v/>
      </c>
      <c r="K21" s="140" t="str">
        <f t="shared" ca="1" si="10"/>
        <v/>
      </c>
      <c r="L21" s="118" t="str">
        <f t="shared" ca="1" si="11"/>
        <v/>
      </c>
      <c r="M21" s="138" t="str">
        <f t="shared" ca="1" si="12"/>
        <v/>
      </c>
    </row>
    <row r="22" spans="1:13" x14ac:dyDescent="0.15">
      <c r="A22" s="138" t="str">
        <f t="shared" ca="1" si="7"/>
        <v/>
      </c>
      <c r="B22" s="102" t="str">
        <f t="shared" ca="1" si="0"/>
        <v/>
      </c>
      <c r="C22" s="102" t="str">
        <f t="shared" ca="1" si="1"/>
        <v/>
      </c>
      <c r="D22" s="139" t="str">
        <f t="shared" ca="1" si="2"/>
        <v/>
      </c>
      <c r="E22" s="139" t="str">
        <f t="shared" ca="1" si="3"/>
        <v/>
      </c>
      <c r="F22" s="140" t="str">
        <f t="shared" ca="1" si="8"/>
        <v/>
      </c>
      <c r="G22" s="118" t="str">
        <f t="shared" ca="1" si="9"/>
        <v/>
      </c>
      <c r="H22" s="118" t="str">
        <f t="shared" ca="1" si="4"/>
        <v/>
      </c>
      <c r="I22" s="141" t="str">
        <f t="shared" ca="1" si="5"/>
        <v/>
      </c>
      <c r="J22" s="139" t="str">
        <f t="shared" ca="1" si="6"/>
        <v/>
      </c>
      <c r="K22" s="140" t="str">
        <f t="shared" ca="1" si="10"/>
        <v/>
      </c>
      <c r="L22" s="118" t="str">
        <f t="shared" ca="1" si="11"/>
        <v/>
      </c>
      <c r="M22" s="138" t="str">
        <f t="shared" ca="1" si="12"/>
        <v/>
      </c>
    </row>
    <row r="23" spans="1:13" x14ac:dyDescent="0.15">
      <c r="A23" s="138" t="str">
        <f t="shared" ca="1" si="7"/>
        <v/>
      </c>
      <c r="B23" s="102" t="str">
        <f t="shared" ca="1" si="0"/>
        <v/>
      </c>
      <c r="C23" s="102" t="str">
        <f t="shared" ca="1" si="1"/>
        <v/>
      </c>
      <c r="D23" s="139" t="str">
        <f t="shared" ca="1" si="2"/>
        <v/>
      </c>
      <c r="E23" s="139" t="str">
        <f t="shared" ca="1" si="3"/>
        <v/>
      </c>
      <c r="F23" s="140" t="str">
        <f t="shared" ca="1" si="8"/>
        <v/>
      </c>
      <c r="G23" s="118" t="str">
        <f t="shared" ca="1" si="9"/>
        <v/>
      </c>
      <c r="H23" s="118" t="str">
        <f t="shared" ca="1" si="4"/>
        <v/>
      </c>
      <c r="I23" s="141" t="str">
        <f t="shared" ca="1" si="5"/>
        <v/>
      </c>
      <c r="J23" s="139" t="str">
        <f t="shared" ca="1" si="6"/>
        <v/>
      </c>
      <c r="K23" s="140" t="str">
        <f t="shared" ca="1" si="10"/>
        <v/>
      </c>
      <c r="L23" s="118" t="str">
        <f t="shared" ca="1" si="11"/>
        <v/>
      </c>
      <c r="M23" s="138" t="str">
        <f t="shared" ca="1" si="12"/>
        <v/>
      </c>
    </row>
    <row r="24" spans="1:13" x14ac:dyDescent="0.15">
      <c r="A24" s="138" t="str">
        <f t="shared" ca="1" si="7"/>
        <v/>
      </c>
      <c r="B24" s="102" t="str">
        <f t="shared" ca="1" si="0"/>
        <v/>
      </c>
      <c r="C24" s="102" t="str">
        <f t="shared" ca="1" si="1"/>
        <v/>
      </c>
      <c r="D24" s="139" t="str">
        <f t="shared" ca="1" si="2"/>
        <v/>
      </c>
      <c r="E24" s="139" t="str">
        <f t="shared" ca="1" si="3"/>
        <v/>
      </c>
      <c r="F24" s="140" t="str">
        <f t="shared" ca="1" si="8"/>
        <v/>
      </c>
      <c r="G24" s="118" t="str">
        <f t="shared" ca="1" si="9"/>
        <v/>
      </c>
      <c r="H24" s="118" t="str">
        <f t="shared" ca="1" si="4"/>
        <v/>
      </c>
      <c r="I24" s="141" t="str">
        <f t="shared" ca="1" si="5"/>
        <v/>
      </c>
      <c r="J24" s="139" t="str">
        <f t="shared" ca="1" si="6"/>
        <v/>
      </c>
      <c r="K24" s="140" t="str">
        <f t="shared" ca="1" si="10"/>
        <v/>
      </c>
      <c r="L24" s="118" t="str">
        <f t="shared" ca="1" si="11"/>
        <v/>
      </c>
      <c r="M24" s="138" t="str">
        <f t="shared" ca="1" si="12"/>
        <v/>
      </c>
    </row>
    <row r="25" spans="1:13" x14ac:dyDescent="0.15">
      <c r="A25" s="138" t="str">
        <f t="shared" ca="1" si="7"/>
        <v/>
      </c>
      <c r="B25" s="102" t="str">
        <f t="shared" ca="1" si="0"/>
        <v/>
      </c>
      <c r="C25" s="102" t="str">
        <f t="shared" ca="1" si="1"/>
        <v/>
      </c>
      <c r="D25" s="139" t="str">
        <f t="shared" ca="1" si="2"/>
        <v/>
      </c>
      <c r="E25" s="139" t="str">
        <f t="shared" ca="1" si="3"/>
        <v/>
      </c>
      <c r="F25" s="140" t="str">
        <f t="shared" ca="1" si="8"/>
        <v/>
      </c>
      <c r="G25" s="118" t="str">
        <f t="shared" ca="1" si="9"/>
        <v/>
      </c>
      <c r="H25" s="118" t="str">
        <f t="shared" ca="1" si="4"/>
        <v/>
      </c>
      <c r="I25" s="141" t="str">
        <f t="shared" ca="1" si="5"/>
        <v/>
      </c>
      <c r="J25" s="139" t="str">
        <f t="shared" ca="1" si="6"/>
        <v/>
      </c>
      <c r="K25" s="140" t="str">
        <f t="shared" ca="1" si="10"/>
        <v/>
      </c>
      <c r="L25" s="118" t="str">
        <f t="shared" ca="1" si="11"/>
        <v/>
      </c>
      <c r="M25" s="138" t="str">
        <f t="shared" ca="1" si="12"/>
        <v/>
      </c>
    </row>
    <row r="26" spans="1:13" x14ac:dyDescent="0.15">
      <c r="A26" s="138" t="str">
        <f t="shared" ca="1" si="7"/>
        <v/>
      </c>
      <c r="B26" s="102" t="str">
        <f t="shared" ca="1" si="0"/>
        <v/>
      </c>
      <c r="C26" s="102" t="str">
        <f t="shared" ca="1" si="1"/>
        <v/>
      </c>
      <c r="D26" s="139" t="str">
        <f t="shared" ca="1" si="2"/>
        <v/>
      </c>
      <c r="E26" s="139" t="str">
        <f t="shared" ca="1" si="3"/>
        <v/>
      </c>
      <c r="F26" s="140" t="str">
        <f t="shared" ca="1" si="8"/>
        <v/>
      </c>
      <c r="G26" s="118" t="str">
        <f t="shared" ca="1" si="9"/>
        <v/>
      </c>
      <c r="H26" s="118" t="str">
        <f t="shared" ca="1" si="4"/>
        <v/>
      </c>
      <c r="I26" s="141" t="str">
        <f t="shared" ca="1" si="5"/>
        <v/>
      </c>
      <c r="J26" s="139" t="str">
        <f t="shared" ca="1" si="6"/>
        <v/>
      </c>
      <c r="K26" s="140" t="str">
        <f t="shared" ca="1" si="10"/>
        <v/>
      </c>
      <c r="L26" s="118" t="str">
        <f t="shared" ca="1" si="11"/>
        <v/>
      </c>
      <c r="M26" s="138" t="str">
        <f t="shared" ca="1" si="12"/>
        <v/>
      </c>
    </row>
    <row r="27" spans="1:13" x14ac:dyDescent="0.15">
      <c r="A27" s="138" t="str">
        <f t="shared" ca="1" si="7"/>
        <v/>
      </c>
      <c r="B27" s="102" t="str">
        <f t="shared" ca="1" si="0"/>
        <v/>
      </c>
      <c r="C27" s="102" t="str">
        <f t="shared" ca="1" si="1"/>
        <v/>
      </c>
      <c r="D27" s="139" t="str">
        <f t="shared" ca="1" si="2"/>
        <v/>
      </c>
      <c r="E27" s="139" t="str">
        <f t="shared" ca="1" si="3"/>
        <v/>
      </c>
      <c r="F27" s="140" t="str">
        <f t="shared" ca="1" si="8"/>
        <v/>
      </c>
      <c r="G27" s="118" t="str">
        <f t="shared" ca="1" si="9"/>
        <v/>
      </c>
      <c r="H27" s="118" t="str">
        <f t="shared" ca="1" si="4"/>
        <v/>
      </c>
      <c r="I27" s="141" t="str">
        <f t="shared" ca="1" si="5"/>
        <v/>
      </c>
      <c r="J27" s="139" t="str">
        <f t="shared" ca="1" si="6"/>
        <v/>
      </c>
      <c r="K27" s="140" t="str">
        <f t="shared" ca="1" si="10"/>
        <v/>
      </c>
      <c r="L27" s="118" t="str">
        <f t="shared" ca="1" si="11"/>
        <v/>
      </c>
      <c r="M27" s="138" t="str">
        <f t="shared" ca="1" si="12"/>
        <v/>
      </c>
    </row>
    <row r="28" spans="1:13" x14ac:dyDescent="0.15">
      <c r="A28" s="138" t="str">
        <f t="shared" ca="1" si="7"/>
        <v/>
      </c>
      <c r="B28" s="102" t="str">
        <f t="shared" ca="1" si="0"/>
        <v/>
      </c>
      <c r="C28" s="102" t="str">
        <f t="shared" ca="1" si="1"/>
        <v/>
      </c>
      <c r="D28" s="139" t="str">
        <f t="shared" ca="1" si="2"/>
        <v/>
      </c>
      <c r="E28" s="139" t="str">
        <f t="shared" ca="1" si="3"/>
        <v/>
      </c>
      <c r="F28" s="140" t="str">
        <f t="shared" ca="1" si="8"/>
        <v/>
      </c>
      <c r="G28" s="118" t="str">
        <f t="shared" ca="1" si="9"/>
        <v/>
      </c>
      <c r="H28" s="118" t="str">
        <f t="shared" ca="1" si="4"/>
        <v/>
      </c>
      <c r="I28" s="141" t="str">
        <f t="shared" ca="1" si="5"/>
        <v/>
      </c>
      <c r="J28" s="139" t="str">
        <f t="shared" ca="1" si="6"/>
        <v/>
      </c>
      <c r="K28" s="140" t="str">
        <f t="shared" ca="1" si="10"/>
        <v/>
      </c>
      <c r="L28" s="118" t="str">
        <f t="shared" ca="1" si="11"/>
        <v/>
      </c>
      <c r="M28" s="138" t="str">
        <f t="shared" ca="1" si="12"/>
        <v/>
      </c>
    </row>
    <row r="29" spans="1:13" x14ac:dyDescent="0.15">
      <c r="A29" s="138" t="str">
        <f t="shared" ca="1" si="7"/>
        <v/>
      </c>
      <c r="B29" s="102" t="str">
        <f t="shared" ca="1" si="0"/>
        <v/>
      </c>
      <c r="C29" s="102" t="str">
        <f t="shared" ca="1" si="1"/>
        <v/>
      </c>
      <c r="D29" s="139" t="str">
        <f t="shared" ca="1" si="2"/>
        <v/>
      </c>
      <c r="E29" s="139" t="str">
        <f t="shared" ca="1" si="3"/>
        <v/>
      </c>
      <c r="F29" s="140" t="str">
        <f t="shared" ca="1" si="8"/>
        <v/>
      </c>
      <c r="G29" s="118" t="str">
        <f t="shared" ca="1" si="9"/>
        <v/>
      </c>
      <c r="H29" s="118" t="str">
        <f t="shared" ca="1" si="4"/>
        <v/>
      </c>
      <c r="I29" s="141" t="str">
        <f t="shared" ca="1" si="5"/>
        <v/>
      </c>
      <c r="J29" s="139" t="str">
        <f t="shared" ca="1" si="6"/>
        <v/>
      </c>
      <c r="K29" s="140" t="str">
        <f t="shared" ca="1" si="10"/>
        <v/>
      </c>
      <c r="L29" s="118" t="str">
        <f t="shared" ca="1" si="11"/>
        <v/>
      </c>
      <c r="M29" s="138" t="str">
        <f t="shared" ca="1" si="12"/>
        <v/>
      </c>
    </row>
    <row r="30" spans="1:13" x14ac:dyDescent="0.15">
      <c r="A30" s="138" t="str">
        <f t="shared" ca="1" si="7"/>
        <v/>
      </c>
      <c r="B30" s="102" t="str">
        <f t="shared" ca="1" si="0"/>
        <v/>
      </c>
      <c r="C30" s="102" t="str">
        <f t="shared" ca="1" si="1"/>
        <v/>
      </c>
      <c r="D30" s="139" t="str">
        <f t="shared" ca="1" si="2"/>
        <v/>
      </c>
      <c r="E30" s="139" t="str">
        <f t="shared" ca="1" si="3"/>
        <v/>
      </c>
      <c r="F30" s="140" t="str">
        <f t="shared" ca="1" si="8"/>
        <v/>
      </c>
      <c r="G30" s="118" t="str">
        <f t="shared" ca="1" si="9"/>
        <v/>
      </c>
      <c r="H30" s="118" t="str">
        <f t="shared" ca="1" si="4"/>
        <v/>
      </c>
      <c r="I30" s="141" t="str">
        <f t="shared" ca="1" si="5"/>
        <v/>
      </c>
      <c r="J30" s="139" t="str">
        <f t="shared" ca="1" si="6"/>
        <v/>
      </c>
      <c r="K30" s="140" t="str">
        <f t="shared" ca="1" si="10"/>
        <v/>
      </c>
      <c r="L30" s="118" t="str">
        <f t="shared" ca="1" si="11"/>
        <v/>
      </c>
      <c r="M30" s="138" t="str">
        <f t="shared" ca="1" si="12"/>
        <v/>
      </c>
    </row>
    <row r="31" spans="1:13" x14ac:dyDescent="0.15">
      <c r="A31" s="138" t="str">
        <f t="shared" ca="1" si="7"/>
        <v/>
      </c>
      <c r="B31" s="102" t="str">
        <f t="shared" ca="1" si="0"/>
        <v/>
      </c>
      <c r="C31" s="102" t="str">
        <f t="shared" ca="1" si="1"/>
        <v/>
      </c>
      <c r="D31" s="139" t="str">
        <f t="shared" ca="1" si="2"/>
        <v/>
      </c>
      <c r="E31" s="139" t="str">
        <f t="shared" ca="1" si="3"/>
        <v/>
      </c>
      <c r="F31" s="140" t="str">
        <f t="shared" ca="1" si="8"/>
        <v/>
      </c>
      <c r="G31" s="118" t="str">
        <f t="shared" ca="1" si="9"/>
        <v/>
      </c>
      <c r="H31" s="118" t="str">
        <f t="shared" ca="1" si="4"/>
        <v/>
      </c>
      <c r="I31" s="141" t="str">
        <f t="shared" ca="1" si="5"/>
        <v/>
      </c>
      <c r="J31" s="139" t="str">
        <f t="shared" ca="1" si="6"/>
        <v/>
      </c>
      <c r="K31" s="140" t="str">
        <f t="shared" ca="1" si="10"/>
        <v/>
      </c>
      <c r="L31" s="118" t="str">
        <f t="shared" ca="1" si="11"/>
        <v/>
      </c>
      <c r="M31" s="138" t="str">
        <f t="shared" ca="1" si="12"/>
        <v/>
      </c>
    </row>
    <row r="32" spans="1:13" x14ac:dyDescent="0.15">
      <c r="A32" s="138" t="str">
        <f t="shared" ca="1" si="7"/>
        <v/>
      </c>
      <c r="B32" s="102" t="str">
        <f t="shared" ca="1" si="0"/>
        <v/>
      </c>
      <c r="C32" s="102" t="str">
        <f t="shared" ca="1" si="1"/>
        <v/>
      </c>
      <c r="D32" s="139" t="str">
        <f t="shared" ca="1" si="2"/>
        <v/>
      </c>
      <c r="E32" s="139" t="str">
        <f t="shared" ca="1" si="3"/>
        <v/>
      </c>
      <c r="F32" s="140" t="str">
        <f t="shared" ca="1" si="8"/>
        <v/>
      </c>
      <c r="G32" s="118" t="str">
        <f t="shared" ca="1" si="9"/>
        <v/>
      </c>
      <c r="H32" s="118" t="str">
        <f t="shared" ca="1" si="4"/>
        <v/>
      </c>
      <c r="I32" s="141" t="str">
        <f t="shared" ca="1" si="5"/>
        <v/>
      </c>
      <c r="J32" s="139" t="str">
        <f t="shared" ca="1" si="6"/>
        <v/>
      </c>
      <c r="K32" s="140" t="str">
        <f t="shared" ca="1" si="10"/>
        <v/>
      </c>
      <c r="L32" s="118" t="str">
        <f t="shared" ca="1" si="11"/>
        <v/>
      </c>
      <c r="M32" s="138" t="str">
        <f t="shared" ca="1" si="12"/>
        <v/>
      </c>
    </row>
    <row r="33" spans="1:13" x14ac:dyDescent="0.15">
      <c r="A33" s="138" t="str">
        <f t="shared" ca="1" si="7"/>
        <v/>
      </c>
      <c r="B33" s="102" t="str">
        <f t="shared" ca="1" si="0"/>
        <v/>
      </c>
      <c r="C33" s="102" t="str">
        <f t="shared" ca="1" si="1"/>
        <v/>
      </c>
      <c r="D33" s="139" t="str">
        <f t="shared" ca="1" si="2"/>
        <v/>
      </c>
      <c r="E33" s="139" t="str">
        <f t="shared" ca="1" si="3"/>
        <v/>
      </c>
      <c r="F33" s="140" t="str">
        <f t="shared" ca="1" si="8"/>
        <v/>
      </c>
      <c r="G33" s="118" t="str">
        <f t="shared" ca="1" si="9"/>
        <v/>
      </c>
      <c r="H33" s="118" t="str">
        <f t="shared" ca="1" si="4"/>
        <v/>
      </c>
      <c r="I33" s="141" t="str">
        <f t="shared" ca="1" si="5"/>
        <v/>
      </c>
      <c r="J33" s="139" t="str">
        <f t="shared" ca="1" si="6"/>
        <v/>
      </c>
      <c r="K33" s="140" t="str">
        <f t="shared" ca="1" si="10"/>
        <v/>
      </c>
      <c r="L33" s="118" t="str">
        <f t="shared" ca="1" si="11"/>
        <v/>
      </c>
      <c r="M33" s="138" t="str">
        <f t="shared" ca="1" si="12"/>
        <v/>
      </c>
    </row>
    <row r="34" spans="1:13" x14ac:dyDescent="0.15">
      <c r="A34" s="138" t="str">
        <f t="shared" ca="1" si="7"/>
        <v/>
      </c>
      <c r="B34" s="102" t="str">
        <f t="shared" ca="1" si="0"/>
        <v/>
      </c>
      <c r="C34" s="102" t="str">
        <f t="shared" ca="1" si="1"/>
        <v/>
      </c>
      <c r="D34" s="139" t="str">
        <f t="shared" ca="1" si="2"/>
        <v/>
      </c>
      <c r="E34" s="139" t="str">
        <f t="shared" ca="1" si="3"/>
        <v/>
      </c>
      <c r="F34" s="140" t="str">
        <f t="shared" ca="1" si="8"/>
        <v/>
      </c>
      <c r="G34" s="118" t="str">
        <f t="shared" ca="1" si="9"/>
        <v/>
      </c>
      <c r="H34" s="118" t="str">
        <f t="shared" ca="1" si="4"/>
        <v/>
      </c>
      <c r="I34" s="141" t="str">
        <f t="shared" ca="1" si="5"/>
        <v/>
      </c>
      <c r="J34" s="139" t="str">
        <f t="shared" ca="1" si="6"/>
        <v/>
      </c>
      <c r="K34" s="140" t="str">
        <f t="shared" ca="1" si="10"/>
        <v/>
      </c>
      <c r="L34" s="118" t="str">
        <f t="shared" ca="1" si="11"/>
        <v/>
      </c>
      <c r="M34" s="138" t="str">
        <f t="shared" ca="1" si="12"/>
        <v/>
      </c>
    </row>
    <row r="35" spans="1:13" x14ac:dyDescent="0.15">
      <c r="A35" s="138" t="str">
        <f t="shared" ca="1" si="7"/>
        <v/>
      </c>
      <c r="B35" s="102" t="str">
        <f t="shared" ca="1" si="0"/>
        <v/>
      </c>
      <c r="C35" s="102" t="str">
        <f t="shared" ca="1" si="1"/>
        <v/>
      </c>
      <c r="D35" s="139" t="str">
        <f t="shared" ca="1" si="2"/>
        <v/>
      </c>
      <c r="E35" s="139" t="str">
        <f t="shared" ca="1" si="3"/>
        <v/>
      </c>
      <c r="F35" s="140" t="str">
        <f t="shared" ca="1" si="8"/>
        <v/>
      </c>
      <c r="G35" s="118" t="str">
        <f t="shared" ca="1" si="9"/>
        <v/>
      </c>
      <c r="H35" s="118" t="str">
        <f t="shared" ca="1" si="4"/>
        <v/>
      </c>
      <c r="I35" s="141" t="str">
        <f t="shared" ca="1" si="5"/>
        <v/>
      </c>
      <c r="J35" s="139" t="str">
        <f t="shared" ca="1" si="6"/>
        <v/>
      </c>
      <c r="K35" s="140" t="str">
        <f t="shared" ca="1" si="10"/>
        <v/>
      </c>
      <c r="L35" s="118" t="str">
        <f t="shared" ca="1" si="11"/>
        <v/>
      </c>
      <c r="M35" s="138" t="str">
        <f t="shared" ca="1" si="12"/>
        <v/>
      </c>
    </row>
    <row r="36" spans="1:13" x14ac:dyDescent="0.15">
      <c r="A36" s="138" t="str">
        <f t="shared" ca="1" si="7"/>
        <v/>
      </c>
      <c r="B36" s="102" t="str">
        <f t="shared" ca="1" si="0"/>
        <v/>
      </c>
      <c r="C36" s="102" t="str">
        <f t="shared" ca="1" si="1"/>
        <v/>
      </c>
      <c r="D36" s="139" t="str">
        <f t="shared" ca="1" si="2"/>
        <v/>
      </c>
      <c r="E36" s="139" t="str">
        <f t="shared" ca="1" si="3"/>
        <v/>
      </c>
      <c r="F36" s="140" t="str">
        <f t="shared" ca="1" si="8"/>
        <v/>
      </c>
      <c r="G36" s="118" t="str">
        <f t="shared" ca="1" si="9"/>
        <v/>
      </c>
      <c r="H36" s="118" t="str">
        <f t="shared" ca="1" si="4"/>
        <v/>
      </c>
      <c r="I36" s="141" t="str">
        <f t="shared" ca="1" si="5"/>
        <v/>
      </c>
      <c r="J36" s="139" t="str">
        <f t="shared" ca="1" si="6"/>
        <v/>
      </c>
      <c r="K36" s="140" t="str">
        <f t="shared" ca="1" si="10"/>
        <v/>
      </c>
      <c r="L36" s="118" t="str">
        <f t="shared" ca="1" si="11"/>
        <v/>
      </c>
      <c r="M36" s="138" t="str">
        <f t="shared" ca="1" si="12"/>
        <v/>
      </c>
    </row>
    <row r="37" spans="1:13" x14ac:dyDescent="0.15">
      <c r="A37" s="138" t="str">
        <f t="shared" ca="1" si="7"/>
        <v/>
      </c>
      <c r="B37" s="102" t="str">
        <f t="shared" ca="1" si="0"/>
        <v/>
      </c>
      <c r="C37" s="102" t="str">
        <f t="shared" ca="1" si="1"/>
        <v/>
      </c>
      <c r="D37" s="139" t="str">
        <f t="shared" ca="1" si="2"/>
        <v/>
      </c>
      <c r="E37" s="139" t="str">
        <f t="shared" ca="1" si="3"/>
        <v/>
      </c>
      <c r="F37" s="140" t="str">
        <f t="shared" ca="1" si="8"/>
        <v/>
      </c>
      <c r="G37" s="118" t="str">
        <f t="shared" ca="1" si="9"/>
        <v/>
      </c>
      <c r="H37" s="118" t="str">
        <f t="shared" ca="1" si="4"/>
        <v/>
      </c>
      <c r="I37" s="141" t="str">
        <f t="shared" ca="1" si="5"/>
        <v/>
      </c>
      <c r="J37" s="139" t="str">
        <f t="shared" ca="1" si="6"/>
        <v/>
      </c>
      <c r="K37" s="140" t="str">
        <f t="shared" ca="1" si="10"/>
        <v/>
      </c>
      <c r="L37" s="118" t="str">
        <f t="shared" ca="1" si="11"/>
        <v/>
      </c>
      <c r="M37" s="138" t="str">
        <f t="shared" ca="1" si="12"/>
        <v/>
      </c>
    </row>
    <row r="38" spans="1:13" x14ac:dyDescent="0.15">
      <c r="A38" s="138" t="str">
        <f t="shared" ca="1" si="7"/>
        <v/>
      </c>
      <c r="B38" s="102" t="str">
        <f t="shared" ref="B38:B69" ca="1" si="13">IF($A38="","",INDEX(INDIRECT("ydn_raw!AA:AA"),MATCH($B$4,INDIRECT("ydn_raw!AA:AA"),0)+$A38))</f>
        <v/>
      </c>
      <c r="C38" s="102" t="str">
        <f t="shared" ref="C38:C69" ca="1" si="14">IF($A38="","",INDEX(INDIRECT("ydn_raw!AB:AB"),MATCH($B$4,INDIRECT("ydn_raw!AA:AA"),0)+$A38))</f>
        <v/>
      </c>
      <c r="D38" s="139" t="str">
        <f t="shared" ref="D38:D69" ca="1" si="15">IF($A38="","",INDEX(INDIRECT("ydn_raw!AC:AC"),MATCH($B$4,INDIRECT("ydn_raw!AA:AA"),0)+$A38))</f>
        <v/>
      </c>
      <c r="E38" s="139" t="str">
        <f t="shared" ref="E38:E69" ca="1" si="16">IF($A38="","",INDEX(INDIRECT("ydn_raw!AD:AD"),MATCH($B$4,INDIRECT("ydn_raw!AA:AA"),0)+$A38))</f>
        <v/>
      </c>
      <c r="F38" s="140" t="str">
        <f t="shared" ca="1" si="8"/>
        <v/>
      </c>
      <c r="G38" s="118" t="str">
        <f t="shared" ca="1" si="9"/>
        <v/>
      </c>
      <c r="H38" s="118" t="str">
        <f t="shared" ref="H38:H69" ca="1" si="17">IF($A38="","",INDEX(INDIRECT("ydn_raw!AF:AF"),MATCH($B$4,INDIRECT("ydn_raw!AA:AA"),0)+$A38))</f>
        <v/>
      </c>
      <c r="I38" s="141" t="str">
        <f t="shared" ref="I38:I69" ca="1" si="18">IF($A38="","",INDEX(INDIRECT("ydn_raw!AG:AG"),MATCH($B$4,INDIRECT("ydn_raw!AA:AA"),0)+$A38))</f>
        <v/>
      </c>
      <c r="J38" s="139" t="str">
        <f t="shared" ref="J38:J69" ca="1" si="19">IF($A38="","",INDEX(INDIRECT("ydn_raw!AI:AI"),MATCH($B$4,INDIRECT("ydn_raw!AA:AA"),0)+$A38))</f>
        <v/>
      </c>
      <c r="K38" s="140" t="str">
        <f t="shared" ca="1" si="10"/>
        <v/>
      </c>
      <c r="L38" s="118" t="str">
        <f t="shared" ca="1" si="11"/>
        <v/>
      </c>
      <c r="M38" s="138" t="str">
        <f t="shared" ca="1" si="12"/>
        <v/>
      </c>
    </row>
    <row r="39" spans="1:13" x14ac:dyDescent="0.15">
      <c r="A39" s="138" t="str">
        <f t="shared" ca="1" si="7"/>
        <v/>
      </c>
      <c r="B39" s="102" t="str">
        <f t="shared" ca="1" si="13"/>
        <v/>
      </c>
      <c r="C39" s="102" t="str">
        <f t="shared" ca="1" si="14"/>
        <v/>
      </c>
      <c r="D39" s="139" t="str">
        <f t="shared" ca="1" si="15"/>
        <v/>
      </c>
      <c r="E39" s="139" t="str">
        <f t="shared" ca="1" si="16"/>
        <v/>
      </c>
      <c r="F39" s="140" t="str">
        <f t="shared" ca="1" si="8"/>
        <v/>
      </c>
      <c r="G39" s="118" t="str">
        <f t="shared" ca="1" si="9"/>
        <v/>
      </c>
      <c r="H39" s="118" t="str">
        <f t="shared" ca="1" si="17"/>
        <v/>
      </c>
      <c r="I39" s="141" t="str">
        <f t="shared" ca="1" si="18"/>
        <v/>
      </c>
      <c r="J39" s="139" t="str">
        <f t="shared" ca="1" si="19"/>
        <v/>
      </c>
      <c r="K39" s="140" t="str">
        <f t="shared" ca="1" si="10"/>
        <v/>
      </c>
      <c r="L39" s="118" t="str">
        <f t="shared" ca="1" si="11"/>
        <v/>
      </c>
      <c r="M39" s="138" t="str">
        <f t="shared" ca="1" si="12"/>
        <v/>
      </c>
    </row>
    <row r="40" spans="1:13" x14ac:dyDescent="0.15">
      <c r="A40" s="138" t="str">
        <f t="shared" ca="1" si="7"/>
        <v/>
      </c>
      <c r="B40" s="102" t="str">
        <f t="shared" ca="1" si="13"/>
        <v/>
      </c>
      <c r="C40" s="102" t="str">
        <f t="shared" ca="1" si="14"/>
        <v/>
      </c>
      <c r="D40" s="139" t="str">
        <f t="shared" ca="1" si="15"/>
        <v/>
      </c>
      <c r="E40" s="139" t="str">
        <f t="shared" ca="1" si="16"/>
        <v/>
      </c>
      <c r="F40" s="140" t="str">
        <f t="shared" ca="1" si="8"/>
        <v/>
      </c>
      <c r="G40" s="118" t="str">
        <f t="shared" ca="1" si="9"/>
        <v/>
      </c>
      <c r="H40" s="118" t="str">
        <f t="shared" ca="1" si="17"/>
        <v/>
      </c>
      <c r="I40" s="141" t="str">
        <f t="shared" ca="1" si="18"/>
        <v/>
      </c>
      <c r="J40" s="139" t="str">
        <f t="shared" ca="1" si="19"/>
        <v/>
      </c>
      <c r="K40" s="140" t="str">
        <f t="shared" ca="1" si="10"/>
        <v/>
      </c>
      <c r="L40" s="118" t="str">
        <f t="shared" ca="1" si="11"/>
        <v/>
      </c>
      <c r="M40" s="138" t="str">
        <f t="shared" ca="1" si="12"/>
        <v/>
      </c>
    </row>
    <row r="41" spans="1:13" x14ac:dyDescent="0.15">
      <c r="A41" s="138" t="str">
        <f t="shared" ca="1" si="7"/>
        <v/>
      </c>
      <c r="B41" s="102" t="str">
        <f t="shared" ca="1" si="13"/>
        <v/>
      </c>
      <c r="C41" s="102" t="str">
        <f t="shared" ca="1" si="14"/>
        <v/>
      </c>
      <c r="D41" s="139" t="str">
        <f t="shared" ca="1" si="15"/>
        <v/>
      </c>
      <c r="E41" s="139" t="str">
        <f t="shared" ca="1" si="16"/>
        <v/>
      </c>
      <c r="F41" s="140" t="str">
        <f t="shared" ca="1" si="8"/>
        <v/>
      </c>
      <c r="G41" s="118" t="str">
        <f t="shared" ca="1" si="9"/>
        <v/>
      </c>
      <c r="H41" s="118" t="str">
        <f t="shared" ca="1" si="17"/>
        <v/>
      </c>
      <c r="I41" s="141" t="str">
        <f t="shared" ca="1" si="18"/>
        <v/>
      </c>
      <c r="J41" s="139" t="str">
        <f t="shared" ca="1" si="19"/>
        <v/>
      </c>
      <c r="K41" s="140" t="str">
        <f t="shared" ca="1" si="10"/>
        <v/>
      </c>
      <c r="L41" s="118" t="str">
        <f t="shared" ca="1" si="11"/>
        <v/>
      </c>
      <c r="M41" s="138" t="str">
        <f t="shared" ca="1" si="12"/>
        <v/>
      </c>
    </row>
    <row r="42" spans="1:13" x14ac:dyDescent="0.15">
      <c r="A42" s="138" t="str">
        <f t="shared" ca="1" si="7"/>
        <v/>
      </c>
      <c r="B42" s="102" t="str">
        <f t="shared" ca="1" si="13"/>
        <v/>
      </c>
      <c r="C42" s="102" t="str">
        <f t="shared" ca="1" si="14"/>
        <v/>
      </c>
      <c r="D42" s="139" t="str">
        <f t="shared" ca="1" si="15"/>
        <v/>
      </c>
      <c r="E42" s="139" t="str">
        <f t="shared" ca="1" si="16"/>
        <v/>
      </c>
      <c r="F42" s="140" t="str">
        <f t="shared" ca="1" si="8"/>
        <v/>
      </c>
      <c r="G42" s="118" t="str">
        <f t="shared" ca="1" si="9"/>
        <v/>
      </c>
      <c r="H42" s="118" t="str">
        <f t="shared" ca="1" si="17"/>
        <v/>
      </c>
      <c r="I42" s="141" t="str">
        <f t="shared" ca="1" si="18"/>
        <v/>
      </c>
      <c r="J42" s="139" t="str">
        <f t="shared" ca="1" si="19"/>
        <v/>
      </c>
      <c r="K42" s="140" t="str">
        <f t="shared" ca="1" si="10"/>
        <v/>
      </c>
      <c r="L42" s="118" t="str">
        <f t="shared" ca="1" si="11"/>
        <v/>
      </c>
      <c r="M42" s="138" t="str">
        <f t="shared" ca="1" si="12"/>
        <v/>
      </c>
    </row>
    <row r="43" spans="1:13" x14ac:dyDescent="0.15">
      <c r="A43" s="138" t="str">
        <f t="shared" ca="1" si="7"/>
        <v/>
      </c>
      <c r="B43" s="102" t="str">
        <f t="shared" ca="1" si="13"/>
        <v/>
      </c>
      <c r="C43" s="102" t="str">
        <f t="shared" ca="1" si="14"/>
        <v/>
      </c>
      <c r="D43" s="139" t="str">
        <f t="shared" ca="1" si="15"/>
        <v/>
      </c>
      <c r="E43" s="139" t="str">
        <f t="shared" ca="1" si="16"/>
        <v/>
      </c>
      <c r="F43" s="140" t="str">
        <f t="shared" ca="1" si="8"/>
        <v/>
      </c>
      <c r="G43" s="118" t="str">
        <f t="shared" ca="1" si="9"/>
        <v/>
      </c>
      <c r="H43" s="118" t="str">
        <f t="shared" ca="1" si="17"/>
        <v/>
      </c>
      <c r="I43" s="141" t="str">
        <f t="shared" ca="1" si="18"/>
        <v/>
      </c>
      <c r="J43" s="139" t="str">
        <f t="shared" ca="1" si="19"/>
        <v/>
      </c>
      <c r="K43" s="140" t="str">
        <f t="shared" ca="1" si="10"/>
        <v/>
      </c>
      <c r="L43" s="118" t="str">
        <f t="shared" ca="1" si="11"/>
        <v/>
      </c>
      <c r="M43" s="138" t="str">
        <f t="shared" ca="1" si="12"/>
        <v/>
      </c>
    </row>
    <row r="44" spans="1:13" x14ac:dyDescent="0.15">
      <c r="A44" s="138" t="str">
        <f t="shared" ca="1" si="7"/>
        <v/>
      </c>
      <c r="B44" s="102" t="str">
        <f t="shared" ca="1" si="13"/>
        <v/>
      </c>
      <c r="C44" s="102" t="str">
        <f t="shared" ca="1" si="14"/>
        <v/>
      </c>
      <c r="D44" s="139" t="str">
        <f t="shared" ca="1" si="15"/>
        <v/>
      </c>
      <c r="E44" s="139" t="str">
        <f t="shared" ca="1" si="16"/>
        <v/>
      </c>
      <c r="F44" s="140" t="str">
        <f t="shared" ca="1" si="8"/>
        <v/>
      </c>
      <c r="G44" s="118" t="str">
        <f t="shared" ca="1" si="9"/>
        <v/>
      </c>
      <c r="H44" s="118" t="str">
        <f t="shared" ca="1" si="17"/>
        <v/>
      </c>
      <c r="I44" s="141" t="str">
        <f t="shared" ca="1" si="18"/>
        <v/>
      </c>
      <c r="J44" s="139" t="str">
        <f t="shared" ca="1" si="19"/>
        <v/>
      </c>
      <c r="K44" s="140" t="str">
        <f t="shared" ca="1" si="10"/>
        <v/>
      </c>
      <c r="L44" s="118" t="str">
        <f t="shared" ca="1" si="11"/>
        <v/>
      </c>
      <c r="M44" s="138" t="str">
        <f t="shared" ca="1" si="12"/>
        <v/>
      </c>
    </row>
    <row r="45" spans="1:13" x14ac:dyDescent="0.15">
      <c r="A45" s="138" t="str">
        <f t="shared" ca="1" si="7"/>
        <v/>
      </c>
      <c r="B45" s="102" t="str">
        <f t="shared" ca="1" si="13"/>
        <v/>
      </c>
      <c r="C45" s="102" t="str">
        <f t="shared" ca="1" si="14"/>
        <v/>
      </c>
      <c r="D45" s="139" t="str">
        <f t="shared" ca="1" si="15"/>
        <v/>
      </c>
      <c r="E45" s="139" t="str">
        <f t="shared" ca="1" si="16"/>
        <v/>
      </c>
      <c r="F45" s="140" t="str">
        <f t="shared" ca="1" si="8"/>
        <v/>
      </c>
      <c r="G45" s="118" t="str">
        <f t="shared" ca="1" si="9"/>
        <v/>
      </c>
      <c r="H45" s="118" t="str">
        <f t="shared" ca="1" si="17"/>
        <v/>
      </c>
      <c r="I45" s="141" t="str">
        <f t="shared" ca="1" si="18"/>
        <v/>
      </c>
      <c r="J45" s="139" t="str">
        <f t="shared" ca="1" si="19"/>
        <v/>
      </c>
      <c r="K45" s="140" t="str">
        <f t="shared" ca="1" si="10"/>
        <v/>
      </c>
      <c r="L45" s="118" t="str">
        <f t="shared" ca="1" si="11"/>
        <v/>
      </c>
      <c r="M45" s="138" t="str">
        <f t="shared" ca="1" si="12"/>
        <v/>
      </c>
    </row>
    <row r="46" spans="1:13" x14ac:dyDescent="0.15">
      <c r="A46" s="138" t="str">
        <f t="shared" ca="1" si="7"/>
        <v/>
      </c>
      <c r="B46" s="102" t="str">
        <f t="shared" ca="1" si="13"/>
        <v/>
      </c>
      <c r="C46" s="102" t="str">
        <f t="shared" ca="1" si="14"/>
        <v/>
      </c>
      <c r="D46" s="139" t="str">
        <f t="shared" ca="1" si="15"/>
        <v/>
      </c>
      <c r="E46" s="139" t="str">
        <f t="shared" ca="1" si="16"/>
        <v/>
      </c>
      <c r="F46" s="140" t="str">
        <f t="shared" ca="1" si="8"/>
        <v/>
      </c>
      <c r="G46" s="118" t="str">
        <f t="shared" ca="1" si="9"/>
        <v/>
      </c>
      <c r="H46" s="118" t="str">
        <f t="shared" ca="1" si="17"/>
        <v/>
      </c>
      <c r="I46" s="141" t="str">
        <f t="shared" ca="1" si="18"/>
        <v/>
      </c>
      <c r="J46" s="139" t="str">
        <f t="shared" ca="1" si="19"/>
        <v/>
      </c>
      <c r="K46" s="140" t="str">
        <f t="shared" ca="1" si="10"/>
        <v/>
      </c>
      <c r="L46" s="118" t="str">
        <f t="shared" ca="1" si="11"/>
        <v/>
      </c>
      <c r="M46" s="138" t="str">
        <f t="shared" ca="1" si="12"/>
        <v/>
      </c>
    </row>
    <row r="47" spans="1:13" x14ac:dyDescent="0.15">
      <c r="A47" s="138" t="str">
        <f t="shared" ca="1" si="7"/>
        <v/>
      </c>
      <c r="B47" s="102" t="str">
        <f t="shared" ca="1" si="13"/>
        <v/>
      </c>
      <c r="C47" s="102" t="str">
        <f t="shared" ca="1" si="14"/>
        <v/>
      </c>
      <c r="D47" s="139" t="str">
        <f t="shared" ca="1" si="15"/>
        <v/>
      </c>
      <c r="E47" s="139" t="str">
        <f t="shared" ca="1" si="16"/>
        <v/>
      </c>
      <c r="F47" s="140" t="str">
        <f t="shared" ca="1" si="8"/>
        <v/>
      </c>
      <c r="G47" s="118" t="str">
        <f t="shared" ca="1" si="9"/>
        <v/>
      </c>
      <c r="H47" s="118" t="str">
        <f t="shared" ca="1" si="17"/>
        <v/>
      </c>
      <c r="I47" s="141" t="str">
        <f t="shared" ca="1" si="18"/>
        <v/>
      </c>
      <c r="J47" s="139" t="str">
        <f t="shared" ca="1" si="19"/>
        <v/>
      </c>
      <c r="K47" s="140" t="str">
        <f t="shared" ca="1" si="10"/>
        <v/>
      </c>
      <c r="L47" s="118" t="str">
        <f t="shared" ca="1" si="11"/>
        <v/>
      </c>
      <c r="M47" s="138" t="str">
        <f t="shared" ca="1" si="12"/>
        <v/>
      </c>
    </row>
    <row r="48" spans="1:13" x14ac:dyDescent="0.15">
      <c r="A48" s="138" t="str">
        <f t="shared" ca="1" si="7"/>
        <v/>
      </c>
      <c r="B48" s="102" t="str">
        <f t="shared" ca="1" si="13"/>
        <v/>
      </c>
      <c r="C48" s="102" t="str">
        <f t="shared" ca="1" si="14"/>
        <v/>
      </c>
      <c r="D48" s="139" t="str">
        <f t="shared" ca="1" si="15"/>
        <v/>
      </c>
      <c r="E48" s="139" t="str">
        <f t="shared" ca="1" si="16"/>
        <v/>
      </c>
      <c r="F48" s="140" t="str">
        <f t="shared" ca="1" si="8"/>
        <v/>
      </c>
      <c r="G48" s="118" t="str">
        <f t="shared" ca="1" si="9"/>
        <v/>
      </c>
      <c r="H48" s="118" t="str">
        <f t="shared" ca="1" si="17"/>
        <v/>
      </c>
      <c r="I48" s="141" t="str">
        <f t="shared" ca="1" si="18"/>
        <v/>
      </c>
      <c r="J48" s="139" t="str">
        <f t="shared" ca="1" si="19"/>
        <v/>
      </c>
      <c r="K48" s="140" t="str">
        <f t="shared" ca="1" si="10"/>
        <v/>
      </c>
      <c r="L48" s="118" t="str">
        <f t="shared" ca="1" si="11"/>
        <v/>
      </c>
      <c r="M48" s="138" t="str">
        <f t="shared" ca="1" si="12"/>
        <v/>
      </c>
    </row>
    <row r="49" spans="1:13" x14ac:dyDescent="0.15">
      <c r="A49" s="138" t="str">
        <f t="shared" ca="1" si="7"/>
        <v/>
      </c>
      <c r="B49" s="102" t="str">
        <f t="shared" ca="1" si="13"/>
        <v/>
      </c>
      <c r="C49" s="102" t="str">
        <f t="shared" ca="1" si="14"/>
        <v/>
      </c>
      <c r="D49" s="139" t="str">
        <f t="shared" ca="1" si="15"/>
        <v/>
      </c>
      <c r="E49" s="139" t="str">
        <f t="shared" ca="1" si="16"/>
        <v/>
      </c>
      <c r="F49" s="140" t="str">
        <f t="shared" ca="1" si="8"/>
        <v/>
      </c>
      <c r="G49" s="118" t="str">
        <f t="shared" ca="1" si="9"/>
        <v/>
      </c>
      <c r="H49" s="118" t="str">
        <f t="shared" ca="1" si="17"/>
        <v/>
      </c>
      <c r="I49" s="141" t="str">
        <f t="shared" ca="1" si="18"/>
        <v/>
      </c>
      <c r="J49" s="139" t="str">
        <f t="shared" ca="1" si="19"/>
        <v/>
      </c>
      <c r="K49" s="140" t="str">
        <f t="shared" ca="1" si="10"/>
        <v/>
      </c>
      <c r="L49" s="118" t="str">
        <f t="shared" ca="1" si="11"/>
        <v/>
      </c>
      <c r="M49" s="138" t="str">
        <f t="shared" ca="1" si="12"/>
        <v/>
      </c>
    </row>
    <row r="50" spans="1:13" x14ac:dyDescent="0.15">
      <c r="A50" s="138" t="str">
        <f t="shared" ca="1" si="7"/>
        <v/>
      </c>
      <c r="B50" s="102" t="str">
        <f t="shared" ca="1" si="13"/>
        <v/>
      </c>
      <c r="C50" s="102" t="str">
        <f t="shared" ca="1" si="14"/>
        <v/>
      </c>
      <c r="D50" s="139" t="str">
        <f t="shared" ca="1" si="15"/>
        <v/>
      </c>
      <c r="E50" s="139" t="str">
        <f t="shared" ca="1" si="16"/>
        <v/>
      </c>
      <c r="F50" s="140" t="str">
        <f t="shared" ca="1" si="8"/>
        <v/>
      </c>
      <c r="G50" s="118" t="str">
        <f t="shared" ca="1" si="9"/>
        <v/>
      </c>
      <c r="H50" s="118" t="str">
        <f t="shared" ca="1" si="17"/>
        <v/>
      </c>
      <c r="I50" s="141" t="str">
        <f t="shared" ca="1" si="18"/>
        <v/>
      </c>
      <c r="J50" s="139" t="str">
        <f t="shared" ca="1" si="19"/>
        <v/>
      </c>
      <c r="K50" s="140" t="str">
        <f t="shared" ca="1" si="10"/>
        <v/>
      </c>
      <c r="L50" s="118" t="str">
        <f t="shared" ca="1" si="11"/>
        <v/>
      </c>
      <c r="M50" s="138" t="str">
        <f t="shared" ca="1" si="12"/>
        <v/>
      </c>
    </row>
    <row r="51" spans="1:13" x14ac:dyDescent="0.15">
      <c r="A51" s="138" t="str">
        <f t="shared" ca="1" si="7"/>
        <v/>
      </c>
      <c r="B51" s="102" t="str">
        <f t="shared" ca="1" si="13"/>
        <v/>
      </c>
      <c r="C51" s="102" t="str">
        <f t="shared" ca="1" si="14"/>
        <v/>
      </c>
      <c r="D51" s="139" t="str">
        <f t="shared" ca="1" si="15"/>
        <v/>
      </c>
      <c r="E51" s="139" t="str">
        <f t="shared" ca="1" si="16"/>
        <v/>
      </c>
      <c r="F51" s="140" t="str">
        <f t="shared" ca="1" si="8"/>
        <v/>
      </c>
      <c r="G51" s="118" t="str">
        <f t="shared" ca="1" si="9"/>
        <v/>
      </c>
      <c r="H51" s="118" t="str">
        <f t="shared" ca="1" si="17"/>
        <v/>
      </c>
      <c r="I51" s="141" t="str">
        <f t="shared" ca="1" si="18"/>
        <v/>
      </c>
      <c r="J51" s="139" t="str">
        <f t="shared" ca="1" si="19"/>
        <v/>
      </c>
      <c r="K51" s="140" t="str">
        <f t="shared" ca="1" si="10"/>
        <v/>
      </c>
      <c r="L51" s="118" t="str">
        <f t="shared" ca="1" si="11"/>
        <v/>
      </c>
      <c r="M51" s="138" t="str">
        <f t="shared" ca="1" si="12"/>
        <v/>
      </c>
    </row>
    <row r="52" spans="1:13" x14ac:dyDescent="0.15">
      <c r="A52" s="138" t="str">
        <f t="shared" ca="1" si="7"/>
        <v/>
      </c>
      <c r="B52" s="102" t="str">
        <f t="shared" ca="1" si="13"/>
        <v/>
      </c>
      <c r="C52" s="102" t="str">
        <f t="shared" ca="1" si="14"/>
        <v/>
      </c>
      <c r="D52" s="139" t="str">
        <f t="shared" ca="1" si="15"/>
        <v/>
      </c>
      <c r="E52" s="139" t="str">
        <f t="shared" ca="1" si="16"/>
        <v/>
      </c>
      <c r="F52" s="140" t="str">
        <f t="shared" ca="1" si="8"/>
        <v/>
      </c>
      <c r="G52" s="118" t="str">
        <f t="shared" ca="1" si="9"/>
        <v/>
      </c>
      <c r="H52" s="118" t="str">
        <f t="shared" ca="1" si="17"/>
        <v/>
      </c>
      <c r="I52" s="141" t="str">
        <f t="shared" ca="1" si="18"/>
        <v/>
      </c>
      <c r="J52" s="139" t="str">
        <f t="shared" ca="1" si="19"/>
        <v/>
      </c>
      <c r="K52" s="140" t="str">
        <f t="shared" ca="1" si="10"/>
        <v/>
      </c>
      <c r="L52" s="118" t="str">
        <f t="shared" ca="1" si="11"/>
        <v/>
      </c>
      <c r="M52" s="138" t="str">
        <f t="shared" ca="1" si="12"/>
        <v/>
      </c>
    </row>
    <row r="53" spans="1:13" x14ac:dyDescent="0.15">
      <c r="A53" s="138" t="str">
        <f t="shared" ca="1" si="7"/>
        <v/>
      </c>
      <c r="B53" s="102" t="str">
        <f t="shared" ca="1" si="13"/>
        <v/>
      </c>
      <c r="C53" s="102" t="str">
        <f t="shared" ca="1" si="14"/>
        <v/>
      </c>
      <c r="D53" s="139" t="str">
        <f t="shared" ca="1" si="15"/>
        <v/>
      </c>
      <c r="E53" s="139" t="str">
        <f t="shared" ca="1" si="16"/>
        <v/>
      </c>
      <c r="F53" s="140" t="str">
        <f t="shared" ca="1" si="8"/>
        <v/>
      </c>
      <c r="G53" s="118" t="str">
        <f t="shared" ca="1" si="9"/>
        <v/>
      </c>
      <c r="H53" s="118" t="str">
        <f t="shared" ca="1" si="17"/>
        <v/>
      </c>
      <c r="I53" s="141" t="str">
        <f t="shared" ca="1" si="18"/>
        <v/>
      </c>
      <c r="J53" s="139" t="str">
        <f t="shared" ca="1" si="19"/>
        <v/>
      </c>
      <c r="K53" s="140" t="str">
        <f t="shared" ca="1" si="10"/>
        <v/>
      </c>
      <c r="L53" s="118" t="str">
        <f t="shared" ca="1" si="11"/>
        <v/>
      </c>
      <c r="M53" s="138" t="str">
        <f t="shared" ca="1" si="12"/>
        <v/>
      </c>
    </row>
    <row r="54" spans="1:13" x14ac:dyDescent="0.15">
      <c r="A54" s="138" t="str">
        <f t="shared" ca="1" si="7"/>
        <v/>
      </c>
      <c r="B54" s="102" t="str">
        <f t="shared" ca="1" si="13"/>
        <v/>
      </c>
      <c r="C54" s="102" t="str">
        <f t="shared" ca="1" si="14"/>
        <v/>
      </c>
      <c r="D54" s="139" t="str">
        <f t="shared" ca="1" si="15"/>
        <v/>
      </c>
      <c r="E54" s="139" t="str">
        <f t="shared" ca="1" si="16"/>
        <v/>
      </c>
      <c r="F54" s="140" t="str">
        <f t="shared" ca="1" si="8"/>
        <v/>
      </c>
      <c r="G54" s="118" t="str">
        <f t="shared" ca="1" si="9"/>
        <v/>
      </c>
      <c r="H54" s="118" t="str">
        <f t="shared" ca="1" si="17"/>
        <v/>
      </c>
      <c r="I54" s="141" t="str">
        <f t="shared" ca="1" si="18"/>
        <v/>
      </c>
      <c r="J54" s="139" t="str">
        <f t="shared" ca="1" si="19"/>
        <v/>
      </c>
      <c r="K54" s="140" t="str">
        <f t="shared" ca="1" si="10"/>
        <v/>
      </c>
      <c r="L54" s="118" t="str">
        <f t="shared" ca="1" si="11"/>
        <v/>
      </c>
      <c r="M54" s="138" t="str">
        <f t="shared" ca="1" si="12"/>
        <v/>
      </c>
    </row>
    <row r="55" spans="1:13" x14ac:dyDescent="0.15">
      <c r="A55" s="138" t="str">
        <f t="shared" ca="1" si="7"/>
        <v/>
      </c>
      <c r="B55" s="102" t="str">
        <f t="shared" ca="1" si="13"/>
        <v/>
      </c>
      <c r="C55" s="102" t="str">
        <f t="shared" ca="1" si="14"/>
        <v/>
      </c>
      <c r="D55" s="139" t="str">
        <f t="shared" ca="1" si="15"/>
        <v/>
      </c>
      <c r="E55" s="139" t="str">
        <f t="shared" ca="1" si="16"/>
        <v/>
      </c>
      <c r="F55" s="140" t="str">
        <f t="shared" ca="1" si="8"/>
        <v/>
      </c>
      <c r="G55" s="118" t="str">
        <f t="shared" ca="1" si="9"/>
        <v/>
      </c>
      <c r="H55" s="118" t="str">
        <f t="shared" ca="1" si="17"/>
        <v/>
      </c>
      <c r="I55" s="141" t="str">
        <f t="shared" ca="1" si="18"/>
        <v/>
      </c>
      <c r="J55" s="139" t="str">
        <f t="shared" ca="1" si="19"/>
        <v/>
      </c>
      <c r="K55" s="140" t="str">
        <f t="shared" ca="1" si="10"/>
        <v/>
      </c>
      <c r="L55" s="118" t="str">
        <f t="shared" ca="1" si="11"/>
        <v/>
      </c>
      <c r="M55" s="138" t="str">
        <f t="shared" ca="1" si="12"/>
        <v/>
      </c>
    </row>
    <row r="56" spans="1:13" x14ac:dyDescent="0.15">
      <c r="A56" s="138" t="str">
        <f t="shared" ca="1" si="7"/>
        <v/>
      </c>
      <c r="B56" s="102" t="str">
        <f t="shared" ca="1" si="13"/>
        <v/>
      </c>
      <c r="C56" s="102" t="str">
        <f t="shared" ca="1" si="14"/>
        <v/>
      </c>
      <c r="D56" s="139" t="str">
        <f t="shared" ca="1" si="15"/>
        <v/>
      </c>
      <c r="E56" s="139" t="str">
        <f t="shared" ca="1" si="16"/>
        <v/>
      </c>
      <c r="F56" s="140" t="str">
        <f t="shared" ca="1" si="8"/>
        <v/>
      </c>
      <c r="G56" s="118" t="str">
        <f t="shared" ca="1" si="9"/>
        <v/>
      </c>
      <c r="H56" s="118" t="str">
        <f t="shared" ca="1" si="17"/>
        <v/>
      </c>
      <c r="I56" s="141" t="str">
        <f t="shared" ca="1" si="18"/>
        <v/>
      </c>
      <c r="J56" s="139" t="str">
        <f t="shared" ca="1" si="19"/>
        <v/>
      </c>
      <c r="K56" s="140" t="str">
        <f t="shared" ca="1" si="10"/>
        <v/>
      </c>
      <c r="L56" s="118" t="str">
        <f t="shared" ca="1" si="11"/>
        <v/>
      </c>
      <c r="M56" s="138" t="str">
        <f t="shared" ca="1" si="12"/>
        <v/>
      </c>
    </row>
    <row r="57" spans="1:13" x14ac:dyDescent="0.15">
      <c r="A57" s="138" t="str">
        <f t="shared" ca="1" si="7"/>
        <v/>
      </c>
      <c r="B57" s="102" t="str">
        <f t="shared" ca="1" si="13"/>
        <v/>
      </c>
      <c r="C57" s="102" t="str">
        <f t="shared" ca="1" si="14"/>
        <v/>
      </c>
      <c r="D57" s="139" t="str">
        <f t="shared" ca="1" si="15"/>
        <v/>
      </c>
      <c r="E57" s="139" t="str">
        <f t="shared" ca="1" si="16"/>
        <v/>
      </c>
      <c r="F57" s="140" t="str">
        <f t="shared" ca="1" si="8"/>
        <v/>
      </c>
      <c r="G57" s="118" t="str">
        <f t="shared" ca="1" si="9"/>
        <v/>
      </c>
      <c r="H57" s="118" t="str">
        <f t="shared" ca="1" si="17"/>
        <v/>
      </c>
      <c r="I57" s="141" t="str">
        <f t="shared" ca="1" si="18"/>
        <v/>
      </c>
      <c r="J57" s="139" t="str">
        <f t="shared" ca="1" si="19"/>
        <v/>
      </c>
      <c r="K57" s="140" t="str">
        <f t="shared" ca="1" si="10"/>
        <v/>
      </c>
      <c r="L57" s="118" t="str">
        <f t="shared" ca="1" si="11"/>
        <v/>
      </c>
      <c r="M57" s="138" t="str">
        <f t="shared" ca="1" si="12"/>
        <v/>
      </c>
    </row>
    <row r="58" spans="1:13" x14ac:dyDescent="0.15">
      <c r="A58" s="138" t="str">
        <f t="shared" ca="1" si="7"/>
        <v/>
      </c>
      <c r="B58" s="102" t="str">
        <f t="shared" ca="1" si="13"/>
        <v/>
      </c>
      <c r="C58" s="102" t="str">
        <f t="shared" ca="1" si="14"/>
        <v/>
      </c>
      <c r="D58" s="139" t="str">
        <f t="shared" ca="1" si="15"/>
        <v/>
      </c>
      <c r="E58" s="139" t="str">
        <f t="shared" ca="1" si="16"/>
        <v/>
      </c>
      <c r="F58" s="140" t="str">
        <f t="shared" ca="1" si="8"/>
        <v/>
      </c>
      <c r="G58" s="118" t="str">
        <f t="shared" ca="1" si="9"/>
        <v/>
      </c>
      <c r="H58" s="118" t="str">
        <f t="shared" ca="1" si="17"/>
        <v/>
      </c>
      <c r="I58" s="141" t="str">
        <f t="shared" ca="1" si="18"/>
        <v/>
      </c>
      <c r="J58" s="139" t="str">
        <f t="shared" ca="1" si="19"/>
        <v/>
      </c>
      <c r="K58" s="140" t="str">
        <f t="shared" ca="1" si="10"/>
        <v/>
      </c>
      <c r="L58" s="118" t="str">
        <f t="shared" ca="1" si="11"/>
        <v/>
      </c>
      <c r="M58" s="138" t="str">
        <f t="shared" ca="1" si="12"/>
        <v/>
      </c>
    </row>
    <row r="59" spans="1:13" x14ac:dyDescent="0.15">
      <c r="A59" s="138" t="str">
        <f t="shared" ca="1" si="7"/>
        <v/>
      </c>
      <c r="B59" s="102" t="str">
        <f t="shared" ca="1" si="13"/>
        <v/>
      </c>
      <c r="C59" s="102" t="str">
        <f t="shared" ca="1" si="14"/>
        <v/>
      </c>
      <c r="D59" s="139" t="str">
        <f t="shared" ca="1" si="15"/>
        <v/>
      </c>
      <c r="E59" s="139" t="str">
        <f t="shared" ca="1" si="16"/>
        <v/>
      </c>
      <c r="F59" s="140" t="str">
        <f t="shared" ca="1" si="8"/>
        <v/>
      </c>
      <c r="G59" s="118" t="str">
        <f t="shared" ca="1" si="9"/>
        <v/>
      </c>
      <c r="H59" s="118" t="str">
        <f t="shared" ca="1" si="17"/>
        <v/>
      </c>
      <c r="I59" s="141" t="str">
        <f t="shared" ca="1" si="18"/>
        <v/>
      </c>
      <c r="J59" s="139" t="str">
        <f t="shared" ca="1" si="19"/>
        <v/>
      </c>
      <c r="K59" s="140" t="str">
        <f t="shared" ca="1" si="10"/>
        <v/>
      </c>
      <c r="L59" s="118" t="str">
        <f t="shared" ca="1" si="11"/>
        <v/>
      </c>
      <c r="M59" s="138" t="str">
        <f t="shared" ca="1" si="12"/>
        <v/>
      </c>
    </row>
    <row r="60" spans="1:13" x14ac:dyDescent="0.15">
      <c r="A60" s="138" t="str">
        <f t="shared" ca="1" si="7"/>
        <v/>
      </c>
      <c r="B60" s="102" t="str">
        <f t="shared" ca="1" si="13"/>
        <v/>
      </c>
      <c r="C60" s="102" t="str">
        <f t="shared" ca="1" si="14"/>
        <v/>
      </c>
      <c r="D60" s="139" t="str">
        <f t="shared" ca="1" si="15"/>
        <v/>
      </c>
      <c r="E60" s="139" t="str">
        <f t="shared" ca="1" si="16"/>
        <v/>
      </c>
      <c r="F60" s="140" t="str">
        <f t="shared" ca="1" si="8"/>
        <v/>
      </c>
      <c r="G60" s="118" t="str">
        <f t="shared" ca="1" si="9"/>
        <v/>
      </c>
      <c r="H60" s="118" t="str">
        <f t="shared" ca="1" si="17"/>
        <v/>
      </c>
      <c r="I60" s="141" t="str">
        <f t="shared" ca="1" si="18"/>
        <v/>
      </c>
      <c r="J60" s="139" t="str">
        <f t="shared" ca="1" si="19"/>
        <v/>
      </c>
      <c r="K60" s="140" t="str">
        <f t="shared" ca="1" si="10"/>
        <v/>
      </c>
      <c r="L60" s="118" t="str">
        <f t="shared" ca="1" si="11"/>
        <v/>
      </c>
      <c r="M60" s="138" t="str">
        <f t="shared" ca="1" si="12"/>
        <v/>
      </c>
    </row>
    <row r="61" spans="1:13" x14ac:dyDescent="0.15">
      <c r="A61" s="138" t="str">
        <f t="shared" ca="1" si="7"/>
        <v/>
      </c>
      <c r="B61" s="102" t="str">
        <f t="shared" ca="1" si="13"/>
        <v/>
      </c>
      <c r="C61" s="102" t="str">
        <f t="shared" ca="1" si="14"/>
        <v/>
      </c>
      <c r="D61" s="139" t="str">
        <f t="shared" ca="1" si="15"/>
        <v/>
      </c>
      <c r="E61" s="139" t="str">
        <f t="shared" ca="1" si="16"/>
        <v/>
      </c>
      <c r="F61" s="140" t="str">
        <f t="shared" ca="1" si="8"/>
        <v/>
      </c>
      <c r="G61" s="118" t="str">
        <f t="shared" ca="1" si="9"/>
        <v/>
      </c>
      <c r="H61" s="118" t="str">
        <f t="shared" ca="1" si="17"/>
        <v/>
      </c>
      <c r="I61" s="141" t="str">
        <f t="shared" ca="1" si="18"/>
        <v/>
      </c>
      <c r="J61" s="139" t="str">
        <f t="shared" ca="1" si="19"/>
        <v/>
      </c>
      <c r="K61" s="140" t="str">
        <f t="shared" ca="1" si="10"/>
        <v/>
      </c>
      <c r="L61" s="118" t="str">
        <f t="shared" ca="1" si="11"/>
        <v/>
      </c>
      <c r="M61" s="138" t="str">
        <f t="shared" ca="1" si="12"/>
        <v/>
      </c>
    </row>
    <row r="62" spans="1:13" x14ac:dyDescent="0.15">
      <c r="A62" s="138" t="str">
        <f t="shared" ca="1" si="7"/>
        <v/>
      </c>
      <c r="B62" s="102" t="str">
        <f t="shared" ca="1" si="13"/>
        <v/>
      </c>
      <c r="C62" s="102" t="str">
        <f t="shared" ca="1" si="14"/>
        <v/>
      </c>
      <c r="D62" s="139" t="str">
        <f t="shared" ca="1" si="15"/>
        <v/>
      </c>
      <c r="E62" s="139" t="str">
        <f t="shared" ca="1" si="16"/>
        <v/>
      </c>
      <c r="F62" s="140" t="str">
        <f t="shared" ca="1" si="8"/>
        <v/>
      </c>
      <c r="G62" s="118" t="str">
        <f t="shared" ca="1" si="9"/>
        <v/>
      </c>
      <c r="H62" s="118" t="str">
        <f t="shared" ca="1" si="17"/>
        <v/>
      </c>
      <c r="I62" s="141" t="str">
        <f t="shared" ca="1" si="18"/>
        <v/>
      </c>
      <c r="J62" s="139" t="str">
        <f t="shared" ca="1" si="19"/>
        <v/>
      </c>
      <c r="K62" s="140" t="str">
        <f t="shared" ca="1" si="10"/>
        <v/>
      </c>
      <c r="L62" s="118" t="str">
        <f t="shared" ca="1" si="11"/>
        <v/>
      </c>
      <c r="M62" s="138" t="str">
        <f t="shared" ca="1" si="12"/>
        <v/>
      </c>
    </row>
    <row r="63" spans="1:13" x14ac:dyDescent="0.15">
      <c r="A63" s="138" t="str">
        <f t="shared" ca="1" si="7"/>
        <v/>
      </c>
      <c r="B63" s="102" t="str">
        <f t="shared" ca="1" si="13"/>
        <v/>
      </c>
      <c r="C63" s="102" t="str">
        <f t="shared" ca="1" si="14"/>
        <v/>
      </c>
      <c r="D63" s="139" t="str">
        <f t="shared" ca="1" si="15"/>
        <v/>
      </c>
      <c r="E63" s="139" t="str">
        <f t="shared" ca="1" si="16"/>
        <v/>
      </c>
      <c r="F63" s="140" t="str">
        <f t="shared" ca="1" si="8"/>
        <v/>
      </c>
      <c r="G63" s="118" t="str">
        <f t="shared" ca="1" si="9"/>
        <v/>
      </c>
      <c r="H63" s="118" t="str">
        <f t="shared" ca="1" si="17"/>
        <v/>
      </c>
      <c r="I63" s="141" t="str">
        <f t="shared" ca="1" si="18"/>
        <v/>
      </c>
      <c r="J63" s="139" t="str">
        <f t="shared" ca="1" si="19"/>
        <v/>
      </c>
      <c r="K63" s="140" t="str">
        <f t="shared" ca="1" si="10"/>
        <v/>
      </c>
      <c r="L63" s="118" t="str">
        <f t="shared" ca="1" si="11"/>
        <v/>
      </c>
      <c r="M63" s="138" t="str">
        <f t="shared" ca="1" si="12"/>
        <v/>
      </c>
    </row>
    <row r="64" spans="1:13" x14ac:dyDescent="0.15">
      <c r="A64" s="138" t="str">
        <f t="shared" ca="1" si="7"/>
        <v/>
      </c>
      <c r="B64" s="102" t="str">
        <f t="shared" ca="1" si="13"/>
        <v/>
      </c>
      <c r="C64" s="102" t="str">
        <f t="shared" ca="1" si="14"/>
        <v/>
      </c>
      <c r="D64" s="139" t="str">
        <f t="shared" ca="1" si="15"/>
        <v/>
      </c>
      <c r="E64" s="139" t="str">
        <f t="shared" ca="1" si="16"/>
        <v/>
      </c>
      <c r="F64" s="140" t="str">
        <f t="shared" ca="1" si="8"/>
        <v/>
      </c>
      <c r="G64" s="118" t="str">
        <f t="shared" ca="1" si="9"/>
        <v/>
      </c>
      <c r="H64" s="118" t="str">
        <f t="shared" ca="1" si="17"/>
        <v/>
      </c>
      <c r="I64" s="141" t="str">
        <f t="shared" ca="1" si="18"/>
        <v/>
      </c>
      <c r="J64" s="139" t="str">
        <f t="shared" ca="1" si="19"/>
        <v/>
      </c>
      <c r="K64" s="140" t="str">
        <f t="shared" ca="1" si="10"/>
        <v/>
      </c>
      <c r="L64" s="118" t="str">
        <f t="shared" ca="1" si="11"/>
        <v/>
      </c>
      <c r="M64" s="138" t="str">
        <f t="shared" ca="1" si="12"/>
        <v/>
      </c>
    </row>
    <row r="65" spans="1:13" x14ac:dyDescent="0.15">
      <c r="A65" s="138" t="str">
        <f t="shared" ca="1" si="7"/>
        <v/>
      </c>
      <c r="B65" s="102" t="str">
        <f t="shared" ca="1" si="13"/>
        <v/>
      </c>
      <c r="C65" s="102" t="str">
        <f t="shared" ca="1" si="14"/>
        <v/>
      </c>
      <c r="D65" s="139" t="str">
        <f t="shared" ca="1" si="15"/>
        <v/>
      </c>
      <c r="E65" s="139" t="str">
        <f t="shared" ca="1" si="16"/>
        <v/>
      </c>
      <c r="F65" s="140" t="str">
        <f t="shared" ca="1" si="8"/>
        <v/>
      </c>
      <c r="G65" s="118" t="str">
        <f t="shared" ca="1" si="9"/>
        <v/>
      </c>
      <c r="H65" s="118" t="str">
        <f t="shared" ca="1" si="17"/>
        <v/>
      </c>
      <c r="I65" s="141" t="str">
        <f t="shared" ca="1" si="18"/>
        <v/>
      </c>
      <c r="J65" s="139" t="str">
        <f t="shared" ca="1" si="19"/>
        <v/>
      </c>
      <c r="K65" s="140" t="str">
        <f t="shared" ca="1" si="10"/>
        <v/>
      </c>
      <c r="L65" s="118" t="str">
        <f t="shared" ca="1" si="11"/>
        <v/>
      </c>
      <c r="M65" s="138" t="str">
        <f t="shared" ca="1" si="12"/>
        <v/>
      </c>
    </row>
    <row r="66" spans="1:13" x14ac:dyDescent="0.15">
      <c r="A66" s="138" t="str">
        <f t="shared" ca="1" si="7"/>
        <v/>
      </c>
      <c r="B66" s="102" t="str">
        <f t="shared" ca="1" si="13"/>
        <v/>
      </c>
      <c r="C66" s="102" t="str">
        <f t="shared" ca="1" si="14"/>
        <v/>
      </c>
      <c r="D66" s="139" t="str">
        <f t="shared" ca="1" si="15"/>
        <v/>
      </c>
      <c r="E66" s="139" t="str">
        <f t="shared" ca="1" si="16"/>
        <v/>
      </c>
      <c r="F66" s="140" t="str">
        <f t="shared" ca="1" si="8"/>
        <v/>
      </c>
      <c r="G66" s="118" t="str">
        <f t="shared" ca="1" si="9"/>
        <v/>
      </c>
      <c r="H66" s="118" t="str">
        <f t="shared" ca="1" si="17"/>
        <v/>
      </c>
      <c r="I66" s="141" t="str">
        <f t="shared" ca="1" si="18"/>
        <v/>
      </c>
      <c r="J66" s="139" t="str">
        <f t="shared" ca="1" si="19"/>
        <v/>
      </c>
      <c r="K66" s="140" t="str">
        <f t="shared" ca="1" si="10"/>
        <v/>
      </c>
      <c r="L66" s="118" t="str">
        <f t="shared" ca="1" si="11"/>
        <v/>
      </c>
      <c r="M66" s="138" t="str">
        <f t="shared" ca="1" si="12"/>
        <v/>
      </c>
    </row>
    <row r="67" spans="1:13" x14ac:dyDescent="0.15">
      <c r="A67" s="138" t="str">
        <f t="shared" ca="1" si="7"/>
        <v/>
      </c>
      <c r="B67" s="102" t="str">
        <f t="shared" ca="1" si="13"/>
        <v/>
      </c>
      <c r="C67" s="102" t="str">
        <f t="shared" ca="1" si="14"/>
        <v/>
      </c>
      <c r="D67" s="139" t="str">
        <f t="shared" ca="1" si="15"/>
        <v/>
      </c>
      <c r="E67" s="139" t="str">
        <f t="shared" ca="1" si="16"/>
        <v/>
      </c>
      <c r="F67" s="140" t="str">
        <f t="shared" ca="1" si="8"/>
        <v/>
      </c>
      <c r="G67" s="118" t="str">
        <f t="shared" ca="1" si="9"/>
        <v/>
      </c>
      <c r="H67" s="118" t="str">
        <f t="shared" ca="1" si="17"/>
        <v/>
      </c>
      <c r="I67" s="141" t="str">
        <f t="shared" ca="1" si="18"/>
        <v/>
      </c>
      <c r="J67" s="139" t="str">
        <f t="shared" ca="1" si="19"/>
        <v/>
      </c>
      <c r="K67" s="140" t="str">
        <f t="shared" ca="1" si="10"/>
        <v/>
      </c>
      <c r="L67" s="118" t="str">
        <f t="shared" ca="1" si="11"/>
        <v/>
      </c>
      <c r="M67" s="138" t="str">
        <f t="shared" ca="1" si="12"/>
        <v/>
      </c>
    </row>
    <row r="68" spans="1:13" x14ac:dyDescent="0.15">
      <c r="A68" s="138" t="str">
        <f t="shared" ca="1" si="7"/>
        <v/>
      </c>
      <c r="B68" s="102" t="str">
        <f t="shared" ca="1" si="13"/>
        <v/>
      </c>
      <c r="C68" s="102" t="str">
        <f t="shared" ca="1" si="14"/>
        <v/>
      </c>
      <c r="D68" s="139" t="str">
        <f t="shared" ca="1" si="15"/>
        <v/>
      </c>
      <c r="E68" s="139" t="str">
        <f t="shared" ca="1" si="16"/>
        <v/>
      </c>
      <c r="F68" s="140" t="str">
        <f t="shared" ca="1" si="8"/>
        <v/>
      </c>
      <c r="G68" s="118" t="str">
        <f t="shared" ca="1" si="9"/>
        <v/>
      </c>
      <c r="H68" s="118" t="str">
        <f t="shared" ca="1" si="17"/>
        <v/>
      </c>
      <c r="I68" s="141" t="str">
        <f t="shared" ca="1" si="18"/>
        <v/>
      </c>
      <c r="J68" s="139" t="str">
        <f t="shared" ca="1" si="19"/>
        <v/>
      </c>
      <c r="K68" s="140" t="str">
        <f t="shared" ca="1" si="10"/>
        <v/>
      </c>
      <c r="L68" s="118" t="str">
        <f t="shared" ca="1" si="11"/>
        <v/>
      </c>
      <c r="M68" s="138" t="str">
        <f t="shared" ca="1" si="12"/>
        <v/>
      </c>
    </row>
    <row r="69" spans="1:13" x14ac:dyDescent="0.15">
      <c r="A69" s="138" t="str">
        <f t="shared" ca="1" si="7"/>
        <v/>
      </c>
      <c r="B69" s="102" t="str">
        <f t="shared" ca="1" si="13"/>
        <v/>
      </c>
      <c r="C69" s="102" t="str">
        <f t="shared" ca="1" si="14"/>
        <v/>
      </c>
      <c r="D69" s="139" t="str">
        <f t="shared" ca="1" si="15"/>
        <v/>
      </c>
      <c r="E69" s="139" t="str">
        <f t="shared" ca="1" si="16"/>
        <v/>
      </c>
      <c r="F69" s="140" t="str">
        <f t="shared" ca="1" si="8"/>
        <v/>
      </c>
      <c r="G69" s="118" t="str">
        <f t="shared" ca="1" si="9"/>
        <v/>
      </c>
      <c r="H69" s="118" t="str">
        <f t="shared" ca="1" si="17"/>
        <v/>
      </c>
      <c r="I69" s="141" t="str">
        <f t="shared" ca="1" si="18"/>
        <v/>
      </c>
      <c r="J69" s="139" t="str">
        <f t="shared" ca="1" si="19"/>
        <v/>
      </c>
      <c r="K69" s="140" t="str">
        <f t="shared" ca="1" si="10"/>
        <v/>
      </c>
      <c r="L69" s="118" t="str">
        <f t="shared" ca="1" si="11"/>
        <v/>
      </c>
      <c r="M69" s="138" t="str">
        <f t="shared" ca="1" si="12"/>
        <v/>
      </c>
    </row>
    <row r="70" spans="1:13" x14ac:dyDescent="0.15">
      <c r="A70" s="138" t="str">
        <f t="shared" ca="1" si="7"/>
        <v/>
      </c>
      <c r="B70" s="102" t="str">
        <f t="shared" ref="B70:B101" ca="1" si="20">IF($A70="","",INDEX(INDIRECT("ydn_raw!AA:AA"),MATCH($B$4,INDIRECT("ydn_raw!AA:AA"),0)+$A70))</f>
        <v/>
      </c>
      <c r="C70" s="102" t="str">
        <f t="shared" ref="C70:C101" ca="1" si="21">IF($A70="","",INDEX(INDIRECT("ydn_raw!AB:AB"),MATCH($B$4,INDIRECT("ydn_raw!AA:AA"),0)+$A70))</f>
        <v/>
      </c>
      <c r="D70" s="139" t="str">
        <f t="shared" ref="D70:D101" ca="1" si="22">IF($A70="","",INDEX(INDIRECT("ydn_raw!AC:AC"),MATCH($B$4,INDIRECT("ydn_raw!AA:AA"),0)+$A70))</f>
        <v/>
      </c>
      <c r="E70" s="139" t="str">
        <f t="shared" ref="E70:E101" ca="1" si="23">IF($A70="","",INDEX(INDIRECT("ydn_raw!AD:AD"),MATCH($B$4,INDIRECT("ydn_raw!AA:AA"),0)+$A70))</f>
        <v/>
      </c>
      <c r="F70" s="140" t="str">
        <f t="shared" ca="1" si="8"/>
        <v/>
      </c>
      <c r="G70" s="118" t="str">
        <f t="shared" ca="1" si="9"/>
        <v/>
      </c>
      <c r="H70" s="118" t="str">
        <f t="shared" ref="H70:H101" ca="1" si="24">IF($A70="","",INDEX(INDIRECT("ydn_raw!AF:AF"),MATCH($B$4,INDIRECT("ydn_raw!AA:AA"),0)+$A70))</f>
        <v/>
      </c>
      <c r="I70" s="141" t="str">
        <f t="shared" ref="I70:I101" ca="1" si="25">IF($A70="","",INDEX(INDIRECT("ydn_raw!AG:AG"),MATCH($B$4,INDIRECT("ydn_raw!AA:AA"),0)+$A70))</f>
        <v/>
      </c>
      <c r="J70" s="139" t="str">
        <f t="shared" ref="J70:J101" ca="1" si="26">IF($A70="","",INDEX(INDIRECT("ydn_raw!AI:AI"),MATCH($B$4,INDIRECT("ydn_raw!AA:AA"),0)+$A70))</f>
        <v/>
      </c>
      <c r="K70" s="140" t="str">
        <f t="shared" ca="1" si="10"/>
        <v/>
      </c>
      <c r="L70" s="118" t="str">
        <f t="shared" ca="1" si="11"/>
        <v/>
      </c>
      <c r="M70" s="138" t="str">
        <f t="shared" ca="1" si="12"/>
        <v/>
      </c>
    </row>
    <row r="71" spans="1:13" x14ac:dyDescent="0.15">
      <c r="A71" s="138" t="str">
        <f t="shared" ref="A71:A134" ca="1" si="27">IF(ROW()-5&gt;$A$5,"",ROW()-5)</f>
        <v/>
      </c>
      <c r="B71" s="102" t="str">
        <f t="shared" ca="1" si="20"/>
        <v/>
      </c>
      <c r="C71" s="102" t="str">
        <f t="shared" ca="1" si="21"/>
        <v/>
      </c>
      <c r="D71" s="139" t="str">
        <f t="shared" ca="1" si="22"/>
        <v/>
      </c>
      <c r="E71" s="139" t="str">
        <f t="shared" ca="1" si="23"/>
        <v/>
      </c>
      <c r="F71" s="140" t="str">
        <f t="shared" ref="F71:F105" ca="1" si="28">IF($A71="","",IFERROR(E71/D71,""))</f>
        <v/>
      </c>
      <c r="G71" s="118" t="str">
        <f t="shared" ref="G71:G105" ca="1" si="29">IF($A71="","",IFERROR(H71/E71,""))</f>
        <v/>
      </c>
      <c r="H71" s="118" t="str">
        <f t="shared" ca="1" si="24"/>
        <v/>
      </c>
      <c r="I71" s="141" t="str">
        <f t="shared" ca="1" si="25"/>
        <v/>
      </c>
      <c r="J71" s="139" t="str">
        <f t="shared" ca="1" si="26"/>
        <v/>
      </c>
      <c r="K71" s="140" t="str">
        <f t="shared" ref="K71:K105" ca="1" si="30">IF($A71="","",IFERROR(J71/E71,""))</f>
        <v/>
      </c>
      <c r="L71" s="118" t="str">
        <f t="shared" ref="L71:L105" ca="1" si="31">IF($A71="","",IFERROR(H71/J71,""))</f>
        <v/>
      </c>
      <c r="M71" s="138" t="str">
        <f t="shared" ref="M71:M105" ca="1" si="32">IF($A71="","",IF(J71&gt;0,IF(L71&gt;$L$5,"B","A"),IF(J71=0,IF(H71&gt;$L$5,"C","D"))))</f>
        <v/>
      </c>
    </row>
    <row r="72" spans="1:13" x14ac:dyDescent="0.15">
      <c r="A72" s="138" t="str">
        <f t="shared" ca="1" si="27"/>
        <v/>
      </c>
      <c r="B72" s="102" t="str">
        <f t="shared" ca="1" si="20"/>
        <v/>
      </c>
      <c r="C72" s="102" t="str">
        <f t="shared" ca="1" si="21"/>
        <v/>
      </c>
      <c r="D72" s="139" t="str">
        <f t="shared" ca="1" si="22"/>
        <v/>
      </c>
      <c r="E72" s="139" t="str">
        <f t="shared" ca="1" si="23"/>
        <v/>
      </c>
      <c r="F72" s="140" t="str">
        <f t="shared" ca="1" si="28"/>
        <v/>
      </c>
      <c r="G72" s="118" t="str">
        <f t="shared" ca="1" si="29"/>
        <v/>
      </c>
      <c r="H72" s="118" t="str">
        <f t="shared" ca="1" si="24"/>
        <v/>
      </c>
      <c r="I72" s="141" t="str">
        <f t="shared" ca="1" si="25"/>
        <v/>
      </c>
      <c r="J72" s="139" t="str">
        <f t="shared" ca="1" si="26"/>
        <v/>
      </c>
      <c r="K72" s="140" t="str">
        <f t="shared" ca="1" si="30"/>
        <v/>
      </c>
      <c r="L72" s="118" t="str">
        <f t="shared" ca="1" si="31"/>
        <v/>
      </c>
      <c r="M72" s="138" t="str">
        <f t="shared" ca="1" si="32"/>
        <v/>
      </c>
    </row>
    <row r="73" spans="1:13" x14ac:dyDescent="0.15">
      <c r="A73" s="138" t="str">
        <f t="shared" ca="1" si="27"/>
        <v/>
      </c>
      <c r="B73" s="102" t="str">
        <f t="shared" ca="1" si="20"/>
        <v/>
      </c>
      <c r="C73" s="102" t="str">
        <f t="shared" ca="1" si="21"/>
        <v/>
      </c>
      <c r="D73" s="139" t="str">
        <f t="shared" ca="1" si="22"/>
        <v/>
      </c>
      <c r="E73" s="139" t="str">
        <f t="shared" ca="1" si="23"/>
        <v/>
      </c>
      <c r="F73" s="140" t="str">
        <f t="shared" ca="1" si="28"/>
        <v/>
      </c>
      <c r="G73" s="118" t="str">
        <f t="shared" ca="1" si="29"/>
        <v/>
      </c>
      <c r="H73" s="118" t="str">
        <f t="shared" ca="1" si="24"/>
        <v/>
      </c>
      <c r="I73" s="141" t="str">
        <f t="shared" ca="1" si="25"/>
        <v/>
      </c>
      <c r="J73" s="139" t="str">
        <f t="shared" ca="1" si="26"/>
        <v/>
      </c>
      <c r="K73" s="140" t="str">
        <f t="shared" ca="1" si="30"/>
        <v/>
      </c>
      <c r="L73" s="118" t="str">
        <f t="shared" ca="1" si="31"/>
        <v/>
      </c>
      <c r="M73" s="138" t="str">
        <f t="shared" ca="1" si="32"/>
        <v/>
      </c>
    </row>
    <row r="74" spans="1:13" x14ac:dyDescent="0.15">
      <c r="A74" s="138" t="str">
        <f t="shared" ca="1" si="27"/>
        <v/>
      </c>
      <c r="B74" s="102" t="str">
        <f t="shared" ca="1" si="20"/>
        <v/>
      </c>
      <c r="C74" s="102" t="str">
        <f t="shared" ca="1" si="21"/>
        <v/>
      </c>
      <c r="D74" s="139" t="str">
        <f t="shared" ca="1" si="22"/>
        <v/>
      </c>
      <c r="E74" s="139" t="str">
        <f t="shared" ca="1" si="23"/>
        <v/>
      </c>
      <c r="F74" s="140" t="str">
        <f t="shared" ca="1" si="28"/>
        <v/>
      </c>
      <c r="G74" s="118" t="str">
        <f t="shared" ca="1" si="29"/>
        <v/>
      </c>
      <c r="H74" s="118" t="str">
        <f t="shared" ca="1" si="24"/>
        <v/>
      </c>
      <c r="I74" s="141" t="str">
        <f t="shared" ca="1" si="25"/>
        <v/>
      </c>
      <c r="J74" s="139" t="str">
        <f t="shared" ca="1" si="26"/>
        <v/>
      </c>
      <c r="K74" s="140" t="str">
        <f t="shared" ca="1" si="30"/>
        <v/>
      </c>
      <c r="L74" s="118" t="str">
        <f t="shared" ca="1" si="31"/>
        <v/>
      </c>
      <c r="M74" s="138" t="str">
        <f t="shared" ca="1" si="32"/>
        <v/>
      </c>
    </row>
    <row r="75" spans="1:13" x14ac:dyDescent="0.15">
      <c r="A75" s="138" t="str">
        <f t="shared" ca="1" si="27"/>
        <v/>
      </c>
      <c r="B75" s="102" t="str">
        <f t="shared" ca="1" si="20"/>
        <v/>
      </c>
      <c r="C75" s="102" t="str">
        <f t="shared" ca="1" si="21"/>
        <v/>
      </c>
      <c r="D75" s="139" t="str">
        <f t="shared" ca="1" si="22"/>
        <v/>
      </c>
      <c r="E75" s="139" t="str">
        <f t="shared" ca="1" si="23"/>
        <v/>
      </c>
      <c r="F75" s="140" t="str">
        <f t="shared" ca="1" si="28"/>
        <v/>
      </c>
      <c r="G75" s="118" t="str">
        <f t="shared" ca="1" si="29"/>
        <v/>
      </c>
      <c r="H75" s="118" t="str">
        <f t="shared" ca="1" si="24"/>
        <v/>
      </c>
      <c r="I75" s="141" t="str">
        <f t="shared" ca="1" si="25"/>
        <v/>
      </c>
      <c r="J75" s="139" t="str">
        <f t="shared" ca="1" si="26"/>
        <v/>
      </c>
      <c r="K75" s="140" t="str">
        <f t="shared" ca="1" si="30"/>
        <v/>
      </c>
      <c r="L75" s="118" t="str">
        <f t="shared" ca="1" si="31"/>
        <v/>
      </c>
      <c r="M75" s="138" t="str">
        <f t="shared" ca="1" si="32"/>
        <v/>
      </c>
    </row>
    <row r="76" spans="1:13" x14ac:dyDescent="0.15">
      <c r="A76" s="138" t="str">
        <f t="shared" ca="1" si="27"/>
        <v/>
      </c>
      <c r="B76" s="102" t="str">
        <f t="shared" ca="1" si="20"/>
        <v/>
      </c>
      <c r="C76" s="102" t="str">
        <f t="shared" ca="1" si="21"/>
        <v/>
      </c>
      <c r="D76" s="139" t="str">
        <f t="shared" ca="1" si="22"/>
        <v/>
      </c>
      <c r="E76" s="139" t="str">
        <f t="shared" ca="1" si="23"/>
        <v/>
      </c>
      <c r="F76" s="140" t="str">
        <f t="shared" ca="1" si="28"/>
        <v/>
      </c>
      <c r="G76" s="118" t="str">
        <f t="shared" ca="1" si="29"/>
        <v/>
      </c>
      <c r="H76" s="118" t="str">
        <f t="shared" ca="1" si="24"/>
        <v/>
      </c>
      <c r="I76" s="141" t="str">
        <f t="shared" ca="1" si="25"/>
        <v/>
      </c>
      <c r="J76" s="139" t="str">
        <f t="shared" ca="1" si="26"/>
        <v/>
      </c>
      <c r="K76" s="140" t="str">
        <f t="shared" ca="1" si="30"/>
        <v/>
      </c>
      <c r="L76" s="118" t="str">
        <f t="shared" ca="1" si="31"/>
        <v/>
      </c>
      <c r="M76" s="138" t="str">
        <f t="shared" ca="1" si="32"/>
        <v/>
      </c>
    </row>
    <row r="77" spans="1:13" x14ac:dyDescent="0.15">
      <c r="A77" s="138" t="str">
        <f t="shared" ca="1" si="27"/>
        <v/>
      </c>
      <c r="B77" s="102" t="str">
        <f t="shared" ca="1" si="20"/>
        <v/>
      </c>
      <c r="C77" s="102" t="str">
        <f t="shared" ca="1" si="21"/>
        <v/>
      </c>
      <c r="D77" s="139" t="str">
        <f t="shared" ca="1" si="22"/>
        <v/>
      </c>
      <c r="E77" s="139" t="str">
        <f t="shared" ca="1" si="23"/>
        <v/>
      </c>
      <c r="F77" s="140" t="str">
        <f t="shared" ca="1" si="28"/>
        <v/>
      </c>
      <c r="G77" s="118" t="str">
        <f t="shared" ca="1" si="29"/>
        <v/>
      </c>
      <c r="H77" s="118" t="str">
        <f t="shared" ca="1" si="24"/>
        <v/>
      </c>
      <c r="I77" s="141" t="str">
        <f t="shared" ca="1" si="25"/>
        <v/>
      </c>
      <c r="J77" s="139" t="str">
        <f t="shared" ca="1" si="26"/>
        <v/>
      </c>
      <c r="K77" s="140" t="str">
        <f t="shared" ca="1" si="30"/>
        <v/>
      </c>
      <c r="L77" s="118" t="str">
        <f t="shared" ca="1" si="31"/>
        <v/>
      </c>
      <c r="M77" s="138" t="str">
        <f t="shared" ca="1" si="32"/>
        <v/>
      </c>
    </row>
    <row r="78" spans="1:13" x14ac:dyDescent="0.15">
      <c r="A78" s="138" t="str">
        <f t="shared" ca="1" si="27"/>
        <v/>
      </c>
      <c r="B78" s="102" t="str">
        <f t="shared" ca="1" si="20"/>
        <v/>
      </c>
      <c r="C78" s="102" t="str">
        <f t="shared" ca="1" si="21"/>
        <v/>
      </c>
      <c r="D78" s="139" t="str">
        <f t="shared" ca="1" si="22"/>
        <v/>
      </c>
      <c r="E78" s="139" t="str">
        <f t="shared" ca="1" si="23"/>
        <v/>
      </c>
      <c r="F78" s="140" t="str">
        <f t="shared" ca="1" si="28"/>
        <v/>
      </c>
      <c r="G78" s="118" t="str">
        <f t="shared" ca="1" si="29"/>
        <v/>
      </c>
      <c r="H78" s="118" t="str">
        <f t="shared" ca="1" si="24"/>
        <v/>
      </c>
      <c r="I78" s="141" t="str">
        <f t="shared" ca="1" si="25"/>
        <v/>
      </c>
      <c r="J78" s="139" t="str">
        <f t="shared" ca="1" si="26"/>
        <v/>
      </c>
      <c r="K78" s="140" t="str">
        <f t="shared" ca="1" si="30"/>
        <v/>
      </c>
      <c r="L78" s="118" t="str">
        <f t="shared" ca="1" si="31"/>
        <v/>
      </c>
      <c r="M78" s="138" t="str">
        <f t="shared" ca="1" si="32"/>
        <v/>
      </c>
    </row>
    <row r="79" spans="1:13" x14ac:dyDescent="0.15">
      <c r="A79" s="138" t="str">
        <f t="shared" ca="1" si="27"/>
        <v/>
      </c>
      <c r="B79" s="102" t="str">
        <f t="shared" ca="1" si="20"/>
        <v/>
      </c>
      <c r="C79" s="102" t="str">
        <f t="shared" ca="1" si="21"/>
        <v/>
      </c>
      <c r="D79" s="139" t="str">
        <f t="shared" ca="1" si="22"/>
        <v/>
      </c>
      <c r="E79" s="139" t="str">
        <f t="shared" ca="1" si="23"/>
        <v/>
      </c>
      <c r="F79" s="140" t="str">
        <f t="shared" ca="1" si="28"/>
        <v/>
      </c>
      <c r="G79" s="118" t="str">
        <f t="shared" ca="1" si="29"/>
        <v/>
      </c>
      <c r="H79" s="118" t="str">
        <f t="shared" ca="1" si="24"/>
        <v/>
      </c>
      <c r="I79" s="141" t="str">
        <f t="shared" ca="1" si="25"/>
        <v/>
      </c>
      <c r="J79" s="139" t="str">
        <f t="shared" ca="1" si="26"/>
        <v/>
      </c>
      <c r="K79" s="140" t="str">
        <f t="shared" ca="1" si="30"/>
        <v/>
      </c>
      <c r="L79" s="118" t="str">
        <f t="shared" ca="1" si="31"/>
        <v/>
      </c>
      <c r="M79" s="138" t="str">
        <f t="shared" ca="1" si="32"/>
        <v/>
      </c>
    </row>
    <row r="80" spans="1:13" x14ac:dyDescent="0.15">
      <c r="A80" s="138" t="str">
        <f t="shared" ca="1" si="27"/>
        <v/>
      </c>
      <c r="B80" s="102" t="str">
        <f t="shared" ca="1" si="20"/>
        <v/>
      </c>
      <c r="C80" s="102" t="str">
        <f t="shared" ca="1" si="21"/>
        <v/>
      </c>
      <c r="D80" s="139" t="str">
        <f t="shared" ca="1" si="22"/>
        <v/>
      </c>
      <c r="E80" s="139" t="str">
        <f t="shared" ca="1" si="23"/>
        <v/>
      </c>
      <c r="F80" s="140" t="str">
        <f t="shared" ca="1" si="28"/>
        <v/>
      </c>
      <c r="G80" s="118" t="str">
        <f t="shared" ca="1" si="29"/>
        <v/>
      </c>
      <c r="H80" s="118" t="str">
        <f t="shared" ca="1" si="24"/>
        <v/>
      </c>
      <c r="I80" s="141" t="str">
        <f t="shared" ca="1" si="25"/>
        <v/>
      </c>
      <c r="J80" s="139" t="str">
        <f t="shared" ca="1" si="26"/>
        <v/>
      </c>
      <c r="K80" s="140" t="str">
        <f t="shared" ca="1" si="30"/>
        <v/>
      </c>
      <c r="L80" s="118" t="str">
        <f t="shared" ca="1" si="31"/>
        <v/>
      </c>
      <c r="M80" s="138" t="str">
        <f t="shared" ca="1" si="32"/>
        <v/>
      </c>
    </row>
    <row r="81" spans="1:13" x14ac:dyDescent="0.15">
      <c r="A81" s="138" t="str">
        <f t="shared" ca="1" si="27"/>
        <v/>
      </c>
      <c r="B81" s="102" t="str">
        <f t="shared" ca="1" si="20"/>
        <v/>
      </c>
      <c r="C81" s="102" t="str">
        <f t="shared" ca="1" si="21"/>
        <v/>
      </c>
      <c r="D81" s="139" t="str">
        <f t="shared" ca="1" si="22"/>
        <v/>
      </c>
      <c r="E81" s="139" t="str">
        <f t="shared" ca="1" si="23"/>
        <v/>
      </c>
      <c r="F81" s="140" t="str">
        <f t="shared" ca="1" si="28"/>
        <v/>
      </c>
      <c r="G81" s="118" t="str">
        <f t="shared" ca="1" si="29"/>
        <v/>
      </c>
      <c r="H81" s="118" t="str">
        <f t="shared" ca="1" si="24"/>
        <v/>
      </c>
      <c r="I81" s="141" t="str">
        <f t="shared" ca="1" si="25"/>
        <v/>
      </c>
      <c r="J81" s="139" t="str">
        <f t="shared" ca="1" si="26"/>
        <v/>
      </c>
      <c r="K81" s="140" t="str">
        <f t="shared" ca="1" si="30"/>
        <v/>
      </c>
      <c r="L81" s="118" t="str">
        <f t="shared" ca="1" si="31"/>
        <v/>
      </c>
      <c r="M81" s="138" t="str">
        <f t="shared" ca="1" si="32"/>
        <v/>
      </c>
    </row>
    <row r="82" spans="1:13" x14ac:dyDescent="0.15">
      <c r="A82" s="138" t="str">
        <f t="shared" ca="1" si="27"/>
        <v/>
      </c>
      <c r="B82" s="102" t="str">
        <f t="shared" ca="1" si="20"/>
        <v/>
      </c>
      <c r="C82" s="102" t="str">
        <f t="shared" ca="1" si="21"/>
        <v/>
      </c>
      <c r="D82" s="139" t="str">
        <f t="shared" ca="1" si="22"/>
        <v/>
      </c>
      <c r="E82" s="139" t="str">
        <f t="shared" ca="1" si="23"/>
        <v/>
      </c>
      <c r="F82" s="140" t="str">
        <f t="shared" ca="1" si="28"/>
        <v/>
      </c>
      <c r="G82" s="118" t="str">
        <f t="shared" ca="1" si="29"/>
        <v/>
      </c>
      <c r="H82" s="118" t="str">
        <f t="shared" ca="1" si="24"/>
        <v/>
      </c>
      <c r="I82" s="141" t="str">
        <f t="shared" ca="1" si="25"/>
        <v/>
      </c>
      <c r="J82" s="139" t="str">
        <f t="shared" ca="1" si="26"/>
        <v/>
      </c>
      <c r="K82" s="140" t="str">
        <f t="shared" ca="1" si="30"/>
        <v/>
      </c>
      <c r="L82" s="118" t="str">
        <f t="shared" ca="1" si="31"/>
        <v/>
      </c>
      <c r="M82" s="138" t="str">
        <f t="shared" ca="1" si="32"/>
        <v/>
      </c>
    </row>
    <row r="83" spans="1:13" x14ac:dyDescent="0.15">
      <c r="A83" s="138" t="str">
        <f t="shared" ca="1" si="27"/>
        <v/>
      </c>
      <c r="B83" s="102" t="str">
        <f t="shared" ca="1" si="20"/>
        <v/>
      </c>
      <c r="C83" s="102" t="str">
        <f t="shared" ca="1" si="21"/>
        <v/>
      </c>
      <c r="D83" s="139" t="str">
        <f t="shared" ca="1" si="22"/>
        <v/>
      </c>
      <c r="E83" s="139" t="str">
        <f t="shared" ca="1" si="23"/>
        <v/>
      </c>
      <c r="F83" s="140" t="str">
        <f t="shared" ca="1" si="28"/>
        <v/>
      </c>
      <c r="G83" s="118" t="str">
        <f t="shared" ca="1" si="29"/>
        <v/>
      </c>
      <c r="H83" s="118" t="str">
        <f t="shared" ca="1" si="24"/>
        <v/>
      </c>
      <c r="I83" s="141" t="str">
        <f t="shared" ca="1" si="25"/>
        <v/>
      </c>
      <c r="J83" s="139" t="str">
        <f t="shared" ca="1" si="26"/>
        <v/>
      </c>
      <c r="K83" s="140" t="str">
        <f t="shared" ca="1" si="30"/>
        <v/>
      </c>
      <c r="L83" s="118" t="str">
        <f t="shared" ca="1" si="31"/>
        <v/>
      </c>
      <c r="M83" s="138" t="str">
        <f t="shared" ca="1" si="32"/>
        <v/>
      </c>
    </row>
    <row r="84" spans="1:13" x14ac:dyDescent="0.15">
      <c r="A84" s="138" t="str">
        <f t="shared" ca="1" si="27"/>
        <v/>
      </c>
      <c r="B84" s="102" t="str">
        <f t="shared" ca="1" si="20"/>
        <v/>
      </c>
      <c r="C84" s="102" t="str">
        <f t="shared" ca="1" si="21"/>
        <v/>
      </c>
      <c r="D84" s="139" t="str">
        <f t="shared" ca="1" si="22"/>
        <v/>
      </c>
      <c r="E84" s="139" t="str">
        <f t="shared" ca="1" si="23"/>
        <v/>
      </c>
      <c r="F84" s="140" t="str">
        <f t="shared" ca="1" si="28"/>
        <v/>
      </c>
      <c r="G84" s="118" t="str">
        <f t="shared" ca="1" si="29"/>
        <v/>
      </c>
      <c r="H84" s="118" t="str">
        <f t="shared" ca="1" si="24"/>
        <v/>
      </c>
      <c r="I84" s="141" t="str">
        <f t="shared" ca="1" si="25"/>
        <v/>
      </c>
      <c r="J84" s="139" t="str">
        <f t="shared" ca="1" si="26"/>
        <v/>
      </c>
      <c r="K84" s="140" t="str">
        <f t="shared" ca="1" si="30"/>
        <v/>
      </c>
      <c r="L84" s="118" t="str">
        <f t="shared" ca="1" si="31"/>
        <v/>
      </c>
      <c r="M84" s="138" t="str">
        <f t="shared" ca="1" si="32"/>
        <v/>
      </c>
    </row>
    <row r="85" spans="1:13" x14ac:dyDescent="0.15">
      <c r="A85" s="138" t="str">
        <f t="shared" ca="1" si="27"/>
        <v/>
      </c>
      <c r="B85" s="102" t="str">
        <f t="shared" ca="1" si="20"/>
        <v/>
      </c>
      <c r="C85" s="102" t="str">
        <f t="shared" ca="1" si="21"/>
        <v/>
      </c>
      <c r="D85" s="139" t="str">
        <f t="shared" ca="1" si="22"/>
        <v/>
      </c>
      <c r="E85" s="139" t="str">
        <f t="shared" ca="1" si="23"/>
        <v/>
      </c>
      <c r="F85" s="140" t="str">
        <f t="shared" ca="1" si="28"/>
        <v/>
      </c>
      <c r="G85" s="118" t="str">
        <f t="shared" ca="1" si="29"/>
        <v/>
      </c>
      <c r="H85" s="118" t="str">
        <f t="shared" ca="1" si="24"/>
        <v/>
      </c>
      <c r="I85" s="141" t="str">
        <f t="shared" ca="1" si="25"/>
        <v/>
      </c>
      <c r="J85" s="139" t="str">
        <f t="shared" ca="1" si="26"/>
        <v/>
      </c>
      <c r="K85" s="140" t="str">
        <f t="shared" ca="1" si="30"/>
        <v/>
      </c>
      <c r="L85" s="118" t="str">
        <f t="shared" ca="1" si="31"/>
        <v/>
      </c>
      <c r="M85" s="138" t="str">
        <f t="shared" ca="1" si="32"/>
        <v/>
      </c>
    </row>
    <row r="86" spans="1:13" x14ac:dyDescent="0.15">
      <c r="A86" s="138" t="str">
        <f t="shared" ca="1" si="27"/>
        <v/>
      </c>
      <c r="B86" s="102" t="str">
        <f t="shared" ca="1" si="20"/>
        <v/>
      </c>
      <c r="C86" s="102" t="str">
        <f t="shared" ca="1" si="21"/>
        <v/>
      </c>
      <c r="D86" s="139" t="str">
        <f t="shared" ca="1" si="22"/>
        <v/>
      </c>
      <c r="E86" s="139" t="str">
        <f t="shared" ca="1" si="23"/>
        <v/>
      </c>
      <c r="F86" s="140" t="str">
        <f t="shared" ca="1" si="28"/>
        <v/>
      </c>
      <c r="G86" s="118" t="str">
        <f t="shared" ca="1" si="29"/>
        <v/>
      </c>
      <c r="H86" s="118" t="str">
        <f t="shared" ca="1" si="24"/>
        <v/>
      </c>
      <c r="I86" s="141" t="str">
        <f t="shared" ca="1" si="25"/>
        <v/>
      </c>
      <c r="J86" s="139" t="str">
        <f t="shared" ca="1" si="26"/>
        <v/>
      </c>
      <c r="K86" s="140" t="str">
        <f t="shared" ca="1" si="30"/>
        <v/>
      </c>
      <c r="L86" s="118" t="str">
        <f t="shared" ca="1" si="31"/>
        <v/>
      </c>
      <c r="M86" s="138" t="str">
        <f t="shared" ca="1" si="32"/>
        <v/>
      </c>
    </row>
    <row r="87" spans="1:13" x14ac:dyDescent="0.15">
      <c r="A87" s="138" t="str">
        <f t="shared" ca="1" si="27"/>
        <v/>
      </c>
      <c r="B87" s="102" t="str">
        <f t="shared" ca="1" si="20"/>
        <v/>
      </c>
      <c r="C87" s="102" t="str">
        <f t="shared" ca="1" si="21"/>
        <v/>
      </c>
      <c r="D87" s="139" t="str">
        <f t="shared" ca="1" si="22"/>
        <v/>
      </c>
      <c r="E87" s="139" t="str">
        <f t="shared" ca="1" si="23"/>
        <v/>
      </c>
      <c r="F87" s="140" t="str">
        <f t="shared" ca="1" si="28"/>
        <v/>
      </c>
      <c r="G87" s="118" t="str">
        <f t="shared" ca="1" si="29"/>
        <v/>
      </c>
      <c r="H87" s="118" t="str">
        <f t="shared" ca="1" si="24"/>
        <v/>
      </c>
      <c r="I87" s="141" t="str">
        <f t="shared" ca="1" si="25"/>
        <v/>
      </c>
      <c r="J87" s="139" t="str">
        <f t="shared" ca="1" si="26"/>
        <v/>
      </c>
      <c r="K87" s="140" t="str">
        <f t="shared" ca="1" si="30"/>
        <v/>
      </c>
      <c r="L87" s="118" t="str">
        <f t="shared" ca="1" si="31"/>
        <v/>
      </c>
      <c r="M87" s="138" t="str">
        <f t="shared" ca="1" si="32"/>
        <v/>
      </c>
    </row>
    <row r="88" spans="1:13" x14ac:dyDescent="0.15">
      <c r="A88" s="138" t="str">
        <f t="shared" ca="1" si="27"/>
        <v/>
      </c>
      <c r="B88" s="102" t="str">
        <f t="shared" ca="1" si="20"/>
        <v/>
      </c>
      <c r="C88" s="102" t="str">
        <f t="shared" ca="1" si="21"/>
        <v/>
      </c>
      <c r="D88" s="139" t="str">
        <f t="shared" ca="1" si="22"/>
        <v/>
      </c>
      <c r="E88" s="139" t="str">
        <f t="shared" ca="1" si="23"/>
        <v/>
      </c>
      <c r="F88" s="140" t="str">
        <f t="shared" ca="1" si="28"/>
        <v/>
      </c>
      <c r="G88" s="118" t="str">
        <f t="shared" ca="1" si="29"/>
        <v/>
      </c>
      <c r="H88" s="118" t="str">
        <f t="shared" ca="1" si="24"/>
        <v/>
      </c>
      <c r="I88" s="141" t="str">
        <f t="shared" ca="1" si="25"/>
        <v/>
      </c>
      <c r="J88" s="139" t="str">
        <f t="shared" ca="1" si="26"/>
        <v/>
      </c>
      <c r="K88" s="140" t="str">
        <f t="shared" ca="1" si="30"/>
        <v/>
      </c>
      <c r="L88" s="118" t="str">
        <f t="shared" ca="1" si="31"/>
        <v/>
      </c>
      <c r="M88" s="138" t="str">
        <f t="shared" ca="1" si="32"/>
        <v/>
      </c>
    </row>
    <row r="89" spans="1:13" x14ac:dyDescent="0.15">
      <c r="A89" s="138" t="str">
        <f t="shared" ca="1" si="27"/>
        <v/>
      </c>
      <c r="B89" s="102" t="str">
        <f t="shared" ca="1" si="20"/>
        <v/>
      </c>
      <c r="C89" s="102" t="str">
        <f t="shared" ca="1" si="21"/>
        <v/>
      </c>
      <c r="D89" s="139" t="str">
        <f t="shared" ca="1" si="22"/>
        <v/>
      </c>
      <c r="E89" s="139" t="str">
        <f t="shared" ca="1" si="23"/>
        <v/>
      </c>
      <c r="F89" s="140" t="str">
        <f t="shared" ca="1" si="28"/>
        <v/>
      </c>
      <c r="G89" s="118" t="str">
        <f t="shared" ca="1" si="29"/>
        <v/>
      </c>
      <c r="H89" s="118" t="str">
        <f t="shared" ca="1" si="24"/>
        <v/>
      </c>
      <c r="I89" s="141" t="str">
        <f t="shared" ca="1" si="25"/>
        <v/>
      </c>
      <c r="J89" s="139" t="str">
        <f t="shared" ca="1" si="26"/>
        <v/>
      </c>
      <c r="K89" s="140" t="str">
        <f t="shared" ca="1" si="30"/>
        <v/>
      </c>
      <c r="L89" s="118" t="str">
        <f t="shared" ca="1" si="31"/>
        <v/>
      </c>
      <c r="M89" s="138" t="str">
        <f t="shared" ca="1" si="32"/>
        <v/>
      </c>
    </row>
    <row r="90" spans="1:13" x14ac:dyDescent="0.15">
      <c r="A90" s="138" t="str">
        <f t="shared" ca="1" si="27"/>
        <v/>
      </c>
      <c r="B90" s="102" t="str">
        <f t="shared" ca="1" si="20"/>
        <v/>
      </c>
      <c r="C90" s="102" t="str">
        <f t="shared" ca="1" si="21"/>
        <v/>
      </c>
      <c r="D90" s="139" t="str">
        <f t="shared" ca="1" si="22"/>
        <v/>
      </c>
      <c r="E90" s="139" t="str">
        <f t="shared" ca="1" si="23"/>
        <v/>
      </c>
      <c r="F90" s="140" t="str">
        <f t="shared" ca="1" si="28"/>
        <v/>
      </c>
      <c r="G90" s="118" t="str">
        <f t="shared" ca="1" si="29"/>
        <v/>
      </c>
      <c r="H90" s="118" t="str">
        <f t="shared" ca="1" si="24"/>
        <v/>
      </c>
      <c r="I90" s="141" t="str">
        <f t="shared" ca="1" si="25"/>
        <v/>
      </c>
      <c r="J90" s="139" t="str">
        <f t="shared" ca="1" si="26"/>
        <v/>
      </c>
      <c r="K90" s="140" t="str">
        <f t="shared" ca="1" si="30"/>
        <v/>
      </c>
      <c r="L90" s="118" t="str">
        <f t="shared" ca="1" si="31"/>
        <v/>
      </c>
      <c r="M90" s="138" t="str">
        <f t="shared" ca="1" si="32"/>
        <v/>
      </c>
    </row>
    <row r="91" spans="1:13" x14ac:dyDescent="0.15">
      <c r="A91" s="138" t="str">
        <f t="shared" ca="1" si="27"/>
        <v/>
      </c>
      <c r="B91" s="102" t="str">
        <f t="shared" ca="1" si="20"/>
        <v/>
      </c>
      <c r="C91" s="102" t="str">
        <f t="shared" ca="1" si="21"/>
        <v/>
      </c>
      <c r="D91" s="139" t="str">
        <f t="shared" ca="1" si="22"/>
        <v/>
      </c>
      <c r="E91" s="139" t="str">
        <f t="shared" ca="1" si="23"/>
        <v/>
      </c>
      <c r="F91" s="140" t="str">
        <f t="shared" ca="1" si="28"/>
        <v/>
      </c>
      <c r="G91" s="118" t="str">
        <f t="shared" ca="1" si="29"/>
        <v/>
      </c>
      <c r="H91" s="118" t="str">
        <f t="shared" ca="1" si="24"/>
        <v/>
      </c>
      <c r="I91" s="141" t="str">
        <f t="shared" ca="1" si="25"/>
        <v/>
      </c>
      <c r="J91" s="139" t="str">
        <f t="shared" ca="1" si="26"/>
        <v/>
      </c>
      <c r="K91" s="140" t="str">
        <f t="shared" ca="1" si="30"/>
        <v/>
      </c>
      <c r="L91" s="118" t="str">
        <f t="shared" ca="1" si="31"/>
        <v/>
      </c>
      <c r="M91" s="138" t="str">
        <f t="shared" ca="1" si="32"/>
        <v/>
      </c>
    </row>
    <row r="92" spans="1:13" x14ac:dyDescent="0.15">
      <c r="A92" s="138" t="str">
        <f t="shared" ca="1" si="27"/>
        <v/>
      </c>
      <c r="B92" s="102" t="str">
        <f t="shared" ca="1" si="20"/>
        <v/>
      </c>
      <c r="C92" s="102" t="str">
        <f t="shared" ca="1" si="21"/>
        <v/>
      </c>
      <c r="D92" s="139" t="str">
        <f t="shared" ca="1" si="22"/>
        <v/>
      </c>
      <c r="E92" s="139" t="str">
        <f t="shared" ca="1" si="23"/>
        <v/>
      </c>
      <c r="F92" s="140" t="str">
        <f t="shared" ca="1" si="28"/>
        <v/>
      </c>
      <c r="G92" s="118" t="str">
        <f t="shared" ca="1" si="29"/>
        <v/>
      </c>
      <c r="H92" s="118" t="str">
        <f t="shared" ca="1" si="24"/>
        <v/>
      </c>
      <c r="I92" s="141" t="str">
        <f t="shared" ca="1" si="25"/>
        <v/>
      </c>
      <c r="J92" s="139" t="str">
        <f t="shared" ca="1" si="26"/>
        <v/>
      </c>
      <c r="K92" s="140" t="str">
        <f t="shared" ca="1" si="30"/>
        <v/>
      </c>
      <c r="L92" s="118" t="str">
        <f t="shared" ca="1" si="31"/>
        <v/>
      </c>
      <c r="M92" s="138" t="str">
        <f t="shared" ca="1" si="32"/>
        <v/>
      </c>
    </row>
    <row r="93" spans="1:13" x14ac:dyDescent="0.15">
      <c r="A93" s="138" t="str">
        <f t="shared" ca="1" si="27"/>
        <v/>
      </c>
      <c r="B93" s="102" t="str">
        <f t="shared" ca="1" si="20"/>
        <v/>
      </c>
      <c r="C93" s="102" t="str">
        <f t="shared" ca="1" si="21"/>
        <v/>
      </c>
      <c r="D93" s="139" t="str">
        <f t="shared" ca="1" si="22"/>
        <v/>
      </c>
      <c r="E93" s="139" t="str">
        <f t="shared" ca="1" si="23"/>
        <v/>
      </c>
      <c r="F93" s="140" t="str">
        <f t="shared" ca="1" si="28"/>
        <v/>
      </c>
      <c r="G93" s="118" t="str">
        <f t="shared" ca="1" si="29"/>
        <v/>
      </c>
      <c r="H93" s="118" t="str">
        <f t="shared" ca="1" si="24"/>
        <v/>
      </c>
      <c r="I93" s="141" t="str">
        <f t="shared" ca="1" si="25"/>
        <v/>
      </c>
      <c r="J93" s="139" t="str">
        <f t="shared" ca="1" si="26"/>
        <v/>
      </c>
      <c r="K93" s="140" t="str">
        <f t="shared" ca="1" si="30"/>
        <v/>
      </c>
      <c r="L93" s="118" t="str">
        <f t="shared" ca="1" si="31"/>
        <v/>
      </c>
      <c r="M93" s="138" t="str">
        <f t="shared" ca="1" si="32"/>
        <v/>
      </c>
    </row>
    <row r="94" spans="1:13" x14ac:dyDescent="0.15">
      <c r="A94" s="138" t="str">
        <f t="shared" ca="1" si="27"/>
        <v/>
      </c>
      <c r="B94" s="102" t="str">
        <f t="shared" ca="1" si="20"/>
        <v/>
      </c>
      <c r="C94" s="102" t="str">
        <f t="shared" ca="1" si="21"/>
        <v/>
      </c>
      <c r="D94" s="139" t="str">
        <f t="shared" ca="1" si="22"/>
        <v/>
      </c>
      <c r="E94" s="139" t="str">
        <f t="shared" ca="1" si="23"/>
        <v/>
      </c>
      <c r="F94" s="140" t="str">
        <f t="shared" ca="1" si="28"/>
        <v/>
      </c>
      <c r="G94" s="118" t="str">
        <f t="shared" ca="1" si="29"/>
        <v/>
      </c>
      <c r="H94" s="118" t="str">
        <f t="shared" ca="1" si="24"/>
        <v/>
      </c>
      <c r="I94" s="141" t="str">
        <f t="shared" ca="1" si="25"/>
        <v/>
      </c>
      <c r="J94" s="139" t="str">
        <f t="shared" ca="1" si="26"/>
        <v/>
      </c>
      <c r="K94" s="140" t="str">
        <f t="shared" ca="1" si="30"/>
        <v/>
      </c>
      <c r="L94" s="118" t="str">
        <f t="shared" ca="1" si="31"/>
        <v/>
      </c>
      <c r="M94" s="138" t="str">
        <f t="shared" ca="1" si="32"/>
        <v/>
      </c>
    </row>
    <row r="95" spans="1:13" x14ac:dyDescent="0.15">
      <c r="A95" s="138" t="str">
        <f t="shared" ca="1" si="27"/>
        <v/>
      </c>
      <c r="B95" s="102" t="str">
        <f t="shared" ca="1" si="20"/>
        <v/>
      </c>
      <c r="C95" s="102" t="str">
        <f t="shared" ca="1" si="21"/>
        <v/>
      </c>
      <c r="D95" s="139" t="str">
        <f t="shared" ca="1" si="22"/>
        <v/>
      </c>
      <c r="E95" s="139" t="str">
        <f t="shared" ca="1" si="23"/>
        <v/>
      </c>
      <c r="F95" s="140" t="str">
        <f t="shared" ca="1" si="28"/>
        <v/>
      </c>
      <c r="G95" s="118" t="str">
        <f t="shared" ca="1" si="29"/>
        <v/>
      </c>
      <c r="H95" s="118" t="str">
        <f t="shared" ca="1" si="24"/>
        <v/>
      </c>
      <c r="I95" s="141" t="str">
        <f t="shared" ca="1" si="25"/>
        <v/>
      </c>
      <c r="J95" s="139" t="str">
        <f t="shared" ca="1" si="26"/>
        <v/>
      </c>
      <c r="K95" s="140" t="str">
        <f t="shared" ca="1" si="30"/>
        <v/>
      </c>
      <c r="L95" s="118" t="str">
        <f t="shared" ca="1" si="31"/>
        <v/>
      </c>
      <c r="M95" s="138" t="str">
        <f t="shared" ca="1" si="32"/>
        <v/>
      </c>
    </row>
    <row r="96" spans="1:13" x14ac:dyDescent="0.15">
      <c r="A96" s="138" t="str">
        <f t="shared" ca="1" si="27"/>
        <v/>
      </c>
      <c r="B96" s="102" t="str">
        <f t="shared" ca="1" si="20"/>
        <v/>
      </c>
      <c r="C96" s="102" t="str">
        <f t="shared" ca="1" si="21"/>
        <v/>
      </c>
      <c r="D96" s="139" t="str">
        <f t="shared" ca="1" si="22"/>
        <v/>
      </c>
      <c r="E96" s="139" t="str">
        <f t="shared" ca="1" si="23"/>
        <v/>
      </c>
      <c r="F96" s="140" t="str">
        <f t="shared" ca="1" si="28"/>
        <v/>
      </c>
      <c r="G96" s="118" t="str">
        <f t="shared" ca="1" si="29"/>
        <v/>
      </c>
      <c r="H96" s="118" t="str">
        <f t="shared" ca="1" si="24"/>
        <v/>
      </c>
      <c r="I96" s="141" t="str">
        <f t="shared" ca="1" si="25"/>
        <v/>
      </c>
      <c r="J96" s="139" t="str">
        <f t="shared" ca="1" si="26"/>
        <v/>
      </c>
      <c r="K96" s="140" t="str">
        <f t="shared" ca="1" si="30"/>
        <v/>
      </c>
      <c r="L96" s="118" t="str">
        <f t="shared" ca="1" si="31"/>
        <v/>
      </c>
      <c r="M96" s="138" t="str">
        <f t="shared" ca="1" si="32"/>
        <v/>
      </c>
    </row>
    <row r="97" spans="1:13" x14ac:dyDescent="0.15">
      <c r="A97" s="138" t="str">
        <f t="shared" ca="1" si="27"/>
        <v/>
      </c>
      <c r="B97" s="102" t="str">
        <f t="shared" ca="1" si="20"/>
        <v/>
      </c>
      <c r="C97" s="102" t="str">
        <f t="shared" ca="1" si="21"/>
        <v/>
      </c>
      <c r="D97" s="139" t="str">
        <f t="shared" ca="1" si="22"/>
        <v/>
      </c>
      <c r="E97" s="139" t="str">
        <f t="shared" ca="1" si="23"/>
        <v/>
      </c>
      <c r="F97" s="140" t="str">
        <f t="shared" ca="1" si="28"/>
        <v/>
      </c>
      <c r="G97" s="118" t="str">
        <f t="shared" ca="1" si="29"/>
        <v/>
      </c>
      <c r="H97" s="118" t="str">
        <f t="shared" ca="1" si="24"/>
        <v/>
      </c>
      <c r="I97" s="141" t="str">
        <f t="shared" ca="1" si="25"/>
        <v/>
      </c>
      <c r="J97" s="139" t="str">
        <f t="shared" ca="1" si="26"/>
        <v/>
      </c>
      <c r="K97" s="140" t="str">
        <f t="shared" ca="1" si="30"/>
        <v/>
      </c>
      <c r="L97" s="118" t="str">
        <f t="shared" ca="1" si="31"/>
        <v/>
      </c>
      <c r="M97" s="138" t="str">
        <f t="shared" ca="1" si="32"/>
        <v/>
      </c>
    </row>
    <row r="98" spans="1:13" x14ac:dyDescent="0.15">
      <c r="A98" s="138" t="str">
        <f t="shared" ca="1" si="27"/>
        <v/>
      </c>
      <c r="B98" s="102" t="str">
        <f t="shared" ca="1" si="20"/>
        <v/>
      </c>
      <c r="C98" s="102" t="str">
        <f t="shared" ca="1" si="21"/>
        <v/>
      </c>
      <c r="D98" s="139" t="str">
        <f t="shared" ca="1" si="22"/>
        <v/>
      </c>
      <c r="E98" s="139" t="str">
        <f t="shared" ca="1" si="23"/>
        <v/>
      </c>
      <c r="F98" s="140" t="str">
        <f t="shared" ca="1" si="28"/>
        <v/>
      </c>
      <c r="G98" s="118" t="str">
        <f t="shared" ca="1" si="29"/>
        <v/>
      </c>
      <c r="H98" s="118" t="str">
        <f t="shared" ca="1" si="24"/>
        <v/>
      </c>
      <c r="I98" s="141" t="str">
        <f t="shared" ca="1" si="25"/>
        <v/>
      </c>
      <c r="J98" s="139" t="str">
        <f t="shared" ca="1" si="26"/>
        <v/>
      </c>
      <c r="K98" s="140" t="str">
        <f t="shared" ca="1" si="30"/>
        <v/>
      </c>
      <c r="L98" s="118" t="str">
        <f t="shared" ca="1" si="31"/>
        <v/>
      </c>
      <c r="M98" s="138" t="str">
        <f t="shared" ca="1" si="32"/>
        <v/>
      </c>
    </row>
    <row r="99" spans="1:13" x14ac:dyDescent="0.15">
      <c r="A99" s="138" t="str">
        <f t="shared" ca="1" si="27"/>
        <v/>
      </c>
      <c r="B99" s="102" t="str">
        <f t="shared" ca="1" si="20"/>
        <v/>
      </c>
      <c r="C99" s="102" t="str">
        <f t="shared" ca="1" si="21"/>
        <v/>
      </c>
      <c r="D99" s="139" t="str">
        <f t="shared" ca="1" si="22"/>
        <v/>
      </c>
      <c r="E99" s="139" t="str">
        <f t="shared" ca="1" si="23"/>
        <v/>
      </c>
      <c r="F99" s="140" t="str">
        <f t="shared" ca="1" si="28"/>
        <v/>
      </c>
      <c r="G99" s="118" t="str">
        <f t="shared" ca="1" si="29"/>
        <v/>
      </c>
      <c r="H99" s="118" t="str">
        <f t="shared" ca="1" si="24"/>
        <v/>
      </c>
      <c r="I99" s="141" t="str">
        <f t="shared" ca="1" si="25"/>
        <v/>
      </c>
      <c r="J99" s="139" t="str">
        <f t="shared" ca="1" si="26"/>
        <v/>
      </c>
      <c r="K99" s="140" t="str">
        <f t="shared" ca="1" si="30"/>
        <v/>
      </c>
      <c r="L99" s="118" t="str">
        <f t="shared" ca="1" si="31"/>
        <v/>
      </c>
      <c r="M99" s="138" t="str">
        <f t="shared" ca="1" si="32"/>
        <v/>
      </c>
    </row>
    <row r="100" spans="1:13" x14ac:dyDescent="0.15">
      <c r="A100" s="138" t="str">
        <f t="shared" ca="1" si="27"/>
        <v/>
      </c>
      <c r="B100" s="102" t="str">
        <f t="shared" ca="1" si="20"/>
        <v/>
      </c>
      <c r="C100" s="102" t="str">
        <f t="shared" ca="1" si="21"/>
        <v/>
      </c>
      <c r="D100" s="139" t="str">
        <f t="shared" ca="1" si="22"/>
        <v/>
      </c>
      <c r="E100" s="139" t="str">
        <f t="shared" ca="1" si="23"/>
        <v/>
      </c>
      <c r="F100" s="140" t="str">
        <f t="shared" ca="1" si="28"/>
        <v/>
      </c>
      <c r="G100" s="118" t="str">
        <f t="shared" ca="1" si="29"/>
        <v/>
      </c>
      <c r="H100" s="118" t="str">
        <f t="shared" ca="1" si="24"/>
        <v/>
      </c>
      <c r="I100" s="141" t="str">
        <f t="shared" ca="1" si="25"/>
        <v/>
      </c>
      <c r="J100" s="139" t="str">
        <f t="shared" ca="1" si="26"/>
        <v/>
      </c>
      <c r="K100" s="140" t="str">
        <f t="shared" ca="1" si="30"/>
        <v/>
      </c>
      <c r="L100" s="118" t="str">
        <f t="shared" ca="1" si="31"/>
        <v/>
      </c>
      <c r="M100" s="138" t="str">
        <f t="shared" ca="1" si="32"/>
        <v/>
      </c>
    </row>
    <row r="101" spans="1:13" x14ac:dyDescent="0.15">
      <c r="A101" s="138" t="str">
        <f t="shared" ca="1" si="27"/>
        <v/>
      </c>
      <c r="B101" s="102" t="str">
        <f t="shared" ca="1" si="20"/>
        <v/>
      </c>
      <c r="C101" s="102" t="str">
        <f t="shared" ca="1" si="21"/>
        <v/>
      </c>
      <c r="D101" s="139" t="str">
        <f t="shared" ca="1" si="22"/>
        <v/>
      </c>
      <c r="E101" s="139" t="str">
        <f t="shared" ca="1" si="23"/>
        <v/>
      </c>
      <c r="F101" s="140" t="str">
        <f t="shared" ca="1" si="28"/>
        <v/>
      </c>
      <c r="G101" s="118" t="str">
        <f t="shared" ca="1" si="29"/>
        <v/>
      </c>
      <c r="H101" s="118" t="str">
        <f t="shared" ca="1" si="24"/>
        <v/>
      </c>
      <c r="I101" s="141" t="str">
        <f t="shared" ca="1" si="25"/>
        <v/>
      </c>
      <c r="J101" s="139" t="str">
        <f t="shared" ca="1" si="26"/>
        <v/>
      </c>
      <c r="K101" s="140" t="str">
        <f t="shared" ca="1" si="30"/>
        <v/>
      </c>
      <c r="L101" s="118" t="str">
        <f t="shared" ca="1" si="31"/>
        <v/>
      </c>
      <c r="M101" s="138" t="str">
        <f t="shared" ca="1" si="32"/>
        <v/>
      </c>
    </row>
    <row r="102" spans="1:13" x14ac:dyDescent="0.15">
      <c r="A102" s="138" t="str">
        <f t="shared" ca="1" si="27"/>
        <v/>
      </c>
      <c r="B102" s="102" t="str">
        <f t="shared" ref="B102:B165" ca="1" si="33">IF($A102="","",INDEX(INDIRECT("ydn_raw!AA:AA"),MATCH($B$4,INDIRECT("ydn_raw!AA:AA"),0)+$A102))</f>
        <v/>
      </c>
      <c r="C102" s="102" t="str">
        <f t="shared" ref="C102:C165" ca="1" si="34">IF($A102="","",INDEX(INDIRECT("ydn_raw!AB:AB"),MATCH($B$4,INDIRECT("ydn_raw!AA:AA"),0)+$A102))</f>
        <v/>
      </c>
      <c r="D102" s="139" t="str">
        <f t="shared" ref="D102:D165" ca="1" si="35">IF($A102="","",INDEX(INDIRECT("ydn_raw!AC:AC"),MATCH($B$4,INDIRECT("ydn_raw!AA:AA"),0)+$A102))</f>
        <v/>
      </c>
      <c r="E102" s="139" t="str">
        <f t="shared" ref="E102:E165" ca="1" si="36">IF($A102="","",INDEX(INDIRECT("ydn_raw!AD:AD"),MATCH($B$4,INDIRECT("ydn_raw!AA:AA"),0)+$A102))</f>
        <v/>
      </c>
      <c r="F102" s="140" t="str">
        <f t="shared" ca="1" si="28"/>
        <v/>
      </c>
      <c r="G102" s="118" t="str">
        <f t="shared" ca="1" si="29"/>
        <v/>
      </c>
      <c r="H102" s="118" t="str">
        <f t="shared" ref="H102:H165" ca="1" si="37">IF($A102="","",INDEX(INDIRECT("ydn_raw!AF:AF"),MATCH($B$4,INDIRECT("ydn_raw!AA:AA"),0)+$A102))</f>
        <v/>
      </c>
      <c r="I102" s="141" t="str">
        <f t="shared" ref="I102:I165" ca="1" si="38">IF($A102="","",INDEX(INDIRECT("ydn_raw!AG:AG"),MATCH($B$4,INDIRECT("ydn_raw!AA:AA"),0)+$A102))</f>
        <v/>
      </c>
      <c r="J102" s="139" t="str">
        <f t="shared" ref="J102:J165" ca="1" si="39">IF($A102="","",INDEX(INDIRECT("ydn_raw!AI:AI"),MATCH($B$4,INDIRECT("ydn_raw!AA:AA"),0)+$A102))</f>
        <v/>
      </c>
      <c r="K102" s="140" t="str">
        <f t="shared" ca="1" si="30"/>
        <v/>
      </c>
      <c r="L102" s="118" t="str">
        <f t="shared" ca="1" si="31"/>
        <v/>
      </c>
      <c r="M102" s="138" t="str">
        <f t="shared" ca="1" si="32"/>
        <v/>
      </c>
    </row>
    <row r="103" spans="1:13" x14ac:dyDescent="0.15">
      <c r="A103" s="138" t="str">
        <f t="shared" ca="1" si="27"/>
        <v/>
      </c>
      <c r="B103" s="102" t="str">
        <f t="shared" ca="1" si="33"/>
        <v/>
      </c>
      <c r="C103" s="102" t="str">
        <f t="shared" ca="1" si="34"/>
        <v/>
      </c>
      <c r="D103" s="139" t="str">
        <f t="shared" ca="1" si="35"/>
        <v/>
      </c>
      <c r="E103" s="139" t="str">
        <f t="shared" ca="1" si="36"/>
        <v/>
      </c>
      <c r="F103" s="140" t="str">
        <f t="shared" ca="1" si="28"/>
        <v/>
      </c>
      <c r="G103" s="118" t="str">
        <f t="shared" ca="1" si="29"/>
        <v/>
      </c>
      <c r="H103" s="118" t="str">
        <f t="shared" ca="1" si="37"/>
        <v/>
      </c>
      <c r="I103" s="141" t="str">
        <f t="shared" ca="1" si="38"/>
        <v/>
      </c>
      <c r="J103" s="139" t="str">
        <f t="shared" ca="1" si="39"/>
        <v/>
      </c>
      <c r="K103" s="140" t="str">
        <f t="shared" ca="1" si="30"/>
        <v/>
      </c>
      <c r="L103" s="118" t="str">
        <f t="shared" ca="1" si="31"/>
        <v/>
      </c>
      <c r="M103" s="138" t="str">
        <f t="shared" ca="1" si="32"/>
        <v/>
      </c>
    </row>
    <row r="104" spans="1:13" x14ac:dyDescent="0.15">
      <c r="A104" s="138" t="str">
        <f t="shared" ca="1" si="27"/>
        <v/>
      </c>
      <c r="B104" s="102" t="str">
        <f t="shared" ca="1" si="33"/>
        <v/>
      </c>
      <c r="C104" s="102" t="str">
        <f t="shared" ca="1" si="34"/>
        <v/>
      </c>
      <c r="D104" s="139" t="str">
        <f t="shared" ca="1" si="35"/>
        <v/>
      </c>
      <c r="E104" s="139" t="str">
        <f t="shared" ca="1" si="36"/>
        <v/>
      </c>
      <c r="F104" s="140" t="str">
        <f t="shared" ca="1" si="28"/>
        <v/>
      </c>
      <c r="G104" s="118" t="str">
        <f t="shared" ca="1" si="29"/>
        <v/>
      </c>
      <c r="H104" s="118" t="str">
        <f t="shared" ca="1" si="37"/>
        <v/>
      </c>
      <c r="I104" s="141" t="str">
        <f t="shared" ca="1" si="38"/>
        <v/>
      </c>
      <c r="J104" s="139" t="str">
        <f t="shared" ca="1" si="39"/>
        <v/>
      </c>
      <c r="K104" s="140" t="str">
        <f t="shared" ca="1" si="30"/>
        <v/>
      </c>
      <c r="L104" s="118" t="str">
        <f t="shared" ca="1" si="31"/>
        <v/>
      </c>
      <c r="M104" s="138" t="str">
        <f t="shared" ca="1" si="32"/>
        <v/>
      </c>
    </row>
    <row r="105" spans="1:13" x14ac:dyDescent="0.15">
      <c r="A105" s="138" t="str">
        <f t="shared" ca="1" si="27"/>
        <v/>
      </c>
      <c r="B105" s="102" t="str">
        <f t="shared" ca="1" si="33"/>
        <v/>
      </c>
      <c r="C105" s="102" t="str">
        <f t="shared" ca="1" si="34"/>
        <v/>
      </c>
      <c r="D105" s="139" t="str">
        <f t="shared" ca="1" si="35"/>
        <v/>
      </c>
      <c r="E105" s="139" t="str">
        <f t="shared" ca="1" si="36"/>
        <v/>
      </c>
      <c r="F105" s="140" t="str">
        <f t="shared" ca="1" si="28"/>
        <v/>
      </c>
      <c r="G105" s="118" t="str">
        <f t="shared" ca="1" si="29"/>
        <v/>
      </c>
      <c r="H105" s="118" t="str">
        <f t="shared" ca="1" si="37"/>
        <v/>
      </c>
      <c r="I105" s="141" t="str">
        <f t="shared" ca="1" si="38"/>
        <v/>
      </c>
      <c r="J105" s="139" t="str">
        <f t="shared" ca="1" si="39"/>
        <v/>
      </c>
      <c r="K105" s="140" t="str">
        <f t="shared" ca="1" si="30"/>
        <v/>
      </c>
      <c r="L105" s="118" t="str">
        <f t="shared" ca="1" si="31"/>
        <v/>
      </c>
      <c r="M105" s="138" t="str">
        <f t="shared" ca="1" si="32"/>
        <v/>
      </c>
    </row>
    <row r="106" spans="1:13" x14ac:dyDescent="0.15">
      <c r="A106" s="138" t="str">
        <f t="shared" ca="1" si="27"/>
        <v/>
      </c>
      <c r="B106" s="102" t="str">
        <f t="shared" ca="1" si="33"/>
        <v/>
      </c>
      <c r="C106" s="102" t="str">
        <f t="shared" ca="1" si="34"/>
        <v/>
      </c>
      <c r="D106" s="139" t="str">
        <f t="shared" ca="1" si="35"/>
        <v/>
      </c>
      <c r="E106" s="139" t="str">
        <f t="shared" ca="1" si="36"/>
        <v/>
      </c>
      <c r="F106" s="140" t="str">
        <f t="shared" ref="F106:F169" ca="1" si="40">IF($A106="","",IFERROR(E106/D106,""))</f>
        <v/>
      </c>
      <c r="G106" s="118" t="str">
        <f t="shared" ref="G106:G169" ca="1" si="41">IF($A106="","",IFERROR(H106/E106,""))</f>
        <v/>
      </c>
      <c r="H106" s="118" t="str">
        <f t="shared" ca="1" si="37"/>
        <v/>
      </c>
      <c r="I106" s="141" t="str">
        <f t="shared" ca="1" si="38"/>
        <v/>
      </c>
      <c r="J106" s="139" t="str">
        <f t="shared" ca="1" si="39"/>
        <v/>
      </c>
      <c r="K106" s="140" t="str">
        <f t="shared" ref="K106:K169" ca="1" si="42">IF($A106="","",IFERROR(J106/E106,""))</f>
        <v/>
      </c>
      <c r="L106" s="118" t="str">
        <f t="shared" ref="L106:L169" ca="1" si="43">IF($A106="","",IFERROR(H106/J106,""))</f>
        <v/>
      </c>
      <c r="M106" s="138" t="str">
        <f t="shared" ref="M106:M169" ca="1" si="44">IF($A106="","",IF(J106&gt;0,IF(L106&gt;$L$5,"B","A"),IF(J106=0,IF(H106&gt;$L$5,"C","D"))))</f>
        <v/>
      </c>
    </row>
    <row r="107" spans="1:13" x14ac:dyDescent="0.15">
      <c r="A107" s="138" t="str">
        <f t="shared" ca="1" si="27"/>
        <v/>
      </c>
      <c r="B107" s="102" t="str">
        <f t="shared" ca="1" si="33"/>
        <v/>
      </c>
      <c r="C107" s="102" t="str">
        <f t="shared" ca="1" si="34"/>
        <v/>
      </c>
      <c r="D107" s="139" t="str">
        <f t="shared" ca="1" si="35"/>
        <v/>
      </c>
      <c r="E107" s="139" t="str">
        <f t="shared" ca="1" si="36"/>
        <v/>
      </c>
      <c r="F107" s="140" t="str">
        <f t="shared" ca="1" si="40"/>
        <v/>
      </c>
      <c r="G107" s="118" t="str">
        <f t="shared" ca="1" si="41"/>
        <v/>
      </c>
      <c r="H107" s="118" t="str">
        <f t="shared" ca="1" si="37"/>
        <v/>
      </c>
      <c r="I107" s="141" t="str">
        <f t="shared" ca="1" si="38"/>
        <v/>
      </c>
      <c r="J107" s="139" t="str">
        <f t="shared" ca="1" si="39"/>
        <v/>
      </c>
      <c r="K107" s="140" t="str">
        <f t="shared" ca="1" si="42"/>
        <v/>
      </c>
      <c r="L107" s="118" t="str">
        <f t="shared" ca="1" si="43"/>
        <v/>
      </c>
      <c r="M107" s="138" t="str">
        <f t="shared" ca="1" si="44"/>
        <v/>
      </c>
    </row>
    <row r="108" spans="1:13" x14ac:dyDescent="0.15">
      <c r="A108" s="138" t="str">
        <f t="shared" ca="1" si="27"/>
        <v/>
      </c>
      <c r="B108" s="102" t="str">
        <f t="shared" ca="1" si="33"/>
        <v/>
      </c>
      <c r="C108" s="102" t="str">
        <f t="shared" ca="1" si="34"/>
        <v/>
      </c>
      <c r="D108" s="139" t="str">
        <f t="shared" ca="1" si="35"/>
        <v/>
      </c>
      <c r="E108" s="139" t="str">
        <f t="shared" ca="1" si="36"/>
        <v/>
      </c>
      <c r="F108" s="140" t="str">
        <f t="shared" ca="1" si="40"/>
        <v/>
      </c>
      <c r="G108" s="118" t="str">
        <f t="shared" ca="1" si="41"/>
        <v/>
      </c>
      <c r="H108" s="118" t="str">
        <f t="shared" ca="1" si="37"/>
        <v/>
      </c>
      <c r="I108" s="141" t="str">
        <f t="shared" ca="1" si="38"/>
        <v/>
      </c>
      <c r="J108" s="139" t="str">
        <f t="shared" ca="1" si="39"/>
        <v/>
      </c>
      <c r="K108" s="140" t="str">
        <f t="shared" ca="1" si="42"/>
        <v/>
      </c>
      <c r="L108" s="118" t="str">
        <f t="shared" ca="1" si="43"/>
        <v/>
      </c>
      <c r="M108" s="138" t="str">
        <f t="shared" ca="1" si="44"/>
        <v/>
      </c>
    </row>
    <row r="109" spans="1:13" x14ac:dyDescent="0.15">
      <c r="A109" s="138" t="str">
        <f t="shared" ca="1" si="27"/>
        <v/>
      </c>
      <c r="B109" s="102" t="str">
        <f t="shared" ca="1" si="33"/>
        <v/>
      </c>
      <c r="C109" s="102" t="str">
        <f t="shared" ca="1" si="34"/>
        <v/>
      </c>
      <c r="D109" s="139" t="str">
        <f t="shared" ca="1" si="35"/>
        <v/>
      </c>
      <c r="E109" s="139" t="str">
        <f t="shared" ca="1" si="36"/>
        <v/>
      </c>
      <c r="F109" s="140" t="str">
        <f t="shared" ca="1" si="40"/>
        <v/>
      </c>
      <c r="G109" s="118" t="str">
        <f t="shared" ca="1" si="41"/>
        <v/>
      </c>
      <c r="H109" s="118" t="str">
        <f t="shared" ca="1" si="37"/>
        <v/>
      </c>
      <c r="I109" s="141" t="str">
        <f t="shared" ca="1" si="38"/>
        <v/>
      </c>
      <c r="J109" s="139" t="str">
        <f t="shared" ca="1" si="39"/>
        <v/>
      </c>
      <c r="K109" s="140" t="str">
        <f t="shared" ca="1" si="42"/>
        <v/>
      </c>
      <c r="L109" s="118" t="str">
        <f t="shared" ca="1" si="43"/>
        <v/>
      </c>
      <c r="M109" s="138" t="str">
        <f t="shared" ca="1" si="44"/>
        <v/>
      </c>
    </row>
    <row r="110" spans="1:13" x14ac:dyDescent="0.15">
      <c r="A110" s="138" t="str">
        <f t="shared" ca="1" si="27"/>
        <v/>
      </c>
      <c r="B110" s="102" t="str">
        <f t="shared" ca="1" si="33"/>
        <v/>
      </c>
      <c r="C110" s="102" t="str">
        <f t="shared" ca="1" si="34"/>
        <v/>
      </c>
      <c r="D110" s="139" t="str">
        <f t="shared" ca="1" si="35"/>
        <v/>
      </c>
      <c r="E110" s="139" t="str">
        <f t="shared" ca="1" si="36"/>
        <v/>
      </c>
      <c r="F110" s="140" t="str">
        <f t="shared" ca="1" si="40"/>
        <v/>
      </c>
      <c r="G110" s="118" t="str">
        <f t="shared" ca="1" si="41"/>
        <v/>
      </c>
      <c r="H110" s="118" t="str">
        <f t="shared" ca="1" si="37"/>
        <v/>
      </c>
      <c r="I110" s="141" t="str">
        <f t="shared" ca="1" si="38"/>
        <v/>
      </c>
      <c r="J110" s="139" t="str">
        <f t="shared" ca="1" si="39"/>
        <v/>
      </c>
      <c r="K110" s="140" t="str">
        <f t="shared" ca="1" si="42"/>
        <v/>
      </c>
      <c r="L110" s="118" t="str">
        <f t="shared" ca="1" si="43"/>
        <v/>
      </c>
      <c r="M110" s="138" t="str">
        <f t="shared" ca="1" si="44"/>
        <v/>
      </c>
    </row>
    <row r="111" spans="1:13" x14ac:dyDescent="0.15">
      <c r="A111" s="138" t="str">
        <f t="shared" ca="1" si="27"/>
        <v/>
      </c>
      <c r="B111" s="102" t="str">
        <f t="shared" ca="1" si="33"/>
        <v/>
      </c>
      <c r="C111" s="102" t="str">
        <f t="shared" ca="1" si="34"/>
        <v/>
      </c>
      <c r="D111" s="139" t="str">
        <f t="shared" ca="1" si="35"/>
        <v/>
      </c>
      <c r="E111" s="139" t="str">
        <f t="shared" ca="1" si="36"/>
        <v/>
      </c>
      <c r="F111" s="140" t="str">
        <f t="shared" ca="1" si="40"/>
        <v/>
      </c>
      <c r="G111" s="118" t="str">
        <f t="shared" ca="1" si="41"/>
        <v/>
      </c>
      <c r="H111" s="118" t="str">
        <f t="shared" ca="1" si="37"/>
        <v/>
      </c>
      <c r="I111" s="141" t="str">
        <f t="shared" ca="1" si="38"/>
        <v/>
      </c>
      <c r="J111" s="139" t="str">
        <f t="shared" ca="1" si="39"/>
        <v/>
      </c>
      <c r="K111" s="140" t="str">
        <f t="shared" ca="1" si="42"/>
        <v/>
      </c>
      <c r="L111" s="118" t="str">
        <f t="shared" ca="1" si="43"/>
        <v/>
      </c>
      <c r="M111" s="138" t="str">
        <f t="shared" ca="1" si="44"/>
        <v/>
      </c>
    </row>
    <row r="112" spans="1:13" x14ac:dyDescent="0.15">
      <c r="A112" s="138" t="str">
        <f t="shared" ca="1" si="27"/>
        <v/>
      </c>
      <c r="B112" s="102" t="str">
        <f t="shared" ca="1" si="33"/>
        <v/>
      </c>
      <c r="C112" s="102" t="str">
        <f t="shared" ca="1" si="34"/>
        <v/>
      </c>
      <c r="D112" s="139" t="str">
        <f t="shared" ca="1" si="35"/>
        <v/>
      </c>
      <c r="E112" s="139" t="str">
        <f t="shared" ca="1" si="36"/>
        <v/>
      </c>
      <c r="F112" s="140" t="str">
        <f t="shared" ca="1" si="40"/>
        <v/>
      </c>
      <c r="G112" s="118" t="str">
        <f t="shared" ca="1" si="41"/>
        <v/>
      </c>
      <c r="H112" s="118" t="str">
        <f t="shared" ca="1" si="37"/>
        <v/>
      </c>
      <c r="I112" s="141" t="str">
        <f t="shared" ca="1" si="38"/>
        <v/>
      </c>
      <c r="J112" s="139" t="str">
        <f t="shared" ca="1" si="39"/>
        <v/>
      </c>
      <c r="K112" s="140" t="str">
        <f t="shared" ca="1" si="42"/>
        <v/>
      </c>
      <c r="L112" s="118" t="str">
        <f t="shared" ca="1" si="43"/>
        <v/>
      </c>
      <c r="M112" s="138" t="str">
        <f t="shared" ca="1" si="44"/>
        <v/>
      </c>
    </row>
    <row r="113" spans="1:13" x14ac:dyDescent="0.15">
      <c r="A113" s="138" t="str">
        <f t="shared" ca="1" si="27"/>
        <v/>
      </c>
      <c r="B113" s="102" t="str">
        <f t="shared" ca="1" si="33"/>
        <v/>
      </c>
      <c r="C113" s="102" t="str">
        <f t="shared" ca="1" si="34"/>
        <v/>
      </c>
      <c r="D113" s="139" t="str">
        <f t="shared" ca="1" si="35"/>
        <v/>
      </c>
      <c r="E113" s="139" t="str">
        <f t="shared" ca="1" si="36"/>
        <v/>
      </c>
      <c r="F113" s="140" t="str">
        <f t="shared" ca="1" si="40"/>
        <v/>
      </c>
      <c r="G113" s="118" t="str">
        <f t="shared" ca="1" si="41"/>
        <v/>
      </c>
      <c r="H113" s="118" t="str">
        <f t="shared" ca="1" si="37"/>
        <v/>
      </c>
      <c r="I113" s="141" t="str">
        <f t="shared" ca="1" si="38"/>
        <v/>
      </c>
      <c r="J113" s="139" t="str">
        <f t="shared" ca="1" si="39"/>
        <v/>
      </c>
      <c r="K113" s="140" t="str">
        <f t="shared" ca="1" si="42"/>
        <v/>
      </c>
      <c r="L113" s="118" t="str">
        <f t="shared" ca="1" si="43"/>
        <v/>
      </c>
      <c r="M113" s="138" t="str">
        <f t="shared" ca="1" si="44"/>
        <v/>
      </c>
    </row>
    <row r="114" spans="1:13" x14ac:dyDescent="0.15">
      <c r="A114" s="138" t="str">
        <f t="shared" ca="1" si="27"/>
        <v/>
      </c>
      <c r="B114" s="102" t="str">
        <f t="shared" ca="1" si="33"/>
        <v/>
      </c>
      <c r="C114" s="102" t="str">
        <f t="shared" ca="1" si="34"/>
        <v/>
      </c>
      <c r="D114" s="139" t="str">
        <f t="shared" ca="1" si="35"/>
        <v/>
      </c>
      <c r="E114" s="139" t="str">
        <f t="shared" ca="1" si="36"/>
        <v/>
      </c>
      <c r="F114" s="140" t="str">
        <f t="shared" ca="1" si="40"/>
        <v/>
      </c>
      <c r="G114" s="118" t="str">
        <f t="shared" ca="1" si="41"/>
        <v/>
      </c>
      <c r="H114" s="118" t="str">
        <f t="shared" ca="1" si="37"/>
        <v/>
      </c>
      <c r="I114" s="141" t="str">
        <f t="shared" ca="1" si="38"/>
        <v/>
      </c>
      <c r="J114" s="139" t="str">
        <f t="shared" ca="1" si="39"/>
        <v/>
      </c>
      <c r="K114" s="140" t="str">
        <f t="shared" ca="1" si="42"/>
        <v/>
      </c>
      <c r="L114" s="118" t="str">
        <f t="shared" ca="1" si="43"/>
        <v/>
      </c>
      <c r="M114" s="138" t="str">
        <f t="shared" ca="1" si="44"/>
        <v/>
      </c>
    </row>
    <row r="115" spans="1:13" x14ac:dyDescent="0.15">
      <c r="A115" s="138" t="str">
        <f t="shared" ca="1" si="27"/>
        <v/>
      </c>
      <c r="B115" s="102" t="str">
        <f t="shared" ca="1" si="33"/>
        <v/>
      </c>
      <c r="C115" s="102" t="str">
        <f t="shared" ca="1" si="34"/>
        <v/>
      </c>
      <c r="D115" s="139" t="str">
        <f t="shared" ca="1" si="35"/>
        <v/>
      </c>
      <c r="E115" s="139" t="str">
        <f t="shared" ca="1" si="36"/>
        <v/>
      </c>
      <c r="F115" s="140" t="str">
        <f t="shared" ca="1" si="40"/>
        <v/>
      </c>
      <c r="G115" s="118" t="str">
        <f t="shared" ca="1" si="41"/>
        <v/>
      </c>
      <c r="H115" s="118" t="str">
        <f t="shared" ca="1" si="37"/>
        <v/>
      </c>
      <c r="I115" s="141" t="str">
        <f t="shared" ca="1" si="38"/>
        <v/>
      </c>
      <c r="J115" s="139" t="str">
        <f t="shared" ca="1" si="39"/>
        <v/>
      </c>
      <c r="K115" s="140" t="str">
        <f t="shared" ca="1" si="42"/>
        <v/>
      </c>
      <c r="L115" s="118" t="str">
        <f t="shared" ca="1" si="43"/>
        <v/>
      </c>
      <c r="M115" s="138" t="str">
        <f t="shared" ca="1" si="44"/>
        <v/>
      </c>
    </row>
    <row r="116" spans="1:13" x14ac:dyDescent="0.15">
      <c r="A116" s="138" t="str">
        <f t="shared" ca="1" si="27"/>
        <v/>
      </c>
      <c r="B116" s="102" t="str">
        <f t="shared" ca="1" si="33"/>
        <v/>
      </c>
      <c r="C116" s="102" t="str">
        <f t="shared" ca="1" si="34"/>
        <v/>
      </c>
      <c r="D116" s="139" t="str">
        <f t="shared" ca="1" si="35"/>
        <v/>
      </c>
      <c r="E116" s="139" t="str">
        <f t="shared" ca="1" si="36"/>
        <v/>
      </c>
      <c r="F116" s="140" t="str">
        <f t="shared" ca="1" si="40"/>
        <v/>
      </c>
      <c r="G116" s="118" t="str">
        <f t="shared" ca="1" si="41"/>
        <v/>
      </c>
      <c r="H116" s="118" t="str">
        <f t="shared" ca="1" si="37"/>
        <v/>
      </c>
      <c r="I116" s="141" t="str">
        <f t="shared" ca="1" si="38"/>
        <v/>
      </c>
      <c r="J116" s="139" t="str">
        <f t="shared" ca="1" si="39"/>
        <v/>
      </c>
      <c r="K116" s="140" t="str">
        <f t="shared" ca="1" si="42"/>
        <v/>
      </c>
      <c r="L116" s="118" t="str">
        <f t="shared" ca="1" si="43"/>
        <v/>
      </c>
      <c r="M116" s="138" t="str">
        <f t="shared" ca="1" si="44"/>
        <v/>
      </c>
    </row>
    <row r="117" spans="1:13" x14ac:dyDescent="0.15">
      <c r="A117" s="138" t="str">
        <f t="shared" ca="1" si="27"/>
        <v/>
      </c>
      <c r="B117" s="102" t="str">
        <f t="shared" ca="1" si="33"/>
        <v/>
      </c>
      <c r="C117" s="102" t="str">
        <f t="shared" ca="1" si="34"/>
        <v/>
      </c>
      <c r="D117" s="139" t="str">
        <f t="shared" ca="1" si="35"/>
        <v/>
      </c>
      <c r="E117" s="139" t="str">
        <f t="shared" ca="1" si="36"/>
        <v/>
      </c>
      <c r="F117" s="140" t="str">
        <f t="shared" ca="1" si="40"/>
        <v/>
      </c>
      <c r="G117" s="118" t="str">
        <f t="shared" ca="1" si="41"/>
        <v/>
      </c>
      <c r="H117" s="118" t="str">
        <f t="shared" ca="1" si="37"/>
        <v/>
      </c>
      <c r="I117" s="141" t="str">
        <f t="shared" ca="1" si="38"/>
        <v/>
      </c>
      <c r="J117" s="139" t="str">
        <f t="shared" ca="1" si="39"/>
        <v/>
      </c>
      <c r="K117" s="140" t="str">
        <f t="shared" ca="1" si="42"/>
        <v/>
      </c>
      <c r="L117" s="118" t="str">
        <f t="shared" ca="1" si="43"/>
        <v/>
      </c>
      <c r="M117" s="138" t="str">
        <f t="shared" ca="1" si="44"/>
        <v/>
      </c>
    </row>
    <row r="118" spans="1:13" x14ac:dyDescent="0.15">
      <c r="A118" s="138" t="str">
        <f t="shared" ca="1" si="27"/>
        <v/>
      </c>
      <c r="B118" s="102" t="str">
        <f t="shared" ca="1" si="33"/>
        <v/>
      </c>
      <c r="C118" s="102" t="str">
        <f t="shared" ca="1" si="34"/>
        <v/>
      </c>
      <c r="D118" s="139" t="str">
        <f t="shared" ca="1" si="35"/>
        <v/>
      </c>
      <c r="E118" s="139" t="str">
        <f t="shared" ca="1" si="36"/>
        <v/>
      </c>
      <c r="F118" s="140" t="str">
        <f t="shared" ca="1" si="40"/>
        <v/>
      </c>
      <c r="G118" s="118" t="str">
        <f t="shared" ca="1" si="41"/>
        <v/>
      </c>
      <c r="H118" s="118" t="str">
        <f t="shared" ca="1" si="37"/>
        <v/>
      </c>
      <c r="I118" s="141" t="str">
        <f t="shared" ca="1" si="38"/>
        <v/>
      </c>
      <c r="J118" s="139" t="str">
        <f t="shared" ca="1" si="39"/>
        <v/>
      </c>
      <c r="K118" s="140" t="str">
        <f t="shared" ca="1" si="42"/>
        <v/>
      </c>
      <c r="L118" s="118" t="str">
        <f t="shared" ca="1" si="43"/>
        <v/>
      </c>
      <c r="M118" s="138" t="str">
        <f t="shared" ca="1" si="44"/>
        <v/>
      </c>
    </row>
    <row r="119" spans="1:13" x14ac:dyDescent="0.15">
      <c r="A119" s="138" t="str">
        <f t="shared" ca="1" si="27"/>
        <v/>
      </c>
      <c r="B119" s="102" t="str">
        <f t="shared" ca="1" si="33"/>
        <v/>
      </c>
      <c r="C119" s="102" t="str">
        <f t="shared" ca="1" si="34"/>
        <v/>
      </c>
      <c r="D119" s="139" t="str">
        <f t="shared" ca="1" si="35"/>
        <v/>
      </c>
      <c r="E119" s="139" t="str">
        <f t="shared" ca="1" si="36"/>
        <v/>
      </c>
      <c r="F119" s="140" t="str">
        <f t="shared" ca="1" si="40"/>
        <v/>
      </c>
      <c r="G119" s="118" t="str">
        <f t="shared" ca="1" si="41"/>
        <v/>
      </c>
      <c r="H119" s="118" t="str">
        <f t="shared" ca="1" si="37"/>
        <v/>
      </c>
      <c r="I119" s="141" t="str">
        <f t="shared" ca="1" si="38"/>
        <v/>
      </c>
      <c r="J119" s="139" t="str">
        <f t="shared" ca="1" si="39"/>
        <v/>
      </c>
      <c r="K119" s="140" t="str">
        <f t="shared" ca="1" si="42"/>
        <v/>
      </c>
      <c r="L119" s="118" t="str">
        <f t="shared" ca="1" si="43"/>
        <v/>
      </c>
      <c r="M119" s="138" t="str">
        <f t="shared" ca="1" si="44"/>
        <v/>
      </c>
    </row>
    <row r="120" spans="1:13" x14ac:dyDescent="0.15">
      <c r="A120" s="138" t="str">
        <f t="shared" ca="1" si="27"/>
        <v/>
      </c>
      <c r="B120" s="102" t="str">
        <f t="shared" ca="1" si="33"/>
        <v/>
      </c>
      <c r="C120" s="102" t="str">
        <f t="shared" ca="1" si="34"/>
        <v/>
      </c>
      <c r="D120" s="139" t="str">
        <f t="shared" ca="1" si="35"/>
        <v/>
      </c>
      <c r="E120" s="139" t="str">
        <f t="shared" ca="1" si="36"/>
        <v/>
      </c>
      <c r="F120" s="140" t="str">
        <f t="shared" ca="1" si="40"/>
        <v/>
      </c>
      <c r="G120" s="118" t="str">
        <f t="shared" ca="1" si="41"/>
        <v/>
      </c>
      <c r="H120" s="118" t="str">
        <f t="shared" ca="1" si="37"/>
        <v/>
      </c>
      <c r="I120" s="141" t="str">
        <f t="shared" ca="1" si="38"/>
        <v/>
      </c>
      <c r="J120" s="139" t="str">
        <f t="shared" ca="1" si="39"/>
        <v/>
      </c>
      <c r="K120" s="140" t="str">
        <f t="shared" ca="1" si="42"/>
        <v/>
      </c>
      <c r="L120" s="118" t="str">
        <f t="shared" ca="1" si="43"/>
        <v/>
      </c>
      <c r="M120" s="138" t="str">
        <f t="shared" ca="1" si="44"/>
        <v/>
      </c>
    </row>
    <row r="121" spans="1:13" x14ac:dyDescent="0.15">
      <c r="A121" s="138" t="str">
        <f t="shared" ca="1" si="27"/>
        <v/>
      </c>
      <c r="B121" s="102" t="str">
        <f t="shared" ca="1" si="33"/>
        <v/>
      </c>
      <c r="C121" s="102" t="str">
        <f t="shared" ca="1" si="34"/>
        <v/>
      </c>
      <c r="D121" s="139" t="str">
        <f t="shared" ca="1" si="35"/>
        <v/>
      </c>
      <c r="E121" s="139" t="str">
        <f t="shared" ca="1" si="36"/>
        <v/>
      </c>
      <c r="F121" s="140" t="str">
        <f t="shared" ca="1" si="40"/>
        <v/>
      </c>
      <c r="G121" s="118" t="str">
        <f t="shared" ca="1" si="41"/>
        <v/>
      </c>
      <c r="H121" s="118" t="str">
        <f t="shared" ca="1" si="37"/>
        <v/>
      </c>
      <c r="I121" s="141" t="str">
        <f t="shared" ca="1" si="38"/>
        <v/>
      </c>
      <c r="J121" s="139" t="str">
        <f t="shared" ca="1" si="39"/>
        <v/>
      </c>
      <c r="K121" s="140" t="str">
        <f t="shared" ca="1" si="42"/>
        <v/>
      </c>
      <c r="L121" s="118" t="str">
        <f t="shared" ca="1" si="43"/>
        <v/>
      </c>
      <c r="M121" s="138" t="str">
        <f t="shared" ca="1" si="44"/>
        <v/>
      </c>
    </row>
    <row r="122" spans="1:13" x14ac:dyDescent="0.15">
      <c r="A122" s="138" t="str">
        <f t="shared" ca="1" si="27"/>
        <v/>
      </c>
      <c r="B122" s="102" t="str">
        <f t="shared" ca="1" si="33"/>
        <v/>
      </c>
      <c r="C122" s="102" t="str">
        <f t="shared" ca="1" si="34"/>
        <v/>
      </c>
      <c r="D122" s="139" t="str">
        <f t="shared" ca="1" si="35"/>
        <v/>
      </c>
      <c r="E122" s="139" t="str">
        <f t="shared" ca="1" si="36"/>
        <v/>
      </c>
      <c r="F122" s="140" t="str">
        <f t="shared" ca="1" si="40"/>
        <v/>
      </c>
      <c r="G122" s="118" t="str">
        <f t="shared" ca="1" si="41"/>
        <v/>
      </c>
      <c r="H122" s="118" t="str">
        <f t="shared" ca="1" si="37"/>
        <v/>
      </c>
      <c r="I122" s="141" t="str">
        <f t="shared" ca="1" si="38"/>
        <v/>
      </c>
      <c r="J122" s="139" t="str">
        <f t="shared" ca="1" si="39"/>
        <v/>
      </c>
      <c r="K122" s="140" t="str">
        <f t="shared" ca="1" si="42"/>
        <v/>
      </c>
      <c r="L122" s="118" t="str">
        <f t="shared" ca="1" si="43"/>
        <v/>
      </c>
      <c r="M122" s="138" t="str">
        <f t="shared" ca="1" si="44"/>
        <v/>
      </c>
    </row>
    <row r="123" spans="1:13" x14ac:dyDescent="0.15">
      <c r="A123" s="138" t="str">
        <f t="shared" ca="1" si="27"/>
        <v/>
      </c>
      <c r="B123" s="102" t="str">
        <f t="shared" ca="1" si="33"/>
        <v/>
      </c>
      <c r="C123" s="102" t="str">
        <f t="shared" ca="1" si="34"/>
        <v/>
      </c>
      <c r="D123" s="139" t="str">
        <f t="shared" ca="1" si="35"/>
        <v/>
      </c>
      <c r="E123" s="139" t="str">
        <f t="shared" ca="1" si="36"/>
        <v/>
      </c>
      <c r="F123" s="140" t="str">
        <f t="shared" ca="1" si="40"/>
        <v/>
      </c>
      <c r="G123" s="118" t="str">
        <f t="shared" ca="1" si="41"/>
        <v/>
      </c>
      <c r="H123" s="118" t="str">
        <f t="shared" ca="1" si="37"/>
        <v/>
      </c>
      <c r="I123" s="141" t="str">
        <f t="shared" ca="1" si="38"/>
        <v/>
      </c>
      <c r="J123" s="139" t="str">
        <f t="shared" ca="1" si="39"/>
        <v/>
      </c>
      <c r="K123" s="140" t="str">
        <f t="shared" ca="1" si="42"/>
        <v/>
      </c>
      <c r="L123" s="118" t="str">
        <f t="shared" ca="1" si="43"/>
        <v/>
      </c>
      <c r="M123" s="138" t="str">
        <f t="shared" ca="1" si="44"/>
        <v/>
      </c>
    </row>
    <row r="124" spans="1:13" x14ac:dyDescent="0.15">
      <c r="A124" s="138" t="str">
        <f t="shared" ca="1" si="27"/>
        <v/>
      </c>
      <c r="B124" s="102" t="str">
        <f t="shared" ca="1" si="33"/>
        <v/>
      </c>
      <c r="C124" s="102" t="str">
        <f t="shared" ca="1" si="34"/>
        <v/>
      </c>
      <c r="D124" s="139" t="str">
        <f t="shared" ca="1" si="35"/>
        <v/>
      </c>
      <c r="E124" s="139" t="str">
        <f t="shared" ca="1" si="36"/>
        <v/>
      </c>
      <c r="F124" s="140" t="str">
        <f t="shared" ca="1" si="40"/>
        <v/>
      </c>
      <c r="G124" s="118" t="str">
        <f t="shared" ca="1" si="41"/>
        <v/>
      </c>
      <c r="H124" s="118" t="str">
        <f t="shared" ca="1" si="37"/>
        <v/>
      </c>
      <c r="I124" s="141" t="str">
        <f t="shared" ca="1" si="38"/>
        <v/>
      </c>
      <c r="J124" s="139" t="str">
        <f t="shared" ca="1" si="39"/>
        <v/>
      </c>
      <c r="K124" s="140" t="str">
        <f t="shared" ca="1" si="42"/>
        <v/>
      </c>
      <c r="L124" s="118" t="str">
        <f t="shared" ca="1" si="43"/>
        <v/>
      </c>
      <c r="M124" s="138" t="str">
        <f t="shared" ca="1" si="44"/>
        <v/>
      </c>
    </row>
    <row r="125" spans="1:13" x14ac:dyDescent="0.15">
      <c r="A125" s="138" t="str">
        <f t="shared" ca="1" si="27"/>
        <v/>
      </c>
      <c r="B125" s="102" t="str">
        <f t="shared" ca="1" si="33"/>
        <v/>
      </c>
      <c r="C125" s="102" t="str">
        <f t="shared" ca="1" si="34"/>
        <v/>
      </c>
      <c r="D125" s="139" t="str">
        <f t="shared" ca="1" si="35"/>
        <v/>
      </c>
      <c r="E125" s="139" t="str">
        <f t="shared" ca="1" si="36"/>
        <v/>
      </c>
      <c r="F125" s="140" t="str">
        <f t="shared" ca="1" si="40"/>
        <v/>
      </c>
      <c r="G125" s="118" t="str">
        <f t="shared" ca="1" si="41"/>
        <v/>
      </c>
      <c r="H125" s="118" t="str">
        <f t="shared" ca="1" si="37"/>
        <v/>
      </c>
      <c r="I125" s="141" t="str">
        <f t="shared" ca="1" si="38"/>
        <v/>
      </c>
      <c r="J125" s="139" t="str">
        <f t="shared" ca="1" si="39"/>
        <v/>
      </c>
      <c r="K125" s="140" t="str">
        <f t="shared" ca="1" si="42"/>
        <v/>
      </c>
      <c r="L125" s="118" t="str">
        <f t="shared" ca="1" si="43"/>
        <v/>
      </c>
      <c r="M125" s="138" t="str">
        <f t="shared" ca="1" si="44"/>
        <v/>
      </c>
    </row>
    <row r="126" spans="1:13" x14ac:dyDescent="0.15">
      <c r="A126" s="138" t="str">
        <f t="shared" ca="1" si="27"/>
        <v/>
      </c>
      <c r="B126" s="102" t="str">
        <f t="shared" ca="1" si="33"/>
        <v/>
      </c>
      <c r="C126" s="102" t="str">
        <f t="shared" ca="1" si="34"/>
        <v/>
      </c>
      <c r="D126" s="139" t="str">
        <f t="shared" ca="1" si="35"/>
        <v/>
      </c>
      <c r="E126" s="139" t="str">
        <f t="shared" ca="1" si="36"/>
        <v/>
      </c>
      <c r="F126" s="140" t="str">
        <f t="shared" ca="1" si="40"/>
        <v/>
      </c>
      <c r="G126" s="118" t="str">
        <f t="shared" ca="1" si="41"/>
        <v/>
      </c>
      <c r="H126" s="118" t="str">
        <f t="shared" ca="1" si="37"/>
        <v/>
      </c>
      <c r="I126" s="141" t="str">
        <f t="shared" ca="1" si="38"/>
        <v/>
      </c>
      <c r="J126" s="139" t="str">
        <f t="shared" ca="1" si="39"/>
        <v/>
      </c>
      <c r="K126" s="140" t="str">
        <f t="shared" ca="1" si="42"/>
        <v/>
      </c>
      <c r="L126" s="118" t="str">
        <f t="shared" ca="1" si="43"/>
        <v/>
      </c>
      <c r="M126" s="138" t="str">
        <f t="shared" ca="1" si="44"/>
        <v/>
      </c>
    </row>
    <row r="127" spans="1:13" x14ac:dyDescent="0.15">
      <c r="A127" s="138" t="str">
        <f t="shared" ca="1" si="27"/>
        <v/>
      </c>
      <c r="B127" s="102" t="str">
        <f t="shared" ca="1" si="33"/>
        <v/>
      </c>
      <c r="C127" s="102" t="str">
        <f t="shared" ca="1" si="34"/>
        <v/>
      </c>
      <c r="D127" s="139" t="str">
        <f t="shared" ca="1" si="35"/>
        <v/>
      </c>
      <c r="E127" s="139" t="str">
        <f t="shared" ca="1" si="36"/>
        <v/>
      </c>
      <c r="F127" s="140" t="str">
        <f t="shared" ca="1" si="40"/>
        <v/>
      </c>
      <c r="G127" s="118" t="str">
        <f t="shared" ca="1" si="41"/>
        <v/>
      </c>
      <c r="H127" s="118" t="str">
        <f t="shared" ca="1" si="37"/>
        <v/>
      </c>
      <c r="I127" s="141" t="str">
        <f t="shared" ca="1" si="38"/>
        <v/>
      </c>
      <c r="J127" s="139" t="str">
        <f t="shared" ca="1" si="39"/>
        <v/>
      </c>
      <c r="K127" s="140" t="str">
        <f t="shared" ca="1" si="42"/>
        <v/>
      </c>
      <c r="L127" s="118" t="str">
        <f t="shared" ca="1" si="43"/>
        <v/>
      </c>
      <c r="M127" s="138" t="str">
        <f t="shared" ca="1" si="44"/>
        <v/>
      </c>
    </row>
    <row r="128" spans="1:13" x14ac:dyDescent="0.15">
      <c r="A128" s="138" t="str">
        <f t="shared" ca="1" si="27"/>
        <v/>
      </c>
      <c r="B128" s="102" t="str">
        <f t="shared" ca="1" si="33"/>
        <v/>
      </c>
      <c r="C128" s="102" t="str">
        <f t="shared" ca="1" si="34"/>
        <v/>
      </c>
      <c r="D128" s="139" t="str">
        <f t="shared" ca="1" si="35"/>
        <v/>
      </c>
      <c r="E128" s="139" t="str">
        <f t="shared" ca="1" si="36"/>
        <v/>
      </c>
      <c r="F128" s="140" t="str">
        <f t="shared" ca="1" si="40"/>
        <v/>
      </c>
      <c r="G128" s="118" t="str">
        <f t="shared" ca="1" si="41"/>
        <v/>
      </c>
      <c r="H128" s="118" t="str">
        <f t="shared" ca="1" si="37"/>
        <v/>
      </c>
      <c r="I128" s="141" t="str">
        <f t="shared" ca="1" si="38"/>
        <v/>
      </c>
      <c r="J128" s="139" t="str">
        <f t="shared" ca="1" si="39"/>
        <v/>
      </c>
      <c r="K128" s="140" t="str">
        <f t="shared" ca="1" si="42"/>
        <v/>
      </c>
      <c r="L128" s="118" t="str">
        <f t="shared" ca="1" si="43"/>
        <v/>
      </c>
      <c r="M128" s="138" t="str">
        <f t="shared" ca="1" si="44"/>
        <v/>
      </c>
    </row>
    <row r="129" spans="1:13" x14ac:dyDescent="0.15">
      <c r="A129" s="138" t="str">
        <f t="shared" ca="1" si="27"/>
        <v/>
      </c>
      <c r="B129" s="102" t="str">
        <f t="shared" ca="1" si="33"/>
        <v/>
      </c>
      <c r="C129" s="102" t="str">
        <f t="shared" ca="1" si="34"/>
        <v/>
      </c>
      <c r="D129" s="139" t="str">
        <f t="shared" ca="1" si="35"/>
        <v/>
      </c>
      <c r="E129" s="139" t="str">
        <f t="shared" ca="1" si="36"/>
        <v/>
      </c>
      <c r="F129" s="140" t="str">
        <f t="shared" ca="1" si="40"/>
        <v/>
      </c>
      <c r="G129" s="118" t="str">
        <f t="shared" ca="1" si="41"/>
        <v/>
      </c>
      <c r="H129" s="118" t="str">
        <f t="shared" ca="1" si="37"/>
        <v/>
      </c>
      <c r="I129" s="141" t="str">
        <f t="shared" ca="1" si="38"/>
        <v/>
      </c>
      <c r="J129" s="139" t="str">
        <f t="shared" ca="1" si="39"/>
        <v/>
      </c>
      <c r="K129" s="140" t="str">
        <f t="shared" ca="1" si="42"/>
        <v/>
      </c>
      <c r="L129" s="118" t="str">
        <f t="shared" ca="1" si="43"/>
        <v/>
      </c>
      <c r="M129" s="138" t="str">
        <f t="shared" ca="1" si="44"/>
        <v/>
      </c>
    </row>
    <row r="130" spans="1:13" x14ac:dyDescent="0.15">
      <c r="A130" s="138" t="str">
        <f t="shared" ca="1" si="27"/>
        <v/>
      </c>
      <c r="B130" s="102" t="str">
        <f t="shared" ca="1" si="33"/>
        <v/>
      </c>
      <c r="C130" s="102" t="str">
        <f t="shared" ca="1" si="34"/>
        <v/>
      </c>
      <c r="D130" s="139" t="str">
        <f t="shared" ca="1" si="35"/>
        <v/>
      </c>
      <c r="E130" s="139" t="str">
        <f t="shared" ca="1" si="36"/>
        <v/>
      </c>
      <c r="F130" s="140" t="str">
        <f t="shared" ca="1" si="40"/>
        <v/>
      </c>
      <c r="G130" s="118" t="str">
        <f t="shared" ca="1" si="41"/>
        <v/>
      </c>
      <c r="H130" s="118" t="str">
        <f t="shared" ca="1" si="37"/>
        <v/>
      </c>
      <c r="I130" s="141" t="str">
        <f t="shared" ca="1" si="38"/>
        <v/>
      </c>
      <c r="J130" s="139" t="str">
        <f t="shared" ca="1" si="39"/>
        <v/>
      </c>
      <c r="K130" s="140" t="str">
        <f t="shared" ca="1" si="42"/>
        <v/>
      </c>
      <c r="L130" s="118" t="str">
        <f t="shared" ca="1" si="43"/>
        <v/>
      </c>
      <c r="M130" s="138" t="str">
        <f t="shared" ca="1" si="44"/>
        <v/>
      </c>
    </row>
    <row r="131" spans="1:13" x14ac:dyDescent="0.15">
      <c r="A131" s="138" t="str">
        <f t="shared" ca="1" si="27"/>
        <v/>
      </c>
      <c r="B131" s="102" t="str">
        <f t="shared" ca="1" si="33"/>
        <v/>
      </c>
      <c r="C131" s="102" t="str">
        <f t="shared" ca="1" si="34"/>
        <v/>
      </c>
      <c r="D131" s="139" t="str">
        <f t="shared" ca="1" si="35"/>
        <v/>
      </c>
      <c r="E131" s="139" t="str">
        <f t="shared" ca="1" si="36"/>
        <v/>
      </c>
      <c r="F131" s="140" t="str">
        <f t="shared" ca="1" si="40"/>
        <v/>
      </c>
      <c r="G131" s="118" t="str">
        <f t="shared" ca="1" si="41"/>
        <v/>
      </c>
      <c r="H131" s="118" t="str">
        <f t="shared" ca="1" si="37"/>
        <v/>
      </c>
      <c r="I131" s="141" t="str">
        <f t="shared" ca="1" si="38"/>
        <v/>
      </c>
      <c r="J131" s="139" t="str">
        <f t="shared" ca="1" si="39"/>
        <v/>
      </c>
      <c r="K131" s="140" t="str">
        <f t="shared" ca="1" si="42"/>
        <v/>
      </c>
      <c r="L131" s="118" t="str">
        <f t="shared" ca="1" si="43"/>
        <v/>
      </c>
      <c r="M131" s="138" t="str">
        <f t="shared" ca="1" si="44"/>
        <v/>
      </c>
    </row>
    <row r="132" spans="1:13" x14ac:dyDescent="0.15">
      <c r="A132" s="138" t="str">
        <f t="shared" ca="1" si="27"/>
        <v/>
      </c>
      <c r="B132" s="102" t="str">
        <f t="shared" ca="1" si="33"/>
        <v/>
      </c>
      <c r="C132" s="102" t="str">
        <f t="shared" ca="1" si="34"/>
        <v/>
      </c>
      <c r="D132" s="139" t="str">
        <f t="shared" ca="1" si="35"/>
        <v/>
      </c>
      <c r="E132" s="139" t="str">
        <f t="shared" ca="1" si="36"/>
        <v/>
      </c>
      <c r="F132" s="140" t="str">
        <f t="shared" ca="1" si="40"/>
        <v/>
      </c>
      <c r="G132" s="118" t="str">
        <f t="shared" ca="1" si="41"/>
        <v/>
      </c>
      <c r="H132" s="118" t="str">
        <f t="shared" ca="1" si="37"/>
        <v/>
      </c>
      <c r="I132" s="141" t="str">
        <f t="shared" ca="1" si="38"/>
        <v/>
      </c>
      <c r="J132" s="139" t="str">
        <f t="shared" ca="1" si="39"/>
        <v/>
      </c>
      <c r="K132" s="140" t="str">
        <f t="shared" ca="1" si="42"/>
        <v/>
      </c>
      <c r="L132" s="118" t="str">
        <f t="shared" ca="1" si="43"/>
        <v/>
      </c>
      <c r="M132" s="138" t="str">
        <f t="shared" ca="1" si="44"/>
        <v/>
      </c>
    </row>
    <row r="133" spans="1:13" x14ac:dyDescent="0.15">
      <c r="A133" s="138" t="str">
        <f t="shared" ca="1" si="27"/>
        <v/>
      </c>
      <c r="B133" s="102" t="str">
        <f t="shared" ca="1" si="33"/>
        <v/>
      </c>
      <c r="C133" s="102" t="str">
        <f t="shared" ca="1" si="34"/>
        <v/>
      </c>
      <c r="D133" s="139" t="str">
        <f t="shared" ca="1" si="35"/>
        <v/>
      </c>
      <c r="E133" s="139" t="str">
        <f t="shared" ca="1" si="36"/>
        <v/>
      </c>
      <c r="F133" s="140" t="str">
        <f t="shared" ca="1" si="40"/>
        <v/>
      </c>
      <c r="G133" s="118" t="str">
        <f t="shared" ca="1" si="41"/>
        <v/>
      </c>
      <c r="H133" s="118" t="str">
        <f t="shared" ca="1" si="37"/>
        <v/>
      </c>
      <c r="I133" s="141" t="str">
        <f t="shared" ca="1" si="38"/>
        <v/>
      </c>
      <c r="J133" s="139" t="str">
        <f t="shared" ca="1" si="39"/>
        <v/>
      </c>
      <c r="K133" s="140" t="str">
        <f t="shared" ca="1" si="42"/>
        <v/>
      </c>
      <c r="L133" s="118" t="str">
        <f t="shared" ca="1" si="43"/>
        <v/>
      </c>
      <c r="M133" s="138" t="str">
        <f t="shared" ca="1" si="44"/>
        <v/>
      </c>
    </row>
    <row r="134" spans="1:13" x14ac:dyDescent="0.15">
      <c r="A134" s="138" t="str">
        <f t="shared" ca="1" si="27"/>
        <v/>
      </c>
      <c r="B134" s="102" t="str">
        <f t="shared" ca="1" si="33"/>
        <v/>
      </c>
      <c r="C134" s="102" t="str">
        <f t="shared" ca="1" si="34"/>
        <v/>
      </c>
      <c r="D134" s="139" t="str">
        <f t="shared" ca="1" si="35"/>
        <v/>
      </c>
      <c r="E134" s="139" t="str">
        <f t="shared" ca="1" si="36"/>
        <v/>
      </c>
      <c r="F134" s="140" t="str">
        <f t="shared" ca="1" si="40"/>
        <v/>
      </c>
      <c r="G134" s="118" t="str">
        <f t="shared" ca="1" si="41"/>
        <v/>
      </c>
      <c r="H134" s="118" t="str">
        <f t="shared" ca="1" si="37"/>
        <v/>
      </c>
      <c r="I134" s="141" t="str">
        <f t="shared" ca="1" si="38"/>
        <v/>
      </c>
      <c r="J134" s="139" t="str">
        <f t="shared" ca="1" si="39"/>
        <v/>
      </c>
      <c r="K134" s="140" t="str">
        <f t="shared" ca="1" si="42"/>
        <v/>
      </c>
      <c r="L134" s="118" t="str">
        <f t="shared" ca="1" si="43"/>
        <v/>
      </c>
      <c r="M134" s="138" t="str">
        <f t="shared" ca="1" si="44"/>
        <v/>
      </c>
    </row>
    <row r="135" spans="1:13" x14ac:dyDescent="0.15">
      <c r="A135" s="138" t="str">
        <f t="shared" ref="A135:A198" ca="1" si="45">IF(ROW()-5&gt;$A$5,"",ROW()-5)</f>
        <v/>
      </c>
      <c r="B135" s="102" t="str">
        <f t="shared" ca="1" si="33"/>
        <v/>
      </c>
      <c r="C135" s="102" t="str">
        <f t="shared" ca="1" si="34"/>
        <v/>
      </c>
      <c r="D135" s="139" t="str">
        <f t="shared" ca="1" si="35"/>
        <v/>
      </c>
      <c r="E135" s="139" t="str">
        <f t="shared" ca="1" si="36"/>
        <v/>
      </c>
      <c r="F135" s="140" t="str">
        <f t="shared" ca="1" si="40"/>
        <v/>
      </c>
      <c r="G135" s="118" t="str">
        <f t="shared" ca="1" si="41"/>
        <v/>
      </c>
      <c r="H135" s="118" t="str">
        <f t="shared" ca="1" si="37"/>
        <v/>
      </c>
      <c r="I135" s="141" t="str">
        <f t="shared" ca="1" si="38"/>
        <v/>
      </c>
      <c r="J135" s="139" t="str">
        <f t="shared" ca="1" si="39"/>
        <v/>
      </c>
      <c r="K135" s="140" t="str">
        <f t="shared" ca="1" si="42"/>
        <v/>
      </c>
      <c r="L135" s="118" t="str">
        <f t="shared" ca="1" si="43"/>
        <v/>
      </c>
      <c r="M135" s="138" t="str">
        <f t="shared" ca="1" si="44"/>
        <v/>
      </c>
    </row>
    <row r="136" spans="1:13" x14ac:dyDescent="0.15">
      <c r="A136" s="138" t="str">
        <f t="shared" ca="1" si="45"/>
        <v/>
      </c>
      <c r="B136" s="102" t="str">
        <f t="shared" ca="1" si="33"/>
        <v/>
      </c>
      <c r="C136" s="102" t="str">
        <f t="shared" ca="1" si="34"/>
        <v/>
      </c>
      <c r="D136" s="139" t="str">
        <f t="shared" ca="1" si="35"/>
        <v/>
      </c>
      <c r="E136" s="139" t="str">
        <f t="shared" ca="1" si="36"/>
        <v/>
      </c>
      <c r="F136" s="140" t="str">
        <f t="shared" ca="1" si="40"/>
        <v/>
      </c>
      <c r="G136" s="118" t="str">
        <f t="shared" ca="1" si="41"/>
        <v/>
      </c>
      <c r="H136" s="118" t="str">
        <f t="shared" ca="1" si="37"/>
        <v/>
      </c>
      <c r="I136" s="141" t="str">
        <f t="shared" ca="1" si="38"/>
        <v/>
      </c>
      <c r="J136" s="139" t="str">
        <f t="shared" ca="1" si="39"/>
        <v/>
      </c>
      <c r="K136" s="140" t="str">
        <f t="shared" ca="1" si="42"/>
        <v/>
      </c>
      <c r="L136" s="118" t="str">
        <f t="shared" ca="1" si="43"/>
        <v/>
      </c>
      <c r="M136" s="138" t="str">
        <f t="shared" ca="1" si="44"/>
        <v/>
      </c>
    </row>
    <row r="137" spans="1:13" x14ac:dyDescent="0.15">
      <c r="A137" s="138" t="str">
        <f t="shared" ca="1" si="45"/>
        <v/>
      </c>
      <c r="B137" s="102" t="str">
        <f t="shared" ca="1" si="33"/>
        <v/>
      </c>
      <c r="C137" s="102" t="str">
        <f t="shared" ca="1" si="34"/>
        <v/>
      </c>
      <c r="D137" s="139" t="str">
        <f t="shared" ca="1" si="35"/>
        <v/>
      </c>
      <c r="E137" s="139" t="str">
        <f t="shared" ca="1" si="36"/>
        <v/>
      </c>
      <c r="F137" s="140" t="str">
        <f t="shared" ca="1" si="40"/>
        <v/>
      </c>
      <c r="G137" s="118" t="str">
        <f t="shared" ca="1" si="41"/>
        <v/>
      </c>
      <c r="H137" s="118" t="str">
        <f t="shared" ca="1" si="37"/>
        <v/>
      </c>
      <c r="I137" s="141" t="str">
        <f t="shared" ca="1" si="38"/>
        <v/>
      </c>
      <c r="J137" s="139" t="str">
        <f t="shared" ca="1" si="39"/>
        <v/>
      </c>
      <c r="K137" s="140" t="str">
        <f t="shared" ca="1" si="42"/>
        <v/>
      </c>
      <c r="L137" s="118" t="str">
        <f t="shared" ca="1" si="43"/>
        <v/>
      </c>
      <c r="M137" s="138" t="str">
        <f t="shared" ca="1" si="44"/>
        <v/>
      </c>
    </row>
    <row r="138" spans="1:13" x14ac:dyDescent="0.15">
      <c r="A138" s="138" t="str">
        <f t="shared" ca="1" si="45"/>
        <v/>
      </c>
      <c r="B138" s="102" t="str">
        <f t="shared" ca="1" si="33"/>
        <v/>
      </c>
      <c r="C138" s="102" t="str">
        <f t="shared" ca="1" si="34"/>
        <v/>
      </c>
      <c r="D138" s="139" t="str">
        <f t="shared" ca="1" si="35"/>
        <v/>
      </c>
      <c r="E138" s="139" t="str">
        <f t="shared" ca="1" si="36"/>
        <v/>
      </c>
      <c r="F138" s="140" t="str">
        <f t="shared" ca="1" si="40"/>
        <v/>
      </c>
      <c r="G138" s="118" t="str">
        <f t="shared" ca="1" si="41"/>
        <v/>
      </c>
      <c r="H138" s="118" t="str">
        <f t="shared" ca="1" si="37"/>
        <v/>
      </c>
      <c r="I138" s="141" t="str">
        <f t="shared" ca="1" si="38"/>
        <v/>
      </c>
      <c r="J138" s="139" t="str">
        <f t="shared" ca="1" si="39"/>
        <v/>
      </c>
      <c r="K138" s="140" t="str">
        <f t="shared" ca="1" si="42"/>
        <v/>
      </c>
      <c r="L138" s="118" t="str">
        <f t="shared" ca="1" si="43"/>
        <v/>
      </c>
      <c r="M138" s="138" t="str">
        <f t="shared" ca="1" si="44"/>
        <v/>
      </c>
    </row>
    <row r="139" spans="1:13" x14ac:dyDescent="0.15">
      <c r="A139" s="138" t="str">
        <f t="shared" ca="1" si="45"/>
        <v/>
      </c>
      <c r="B139" s="102" t="str">
        <f t="shared" ca="1" si="33"/>
        <v/>
      </c>
      <c r="C139" s="102" t="str">
        <f t="shared" ca="1" si="34"/>
        <v/>
      </c>
      <c r="D139" s="139" t="str">
        <f t="shared" ca="1" si="35"/>
        <v/>
      </c>
      <c r="E139" s="139" t="str">
        <f t="shared" ca="1" si="36"/>
        <v/>
      </c>
      <c r="F139" s="140" t="str">
        <f t="shared" ca="1" si="40"/>
        <v/>
      </c>
      <c r="G139" s="118" t="str">
        <f t="shared" ca="1" si="41"/>
        <v/>
      </c>
      <c r="H139" s="118" t="str">
        <f t="shared" ca="1" si="37"/>
        <v/>
      </c>
      <c r="I139" s="141" t="str">
        <f t="shared" ca="1" si="38"/>
        <v/>
      </c>
      <c r="J139" s="139" t="str">
        <f t="shared" ca="1" si="39"/>
        <v/>
      </c>
      <c r="K139" s="140" t="str">
        <f t="shared" ca="1" si="42"/>
        <v/>
      </c>
      <c r="L139" s="118" t="str">
        <f t="shared" ca="1" si="43"/>
        <v/>
      </c>
      <c r="M139" s="138" t="str">
        <f t="shared" ca="1" si="44"/>
        <v/>
      </c>
    </row>
    <row r="140" spans="1:13" x14ac:dyDescent="0.15">
      <c r="A140" s="138" t="str">
        <f t="shared" ca="1" si="45"/>
        <v/>
      </c>
      <c r="B140" s="102" t="str">
        <f t="shared" ca="1" si="33"/>
        <v/>
      </c>
      <c r="C140" s="102" t="str">
        <f t="shared" ca="1" si="34"/>
        <v/>
      </c>
      <c r="D140" s="139" t="str">
        <f t="shared" ca="1" si="35"/>
        <v/>
      </c>
      <c r="E140" s="139" t="str">
        <f t="shared" ca="1" si="36"/>
        <v/>
      </c>
      <c r="F140" s="140" t="str">
        <f t="shared" ca="1" si="40"/>
        <v/>
      </c>
      <c r="G140" s="118" t="str">
        <f t="shared" ca="1" si="41"/>
        <v/>
      </c>
      <c r="H140" s="118" t="str">
        <f t="shared" ca="1" si="37"/>
        <v/>
      </c>
      <c r="I140" s="141" t="str">
        <f t="shared" ca="1" si="38"/>
        <v/>
      </c>
      <c r="J140" s="139" t="str">
        <f t="shared" ca="1" si="39"/>
        <v/>
      </c>
      <c r="K140" s="140" t="str">
        <f t="shared" ca="1" si="42"/>
        <v/>
      </c>
      <c r="L140" s="118" t="str">
        <f t="shared" ca="1" si="43"/>
        <v/>
      </c>
      <c r="M140" s="138" t="str">
        <f t="shared" ca="1" si="44"/>
        <v/>
      </c>
    </row>
    <row r="141" spans="1:13" x14ac:dyDescent="0.15">
      <c r="A141" s="138" t="str">
        <f t="shared" ca="1" si="45"/>
        <v/>
      </c>
      <c r="B141" s="102" t="str">
        <f t="shared" ca="1" si="33"/>
        <v/>
      </c>
      <c r="C141" s="102" t="str">
        <f t="shared" ca="1" si="34"/>
        <v/>
      </c>
      <c r="D141" s="139" t="str">
        <f t="shared" ca="1" si="35"/>
        <v/>
      </c>
      <c r="E141" s="139" t="str">
        <f t="shared" ca="1" si="36"/>
        <v/>
      </c>
      <c r="F141" s="140" t="str">
        <f t="shared" ca="1" si="40"/>
        <v/>
      </c>
      <c r="G141" s="118" t="str">
        <f t="shared" ca="1" si="41"/>
        <v/>
      </c>
      <c r="H141" s="118" t="str">
        <f t="shared" ca="1" si="37"/>
        <v/>
      </c>
      <c r="I141" s="141" t="str">
        <f t="shared" ca="1" si="38"/>
        <v/>
      </c>
      <c r="J141" s="139" t="str">
        <f t="shared" ca="1" si="39"/>
        <v/>
      </c>
      <c r="K141" s="140" t="str">
        <f t="shared" ca="1" si="42"/>
        <v/>
      </c>
      <c r="L141" s="118" t="str">
        <f t="shared" ca="1" si="43"/>
        <v/>
      </c>
      <c r="M141" s="138" t="str">
        <f t="shared" ca="1" si="44"/>
        <v/>
      </c>
    </row>
    <row r="142" spans="1:13" x14ac:dyDescent="0.15">
      <c r="A142" s="138" t="str">
        <f t="shared" ca="1" si="45"/>
        <v/>
      </c>
      <c r="B142" s="102" t="str">
        <f t="shared" ca="1" si="33"/>
        <v/>
      </c>
      <c r="C142" s="102" t="str">
        <f t="shared" ca="1" si="34"/>
        <v/>
      </c>
      <c r="D142" s="139" t="str">
        <f t="shared" ca="1" si="35"/>
        <v/>
      </c>
      <c r="E142" s="139" t="str">
        <f t="shared" ca="1" si="36"/>
        <v/>
      </c>
      <c r="F142" s="140" t="str">
        <f t="shared" ca="1" si="40"/>
        <v/>
      </c>
      <c r="G142" s="118" t="str">
        <f t="shared" ca="1" si="41"/>
        <v/>
      </c>
      <c r="H142" s="118" t="str">
        <f t="shared" ca="1" si="37"/>
        <v/>
      </c>
      <c r="I142" s="141" t="str">
        <f t="shared" ca="1" si="38"/>
        <v/>
      </c>
      <c r="J142" s="139" t="str">
        <f t="shared" ca="1" si="39"/>
        <v/>
      </c>
      <c r="K142" s="140" t="str">
        <f t="shared" ca="1" si="42"/>
        <v/>
      </c>
      <c r="L142" s="118" t="str">
        <f t="shared" ca="1" si="43"/>
        <v/>
      </c>
      <c r="M142" s="138" t="str">
        <f t="shared" ca="1" si="44"/>
        <v/>
      </c>
    </row>
    <row r="143" spans="1:13" x14ac:dyDescent="0.15">
      <c r="A143" s="138" t="str">
        <f t="shared" ca="1" si="45"/>
        <v/>
      </c>
      <c r="B143" s="102" t="str">
        <f t="shared" ca="1" si="33"/>
        <v/>
      </c>
      <c r="C143" s="102" t="str">
        <f t="shared" ca="1" si="34"/>
        <v/>
      </c>
      <c r="D143" s="139" t="str">
        <f t="shared" ca="1" si="35"/>
        <v/>
      </c>
      <c r="E143" s="139" t="str">
        <f t="shared" ca="1" si="36"/>
        <v/>
      </c>
      <c r="F143" s="140" t="str">
        <f t="shared" ca="1" si="40"/>
        <v/>
      </c>
      <c r="G143" s="118" t="str">
        <f t="shared" ca="1" si="41"/>
        <v/>
      </c>
      <c r="H143" s="118" t="str">
        <f t="shared" ca="1" si="37"/>
        <v/>
      </c>
      <c r="I143" s="141" t="str">
        <f t="shared" ca="1" si="38"/>
        <v/>
      </c>
      <c r="J143" s="139" t="str">
        <f t="shared" ca="1" si="39"/>
        <v/>
      </c>
      <c r="K143" s="140" t="str">
        <f t="shared" ca="1" si="42"/>
        <v/>
      </c>
      <c r="L143" s="118" t="str">
        <f t="shared" ca="1" si="43"/>
        <v/>
      </c>
      <c r="M143" s="138" t="str">
        <f t="shared" ca="1" si="44"/>
        <v/>
      </c>
    </row>
    <row r="144" spans="1:13" x14ac:dyDescent="0.15">
      <c r="A144" s="138" t="str">
        <f t="shared" ca="1" si="45"/>
        <v/>
      </c>
      <c r="B144" s="102" t="str">
        <f t="shared" ca="1" si="33"/>
        <v/>
      </c>
      <c r="C144" s="102" t="str">
        <f t="shared" ca="1" si="34"/>
        <v/>
      </c>
      <c r="D144" s="139" t="str">
        <f t="shared" ca="1" si="35"/>
        <v/>
      </c>
      <c r="E144" s="139" t="str">
        <f t="shared" ca="1" si="36"/>
        <v/>
      </c>
      <c r="F144" s="140" t="str">
        <f t="shared" ca="1" si="40"/>
        <v/>
      </c>
      <c r="G144" s="118" t="str">
        <f t="shared" ca="1" si="41"/>
        <v/>
      </c>
      <c r="H144" s="118" t="str">
        <f t="shared" ca="1" si="37"/>
        <v/>
      </c>
      <c r="I144" s="141" t="str">
        <f t="shared" ca="1" si="38"/>
        <v/>
      </c>
      <c r="J144" s="139" t="str">
        <f t="shared" ca="1" si="39"/>
        <v/>
      </c>
      <c r="K144" s="140" t="str">
        <f t="shared" ca="1" si="42"/>
        <v/>
      </c>
      <c r="L144" s="118" t="str">
        <f t="shared" ca="1" si="43"/>
        <v/>
      </c>
      <c r="M144" s="138" t="str">
        <f t="shared" ca="1" si="44"/>
        <v/>
      </c>
    </row>
    <row r="145" spans="1:13" x14ac:dyDescent="0.15">
      <c r="A145" s="138" t="str">
        <f t="shared" ca="1" si="45"/>
        <v/>
      </c>
      <c r="B145" s="102" t="str">
        <f t="shared" ca="1" si="33"/>
        <v/>
      </c>
      <c r="C145" s="102" t="str">
        <f t="shared" ca="1" si="34"/>
        <v/>
      </c>
      <c r="D145" s="139" t="str">
        <f t="shared" ca="1" si="35"/>
        <v/>
      </c>
      <c r="E145" s="139" t="str">
        <f t="shared" ca="1" si="36"/>
        <v/>
      </c>
      <c r="F145" s="140" t="str">
        <f t="shared" ca="1" si="40"/>
        <v/>
      </c>
      <c r="G145" s="118" t="str">
        <f t="shared" ca="1" si="41"/>
        <v/>
      </c>
      <c r="H145" s="118" t="str">
        <f t="shared" ca="1" si="37"/>
        <v/>
      </c>
      <c r="I145" s="141" t="str">
        <f t="shared" ca="1" si="38"/>
        <v/>
      </c>
      <c r="J145" s="139" t="str">
        <f t="shared" ca="1" si="39"/>
        <v/>
      </c>
      <c r="K145" s="140" t="str">
        <f t="shared" ca="1" si="42"/>
        <v/>
      </c>
      <c r="L145" s="118" t="str">
        <f t="shared" ca="1" si="43"/>
        <v/>
      </c>
      <c r="M145" s="138" t="str">
        <f t="shared" ca="1" si="44"/>
        <v/>
      </c>
    </row>
    <row r="146" spans="1:13" x14ac:dyDescent="0.15">
      <c r="A146" s="138" t="str">
        <f t="shared" ca="1" si="45"/>
        <v/>
      </c>
      <c r="B146" s="102" t="str">
        <f t="shared" ca="1" si="33"/>
        <v/>
      </c>
      <c r="C146" s="102" t="str">
        <f t="shared" ca="1" si="34"/>
        <v/>
      </c>
      <c r="D146" s="139" t="str">
        <f t="shared" ca="1" si="35"/>
        <v/>
      </c>
      <c r="E146" s="139" t="str">
        <f t="shared" ca="1" si="36"/>
        <v/>
      </c>
      <c r="F146" s="140" t="str">
        <f t="shared" ca="1" si="40"/>
        <v/>
      </c>
      <c r="G146" s="118" t="str">
        <f t="shared" ca="1" si="41"/>
        <v/>
      </c>
      <c r="H146" s="118" t="str">
        <f t="shared" ca="1" si="37"/>
        <v/>
      </c>
      <c r="I146" s="141" t="str">
        <f t="shared" ca="1" si="38"/>
        <v/>
      </c>
      <c r="J146" s="139" t="str">
        <f t="shared" ca="1" si="39"/>
        <v/>
      </c>
      <c r="K146" s="140" t="str">
        <f t="shared" ca="1" si="42"/>
        <v/>
      </c>
      <c r="L146" s="118" t="str">
        <f t="shared" ca="1" si="43"/>
        <v/>
      </c>
      <c r="M146" s="138" t="str">
        <f t="shared" ca="1" si="44"/>
        <v/>
      </c>
    </row>
    <row r="147" spans="1:13" x14ac:dyDescent="0.15">
      <c r="A147" s="138" t="str">
        <f t="shared" ca="1" si="45"/>
        <v/>
      </c>
      <c r="B147" s="102" t="str">
        <f t="shared" ca="1" si="33"/>
        <v/>
      </c>
      <c r="C147" s="102" t="str">
        <f t="shared" ca="1" si="34"/>
        <v/>
      </c>
      <c r="D147" s="139" t="str">
        <f t="shared" ca="1" si="35"/>
        <v/>
      </c>
      <c r="E147" s="139" t="str">
        <f t="shared" ca="1" si="36"/>
        <v/>
      </c>
      <c r="F147" s="140" t="str">
        <f t="shared" ca="1" si="40"/>
        <v/>
      </c>
      <c r="G147" s="118" t="str">
        <f t="shared" ca="1" si="41"/>
        <v/>
      </c>
      <c r="H147" s="118" t="str">
        <f t="shared" ca="1" si="37"/>
        <v/>
      </c>
      <c r="I147" s="141" t="str">
        <f t="shared" ca="1" si="38"/>
        <v/>
      </c>
      <c r="J147" s="139" t="str">
        <f t="shared" ca="1" si="39"/>
        <v/>
      </c>
      <c r="K147" s="140" t="str">
        <f t="shared" ca="1" si="42"/>
        <v/>
      </c>
      <c r="L147" s="118" t="str">
        <f t="shared" ca="1" si="43"/>
        <v/>
      </c>
      <c r="M147" s="138" t="str">
        <f t="shared" ca="1" si="44"/>
        <v/>
      </c>
    </row>
    <row r="148" spans="1:13" x14ac:dyDescent="0.15">
      <c r="A148" s="138" t="str">
        <f t="shared" ca="1" si="45"/>
        <v/>
      </c>
      <c r="B148" s="102" t="str">
        <f t="shared" ca="1" si="33"/>
        <v/>
      </c>
      <c r="C148" s="102" t="str">
        <f t="shared" ca="1" si="34"/>
        <v/>
      </c>
      <c r="D148" s="139" t="str">
        <f t="shared" ca="1" si="35"/>
        <v/>
      </c>
      <c r="E148" s="139" t="str">
        <f t="shared" ca="1" si="36"/>
        <v/>
      </c>
      <c r="F148" s="140" t="str">
        <f t="shared" ca="1" si="40"/>
        <v/>
      </c>
      <c r="G148" s="118" t="str">
        <f t="shared" ca="1" si="41"/>
        <v/>
      </c>
      <c r="H148" s="118" t="str">
        <f t="shared" ca="1" si="37"/>
        <v/>
      </c>
      <c r="I148" s="141" t="str">
        <f t="shared" ca="1" si="38"/>
        <v/>
      </c>
      <c r="J148" s="139" t="str">
        <f t="shared" ca="1" si="39"/>
        <v/>
      </c>
      <c r="K148" s="140" t="str">
        <f t="shared" ca="1" si="42"/>
        <v/>
      </c>
      <c r="L148" s="118" t="str">
        <f t="shared" ca="1" si="43"/>
        <v/>
      </c>
      <c r="M148" s="138" t="str">
        <f t="shared" ca="1" si="44"/>
        <v/>
      </c>
    </row>
    <row r="149" spans="1:13" x14ac:dyDescent="0.15">
      <c r="A149" s="138" t="str">
        <f t="shared" ca="1" si="45"/>
        <v/>
      </c>
      <c r="B149" s="102" t="str">
        <f t="shared" ca="1" si="33"/>
        <v/>
      </c>
      <c r="C149" s="102" t="str">
        <f t="shared" ca="1" si="34"/>
        <v/>
      </c>
      <c r="D149" s="139" t="str">
        <f t="shared" ca="1" si="35"/>
        <v/>
      </c>
      <c r="E149" s="139" t="str">
        <f t="shared" ca="1" si="36"/>
        <v/>
      </c>
      <c r="F149" s="140" t="str">
        <f t="shared" ca="1" si="40"/>
        <v/>
      </c>
      <c r="G149" s="118" t="str">
        <f t="shared" ca="1" si="41"/>
        <v/>
      </c>
      <c r="H149" s="118" t="str">
        <f t="shared" ca="1" si="37"/>
        <v/>
      </c>
      <c r="I149" s="141" t="str">
        <f t="shared" ca="1" si="38"/>
        <v/>
      </c>
      <c r="J149" s="139" t="str">
        <f t="shared" ca="1" si="39"/>
        <v/>
      </c>
      <c r="K149" s="140" t="str">
        <f t="shared" ca="1" si="42"/>
        <v/>
      </c>
      <c r="L149" s="118" t="str">
        <f t="shared" ca="1" si="43"/>
        <v/>
      </c>
      <c r="M149" s="138" t="str">
        <f t="shared" ca="1" si="44"/>
        <v/>
      </c>
    </row>
    <row r="150" spans="1:13" x14ac:dyDescent="0.15">
      <c r="A150" s="138" t="str">
        <f t="shared" ca="1" si="45"/>
        <v/>
      </c>
      <c r="B150" s="102" t="str">
        <f t="shared" ca="1" si="33"/>
        <v/>
      </c>
      <c r="C150" s="102" t="str">
        <f t="shared" ca="1" si="34"/>
        <v/>
      </c>
      <c r="D150" s="139" t="str">
        <f t="shared" ca="1" si="35"/>
        <v/>
      </c>
      <c r="E150" s="139" t="str">
        <f t="shared" ca="1" si="36"/>
        <v/>
      </c>
      <c r="F150" s="140" t="str">
        <f t="shared" ca="1" si="40"/>
        <v/>
      </c>
      <c r="G150" s="118" t="str">
        <f t="shared" ca="1" si="41"/>
        <v/>
      </c>
      <c r="H150" s="118" t="str">
        <f t="shared" ca="1" si="37"/>
        <v/>
      </c>
      <c r="I150" s="141" t="str">
        <f t="shared" ca="1" si="38"/>
        <v/>
      </c>
      <c r="J150" s="139" t="str">
        <f t="shared" ca="1" si="39"/>
        <v/>
      </c>
      <c r="K150" s="140" t="str">
        <f t="shared" ca="1" si="42"/>
        <v/>
      </c>
      <c r="L150" s="118" t="str">
        <f t="shared" ca="1" si="43"/>
        <v/>
      </c>
      <c r="M150" s="138" t="str">
        <f t="shared" ca="1" si="44"/>
        <v/>
      </c>
    </row>
    <row r="151" spans="1:13" x14ac:dyDescent="0.15">
      <c r="A151" s="138" t="str">
        <f t="shared" ca="1" si="45"/>
        <v/>
      </c>
      <c r="B151" s="102" t="str">
        <f t="shared" ca="1" si="33"/>
        <v/>
      </c>
      <c r="C151" s="102" t="str">
        <f t="shared" ca="1" si="34"/>
        <v/>
      </c>
      <c r="D151" s="139" t="str">
        <f t="shared" ca="1" si="35"/>
        <v/>
      </c>
      <c r="E151" s="139" t="str">
        <f t="shared" ca="1" si="36"/>
        <v/>
      </c>
      <c r="F151" s="140" t="str">
        <f t="shared" ca="1" si="40"/>
        <v/>
      </c>
      <c r="G151" s="118" t="str">
        <f t="shared" ca="1" si="41"/>
        <v/>
      </c>
      <c r="H151" s="118" t="str">
        <f t="shared" ca="1" si="37"/>
        <v/>
      </c>
      <c r="I151" s="141" t="str">
        <f t="shared" ca="1" si="38"/>
        <v/>
      </c>
      <c r="J151" s="139" t="str">
        <f t="shared" ca="1" si="39"/>
        <v/>
      </c>
      <c r="K151" s="140" t="str">
        <f t="shared" ca="1" si="42"/>
        <v/>
      </c>
      <c r="L151" s="118" t="str">
        <f t="shared" ca="1" si="43"/>
        <v/>
      </c>
      <c r="M151" s="138" t="str">
        <f t="shared" ca="1" si="44"/>
        <v/>
      </c>
    </row>
    <row r="152" spans="1:13" x14ac:dyDescent="0.15">
      <c r="A152" s="138" t="str">
        <f t="shared" ca="1" si="45"/>
        <v/>
      </c>
      <c r="B152" s="102" t="str">
        <f t="shared" ca="1" si="33"/>
        <v/>
      </c>
      <c r="C152" s="102" t="str">
        <f t="shared" ca="1" si="34"/>
        <v/>
      </c>
      <c r="D152" s="139" t="str">
        <f t="shared" ca="1" si="35"/>
        <v/>
      </c>
      <c r="E152" s="139" t="str">
        <f t="shared" ca="1" si="36"/>
        <v/>
      </c>
      <c r="F152" s="140" t="str">
        <f t="shared" ca="1" si="40"/>
        <v/>
      </c>
      <c r="G152" s="118" t="str">
        <f t="shared" ca="1" si="41"/>
        <v/>
      </c>
      <c r="H152" s="118" t="str">
        <f t="shared" ca="1" si="37"/>
        <v/>
      </c>
      <c r="I152" s="141" t="str">
        <f t="shared" ca="1" si="38"/>
        <v/>
      </c>
      <c r="J152" s="139" t="str">
        <f t="shared" ca="1" si="39"/>
        <v/>
      </c>
      <c r="K152" s="140" t="str">
        <f t="shared" ca="1" si="42"/>
        <v/>
      </c>
      <c r="L152" s="118" t="str">
        <f t="shared" ca="1" si="43"/>
        <v/>
      </c>
      <c r="M152" s="138" t="str">
        <f t="shared" ca="1" si="44"/>
        <v/>
      </c>
    </row>
    <row r="153" spans="1:13" x14ac:dyDescent="0.15">
      <c r="A153" s="138" t="str">
        <f t="shared" ca="1" si="45"/>
        <v/>
      </c>
      <c r="B153" s="102" t="str">
        <f t="shared" ca="1" si="33"/>
        <v/>
      </c>
      <c r="C153" s="102" t="str">
        <f t="shared" ca="1" si="34"/>
        <v/>
      </c>
      <c r="D153" s="139" t="str">
        <f t="shared" ca="1" si="35"/>
        <v/>
      </c>
      <c r="E153" s="139" t="str">
        <f t="shared" ca="1" si="36"/>
        <v/>
      </c>
      <c r="F153" s="140" t="str">
        <f t="shared" ca="1" si="40"/>
        <v/>
      </c>
      <c r="G153" s="118" t="str">
        <f t="shared" ca="1" si="41"/>
        <v/>
      </c>
      <c r="H153" s="118" t="str">
        <f t="shared" ca="1" si="37"/>
        <v/>
      </c>
      <c r="I153" s="141" t="str">
        <f t="shared" ca="1" si="38"/>
        <v/>
      </c>
      <c r="J153" s="139" t="str">
        <f t="shared" ca="1" si="39"/>
        <v/>
      </c>
      <c r="K153" s="140" t="str">
        <f t="shared" ca="1" si="42"/>
        <v/>
      </c>
      <c r="L153" s="118" t="str">
        <f t="shared" ca="1" si="43"/>
        <v/>
      </c>
      <c r="M153" s="138" t="str">
        <f t="shared" ca="1" si="44"/>
        <v/>
      </c>
    </row>
    <row r="154" spans="1:13" x14ac:dyDescent="0.15">
      <c r="A154" s="138" t="str">
        <f t="shared" ca="1" si="45"/>
        <v/>
      </c>
      <c r="B154" s="102" t="str">
        <f t="shared" ca="1" si="33"/>
        <v/>
      </c>
      <c r="C154" s="102" t="str">
        <f t="shared" ca="1" si="34"/>
        <v/>
      </c>
      <c r="D154" s="139" t="str">
        <f t="shared" ca="1" si="35"/>
        <v/>
      </c>
      <c r="E154" s="139" t="str">
        <f t="shared" ca="1" si="36"/>
        <v/>
      </c>
      <c r="F154" s="140" t="str">
        <f t="shared" ca="1" si="40"/>
        <v/>
      </c>
      <c r="G154" s="118" t="str">
        <f t="shared" ca="1" si="41"/>
        <v/>
      </c>
      <c r="H154" s="118" t="str">
        <f t="shared" ca="1" si="37"/>
        <v/>
      </c>
      <c r="I154" s="141" t="str">
        <f t="shared" ca="1" si="38"/>
        <v/>
      </c>
      <c r="J154" s="139" t="str">
        <f t="shared" ca="1" si="39"/>
        <v/>
      </c>
      <c r="K154" s="140" t="str">
        <f t="shared" ca="1" si="42"/>
        <v/>
      </c>
      <c r="L154" s="118" t="str">
        <f t="shared" ca="1" si="43"/>
        <v/>
      </c>
      <c r="M154" s="138" t="str">
        <f t="shared" ca="1" si="44"/>
        <v/>
      </c>
    </row>
    <row r="155" spans="1:13" x14ac:dyDescent="0.15">
      <c r="A155" s="138" t="str">
        <f t="shared" ca="1" si="45"/>
        <v/>
      </c>
      <c r="B155" s="102" t="str">
        <f t="shared" ca="1" si="33"/>
        <v/>
      </c>
      <c r="C155" s="102" t="str">
        <f t="shared" ca="1" si="34"/>
        <v/>
      </c>
      <c r="D155" s="139" t="str">
        <f t="shared" ca="1" si="35"/>
        <v/>
      </c>
      <c r="E155" s="139" t="str">
        <f t="shared" ca="1" si="36"/>
        <v/>
      </c>
      <c r="F155" s="140" t="str">
        <f t="shared" ca="1" si="40"/>
        <v/>
      </c>
      <c r="G155" s="118" t="str">
        <f t="shared" ca="1" si="41"/>
        <v/>
      </c>
      <c r="H155" s="118" t="str">
        <f t="shared" ca="1" si="37"/>
        <v/>
      </c>
      <c r="I155" s="141" t="str">
        <f t="shared" ca="1" si="38"/>
        <v/>
      </c>
      <c r="J155" s="139" t="str">
        <f t="shared" ca="1" si="39"/>
        <v/>
      </c>
      <c r="K155" s="140" t="str">
        <f t="shared" ca="1" si="42"/>
        <v/>
      </c>
      <c r="L155" s="118" t="str">
        <f t="shared" ca="1" si="43"/>
        <v/>
      </c>
      <c r="M155" s="138" t="str">
        <f t="shared" ca="1" si="44"/>
        <v/>
      </c>
    </row>
    <row r="156" spans="1:13" x14ac:dyDescent="0.15">
      <c r="A156" s="138" t="str">
        <f t="shared" ca="1" si="45"/>
        <v/>
      </c>
      <c r="B156" s="102" t="str">
        <f t="shared" ca="1" si="33"/>
        <v/>
      </c>
      <c r="C156" s="102" t="str">
        <f t="shared" ca="1" si="34"/>
        <v/>
      </c>
      <c r="D156" s="139" t="str">
        <f t="shared" ca="1" si="35"/>
        <v/>
      </c>
      <c r="E156" s="139" t="str">
        <f t="shared" ca="1" si="36"/>
        <v/>
      </c>
      <c r="F156" s="140" t="str">
        <f t="shared" ca="1" si="40"/>
        <v/>
      </c>
      <c r="G156" s="118" t="str">
        <f t="shared" ca="1" si="41"/>
        <v/>
      </c>
      <c r="H156" s="118" t="str">
        <f t="shared" ca="1" si="37"/>
        <v/>
      </c>
      <c r="I156" s="141" t="str">
        <f t="shared" ca="1" si="38"/>
        <v/>
      </c>
      <c r="J156" s="139" t="str">
        <f t="shared" ca="1" si="39"/>
        <v/>
      </c>
      <c r="K156" s="140" t="str">
        <f t="shared" ca="1" si="42"/>
        <v/>
      </c>
      <c r="L156" s="118" t="str">
        <f t="shared" ca="1" si="43"/>
        <v/>
      </c>
      <c r="M156" s="138" t="str">
        <f t="shared" ca="1" si="44"/>
        <v/>
      </c>
    </row>
    <row r="157" spans="1:13" x14ac:dyDescent="0.15">
      <c r="A157" s="138" t="str">
        <f t="shared" ca="1" si="45"/>
        <v/>
      </c>
      <c r="B157" s="102" t="str">
        <f t="shared" ca="1" si="33"/>
        <v/>
      </c>
      <c r="C157" s="102" t="str">
        <f t="shared" ca="1" si="34"/>
        <v/>
      </c>
      <c r="D157" s="139" t="str">
        <f t="shared" ca="1" si="35"/>
        <v/>
      </c>
      <c r="E157" s="139" t="str">
        <f t="shared" ca="1" si="36"/>
        <v/>
      </c>
      <c r="F157" s="140" t="str">
        <f t="shared" ca="1" si="40"/>
        <v/>
      </c>
      <c r="G157" s="118" t="str">
        <f t="shared" ca="1" si="41"/>
        <v/>
      </c>
      <c r="H157" s="118" t="str">
        <f t="shared" ca="1" si="37"/>
        <v/>
      </c>
      <c r="I157" s="141" t="str">
        <f t="shared" ca="1" si="38"/>
        <v/>
      </c>
      <c r="J157" s="139" t="str">
        <f t="shared" ca="1" si="39"/>
        <v/>
      </c>
      <c r="K157" s="140" t="str">
        <f t="shared" ca="1" si="42"/>
        <v/>
      </c>
      <c r="L157" s="118" t="str">
        <f t="shared" ca="1" si="43"/>
        <v/>
      </c>
      <c r="M157" s="138" t="str">
        <f t="shared" ca="1" si="44"/>
        <v/>
      </c>
    </row>
    <row r="158" spans="1:13" x14ac:dyDescent="0.15">
      <c r="A158" s="138" t="str">
        <f t="shared" ca="1" si="45"/>
        <v/>
      </c>
      <c r="B158" s="102" t="str">
        <f t="shared" ca="1" si="33"/>
        <v/>
      </c>
      <c r="C158" s="102" t="str">
        <f t="shared" ca="1" si="34"/>
        <v/>
      </c>
      <c r="D158" s="139" t="str">
        <f t="shared" ca="1" si="35"/>
        <v/>
      </c>
      <c r="E158" s="139" t="str">
        <f t="shared" ca="1" si="36"/>
        <v/>
      </c>
      <c r="F158" s="140" t="str">
        <f t="shared" ca="1" si="40"/>
        <v/>
      </c>
      <c r="G158" s="118" t="str">
        <f t="shared" ca="1" si="41"/>
        <v/>
      </c>
      <c r="H158" s="118" t="str">
        <f t="shared" ca="1" si="37"/>
        <v/>
      </c>
      <c r="I158" s="141" t="str">
        <f t="shared" ca="1" si="38"/>
        <v/>
      </c>
      <c r="J158" s="139" t="str">
        <f t="shared" ca="1" si="39"/>
        <v/>
      </c>
      <c r="K158" s="140" t="str">
        <f t="shared" ca="1" si="42"/>
        <v/>
      </c>
      <c r="L158" s="118" t="str">
        <f t="shared" ca="1" si="43"/>
        <v/>
      </c>
      <c r="M158" s="138" t="str">
        <f t="shared" ca="1" si="44"/>
        <v/>
      </c>
    </row>
    <row r="159" spans="1:13" x14ac:dyDescent="0.15">
      <c r="A159" s="138" t="str">
        <f t="shared" ca="1" si="45"/>
        <v/>
      </c>
      <c r="B159" s="102" t="str">
        <f t="shared" ca="1" si="33"/>
        <v/>
      </c>
      <c r="C159" s="102" t="str">
        <f t="shared" ca="1" si="34"/>
        <v/>
      </c>
      <c r="D159" s="139" t="str">
        <f t="shared" ca="1" si="35"/>
        <v/>
      </c>
      <c r="E159" s="139" t="str">
        <f t="shared" ca="1" si="36"/>
        <v/>
      </c>
      <c r="F159" s="140" t="str">
        <f t="shared" ca="1" si="40"/>
        <v/>
      </c>
      <c r="G159" s="118" t="str">
        <f t="shared" ca="1" si="41"/>
        <v/>
      </c>
      <c r="H159" s="118" t="str">
        <f t="shared" ca="1" si="37"/>
        <v/>
      </c>
      <c r="I159" s="141" t="str">
        <f t="shared" ca="1" si="38"/>
        <v/>
      </c>
      <c r="J159" s="139" t="str">
        <f t="shared" ca="1" si="39"/>
        <v/>
      </c>
      <c r="K159" s="140" t="str">
        <f t="shared" ca="1" si="42"/>
        <v/>
      </c>
      <c r="L159" s="118" t="str">
        <f t="shared" ca="1" si="43"/>
        <v/>
      </c>
      <c r="M159" s="138" t="str">
        <f t="shared" ca="1" si="44"/>
        <v/>
      </c>
    </row>
    <row r="160" spans="1:13" x14ac:dyDescent="0.15">
      <c r="A160" s="138" t="str">
        <f t="shared" ca="1" si="45"/>
        <v/>
      </c>
      <c r="B160" s="102" t="str">
        <f t="shared" ca="1" si="33"/>
        <v/>
      </c>
      <c r="C160" s="102" t="str">
        <f t="shared" ca="1" si="34"/>
        <v/>
      </c>
      <c r="D160" s="139" t="str">
        <f t="shared" ca="1" si="35"/>
        <v/>
      </c>
      <c r="E160" s="139" t="str">
        <f t="shared" ca="1" si="36"/>
        <v/>
      </c>
      <c r="F160" s="140" t="str">
        <f t="shared" ca="1" si="40"/>
        <v/>
      </c>
      <c r="G160" s="118" t="str">
        <f t="shared" ca="1" si="41"/>
        <v/>
      </c>
      <c r="H160" s="118" t="str">
        <f t="shared" ca="1" si="37"/>
        <v/>
      </c>
      <c r="I160" s="141" t="str">
        <f t="shared" ca="1" si="38"/>
        <v/>
      </c>
      <c r="J160" s="139" t="str">
        <f t="shared" ca="1" si="39"/>
        <v/>
      </c>
      <c r="K160" s="140" t="str">
        <f t="shared" ca="1" si="42"/>
        <v/>
      </c>
      <c r="L160" s="118" t="str">
        <f t="shared" ca="1" si="43"/>
        <v/>
      </c>
      <c r="M160" s="138" t="str">
        <f t="shared" ca="1" si="44"/>
        <v/>
      </c>
    </row>
    <row r="161" spans="1:13" x14ac:dyDescent="0.15">
      <c r="A161" s="138" t="str">
        <f t="shared" ca="1" si="45"/>
        <v/>
      </c>
      <c r="B161" s="102" t="str">
        <f t="shared" ca="1" si="33"/>
        <v/>
      </c>
      <c r="C161" s="102" t="str">
        <f t="shared" ca="1" si="34"/>
        <v/>
      </c>
      <c r="D161" s="139" t="str">
        <f t="shared" ca="1" si="35"/>
        <v/>
      </c>
      <c r="E161" s="139" t="str">
        <f t="shared" ca="1" si="36"/>
        <v/>
      </c>
      <c r="F161" s="140" t="str">
        <f t="shared" ca="1" si="40"/>
        <v/>
      </c>
      <c r="G161" s="118" t="str">
        <f t="shared" ca="1" si="41"/>
        <v/>
      </c>
      <c r="H161" s="118" t="str">
        <f t="shared" ca="1" si="37"/>
        <v/>
      </c>
      <c r="I161" s="141" t="str">
        <f t="shared" ca="1" si="38"/>
        <v/>
      </c>
      <c r="J161" s="139" t="str">
        <f t="shared" ca="1" si="39"/>
        <v/>
      </c>
      <c r="K161" s="140" t="str">
        <f t="shared" ca="1" si="42"/>
        <v/>
      </c>
      <c r="L161" s="118" t="str">
        <f t="shared" ca="1" si="43"/>
        <v/>
      </c>
      <c r="M161" s="138" t="str">
        <f t="shared" ca="1" si="44"/>
        <v/>
      </c>
    </row>
    <row r="162" spans="1:13" x14ac:dyDescent="0.15">
      <c r="A162" s="138" t="str">
        <f t="shared" ca="1" si="45"/>
        <v/>
      </c>
      <c r="B162" s="102" t="str">
        <f t="shared" ca="1" si="33"/>
        <v/>
      </c>
      <c r="C162" s="102" t="str">
        <f t="shared" ca="1" si="34"/>
        <v/>
      </c>
      <c r="D162" s="139" t="str">
        <f t="shared" ca="1" si="35"/>
        <v/>
      </c>
      <c r="E162" s="139" t="str">
        <f t="shared" ca="1" si="36"/>
        <v/>
      </c>
      <c r="F162" s="140" t="str">
        <f t="shared" ca="1" si="40"/>
        <v/>
      </c>
      <c r="G162" s="118" t="str">
        <f t="shared" ca="1" si="41"/>
        <v/>
      </c>
      <c r="H162" s="118" t="str">
        <f t="shared" ca="1" si="37"/>
        <v/>
      </c>
      <c r="I162" s="141" t="str">
        <f t="shared" ca="1" si="38"/>
        <v/>
      </c>
      <c r="J162" s="139" t="str">
        <f t="shared" ca="1" si="39"/>
        <v/>
      </c>
      <c r="K162" s="140" t="str">
        <f t="shared" ca="1" si="42"/>
        <v/>
      </c>
      <c r="L162" s="118" t="str">
        <f t="shared" ca="1" si="43"/>
        <v/>
      </c>
      <c r="M162" s="138" t="str">
        <f t="shared" ca="1" si="44"/>
        <v/>
      </c>
    </row>
    <row r="163" spans="1:13" x14ac:dyDescent="0.15">
      <c r="A163" s="138" t="str">
        <f t="shared" ca="1" si="45"/>
        <v/>
      </c>
      <c r="B163" s="102" t="str">
        <f t="shared" ca="1" si="33"/>
        <v/>
      </c>
      <c r="C163" s="102" t="str">
        <f t="shared" ca="1" si="34"/>
        <v/>
      </c>
      <c r="D163" s="139" t="str">
        <f t="shared" ca="1" si="35"/>
        <v/>
      </c>
      <c r="E163" s="139" t="str">
        <f t="shared" ca="1" si="36"/>
        <v/>
      </c>
      <c r="F163" s="140" t="str">
        <f t="shared" ca="1" si="40"/>
        <v/>
      </c>
      <c r="G163" s="118" t="str">
        <f t="shared" ca="1" si="41"/>
        <v/>
      </c>
      <c r="H163" s="118" t="str">
        <f t="shared" ca="1" si="37"/>
        <v/>
      </c>
      <c r="I163" s="141" t="str">
        <f t="shared" ca="1" si="38"/>
        <v/>
      </c>
      <c r="J163" s="139" t="str">
        <f t="shared" ca="1" si="39"/>
        <v/>
      </c>
      <c r="K163" s="140" t="str">
        <f t="shared" ca="1" si="42"/>
        <v/>
      </c>
      <c r="L163" s="118" t="str">
        <f t="shared" ca="1" si="43"/>
        <v/>
      </c>
      <c r="M163" s="138" t="str">
        <f t="shared" ca="1" si="44"/>
        <v/>
      </c>
    </row>
    <row r="164" spans="1:13" x14ac:dyDescent="0.15">
      <c r="A164" s="138" t="str">
        <f t="shared" ca="1" si="45"/>
        <v/>
      </c>
      <c r="B164" s="102" t="str">
        <f t="shared" ca="1" si="33"/>
        <v/>
      </c>
      <c r="C164" s="102" t="str">
        <f t="shared" ca="1" si="34"/>
        <v/>
      </c>
      <c r="D164" s="139" t="str">
        <f t="shared" ca="1" si="35"/>
        <v/>
      </c>
      <c r="E164" s="139" t="str">
        <f t="shared" ca="1" si="36"/>
        <v/>
      </c>
      <c r="F164" s="140" t="str">
        <f t="shared" ca="1" si="40"/>
        <v/>
      </c>
      <c r="G164" s="118" t="str">
        <f t="shared" ca="1" si="41"/>
        <v/>
      </c>
      <c r="H164" s="118" t="str">
        <f t="shared" ca="1" si="37"/>
        <v/>
      </c>
      <c r="I164" s="141" t="str">
        <f t="shared" ca="1" si="38"/>
        <v/>
      </c>
      <c r="J164" s="139" t="str">
        <f t="shared" ca="1" si="39"/>
        <v/>
      </c>
      <c r="K164" s="140" t="str">
        <f t="shared" ca="1" si="42"/>
        <v/>
      </c>
      <c r="L164" s="118" t="str">
        <f t="shared" ca="1" si="43"/>
        <v/>
      </c>
      <c r="M164" s="138" t="str">
        <f t="shared" ca="1" si="44"/>
        <v/>
      </c>
    </row>
    <row r="165" spans="1:13" x14ac:dyDescent="0.15">
      <c r="A165" s="138" t="str">
        <f t="shared" ca="1" si="45"/>
        <v/>
      </c>
      <c r="B165" s="102" t="str">
        <f t="shared" ca="1" si="33"/>
        <v/>
      </c>
      <c r="C165" s="102" t="str">
        <f t="shared" ca="1" si="34"/>
        <v/>
      </c>
      <c r="D165" s="139" t="str">
        <f t="shared" ca="1" si="35"/>
        <v/>
      </c>
      <c r="E165" s="139" t="str">
        <f t="shared" ca="1" si="36"/>
        <v/>
      </c>
      <c r="F165" s="140" t="str">
        <f t="shared" ca="1" si="40"/>
        <v/>
      </c>
      <c r="G165" s="118" t="str">
        <f t="shared" ca="1" si="41"/>
        <v/>
      </c>
      <c r="H165" s="118" t="str">
        <f t="shared" ca="1" si="37"/>
        <v/>
      </c>
      <c r="I165" s="141" t="str">
        <f t="shared" ca="1" si="38"/>
        <v/>
      </c>
      <c r="J165" s="139" t="str">
        <f t="shared" ca="1" si="39"/>
        <v/>
      </c>
      <c r="K165" s="140" t="str">
        <f t="shared" ca="1" si="42"/>
        <v/>
      </c>
      <c r="L165" s="118" t="str">
        <f t="shared" ca="1" si="43"/>
        <v/>
      </c>
      <c r="M165" s="138" t="str">
        <f t="shared" ca="1" si="44"/>
        <v/>
      </c>
    </row>
    <row r="166" spans="1:13" x14ac:dyDescent="0.15">
      <c r="A166" s="138" t="str">
        <f t="shared" ca="1" si="45"/>
        <v/>
      </c>
      <c r="B166" s="102" t="str">
        <f t="shared" ref="B166:B205" ca="1" si="46">IF($A166="","",INDEX(INDIRECT("ydn_raw!AA:AA"),MATCH($B$4,INDIRECT("ydn_raw!AA:AA"),0)+$A166))</f>
        <v/>
      </c>
      <c r="C166" s="102" t="str">
        <f t="shared" ref="C166:C205" ca="1" si="47">IF($A166="","",INDEX(INDIRECT("ydn_raw!AB:AB"),MATCH($B$4,INDIRECT("ydn_raw!AA:AA"),0)+$A166))</f>
        <v/>
      </c>
      <c r="D166" s="139" t="str">
        <f t="shared" ref="D166:D205" ca="1" si="48">IF($A166="","",INDEX(INDIRECT("ydn_raw!AC:AC"),MATCH($B$4,INDIRECT("ydn_raw!AA:AA"),0)+$A166))</f>
        <v/>
      </c>
      <c r="E166" s="139" t="str">
        <f t="shared" ref="E166:E205" ca="1" si="49">IF($A166="","",INDEX(INDIRECT("ydn_raw!AD:AD"),MATCH($B$4,INDIRECT("ydn_raw!AA:AA"),0)+$A166))</f>
        <v/>
      </c>
      <c r="F166" s="140" t="str">
        <f t="shared" ca="1" si="40"/>
        <v/>
      </c>
      <c r="G166" s="118" t="str">
        <f t="shared" ca="1" si="41"/>
        <v/>
      </c>
      <c r="H166" s="118" t="str">
        <f t="shared" ref="H166:H205" ca="1" si="50">IF($A166="","",INDEX(INDIRECT("ydn_raw!AF:AF"),MATCH($B$4,INDIRECT("ydn_raw!AA:AA"),0)+$A166))</f>
        <v/>
      </c>
      <c r="I166" s="141" t="str">
        <f t="shared" ref="I166:I205" ca="1" si="51">IF($A166="","",INDEX(INDIRECT("ydn_raw!AG:AG"),MATCH($B$4,INDIRECT("ydn_raw!AA:AA"),0)+$A166))</f>
        <v/>
      </c>
      <c r="J166" s="139" t="str">
        <f t="shared" ref="J166:J205" ca="1" si="52">IF($A166="","",INDEX(INDIRECT("ydn_raw!AI:AI"),MATCH($B$4,INDIRECT("ydn_raw!AA:AA"),0)+$A166))</f>
        <v/>
      </c>
      <c r="K166" s="140" t="str">
        <f t="shared" ca="1" si="42"/>
        <v/>
      </c>
      <c r="L166" s="118" t="str">
        <f t="shared" ca="1" si="43"/>
        <v/>
      </c>
      <c r="M166" s="138" t="str">
        <f t="shared" ca="1" si="44"/>
        <v/>
      </c>
    </row>
    <row r="167" spans="1:13" x14ac:dyDescent="0.15">
      <c r="A167" s="138" t="str">
        <f t="shared" ca="1" si="45"/>
        <v/>
      </c>
      <c r="B167" s="102" t="str">
        <f t="shared" ca="1" si="46"/>
        <v/>
      </c>
      <c r="C167" s="102" t="str">
        <f t="shared" ca="1" si="47"/>
        <v/>
      </c>
      <c r="D167" s="139" t="str">
        <f t="shared" ca="1" si="48"/>
        <v/>
      </c>
      <c r="E167" s="139" t="str">
        <f t="shared" ca="1" si="49"/>
        <v/>
      </c>
      <c r="F167" s="140" t="str">
        <f t="shared" ca="1" si="40"/>
        <v/>
      </c>
      <c r="G167" s="118" t="str">
        <f t="shared" ca="1" si="41"/>
        <v/>
      </c>
      <c r="H167" s="118" t="str">
        <f t="shared" ca="1" si="50"/>
        <v/>
      </c>
      <c r="I167" s="141" t="str">
        <f t="shared" ca="1" si="51"/>
        <v/>
      </c>
      <c r="J167" s="139" t="str">
        <f t="shared" ca="1" si="52"/>
        <v/>
      </c>
      <c r="K167" s="140" t="str">
        <f t="shared" ca="1" si="42"/>
        <v/>
      </c>
      <c r="L167" s="118" t="str">
        <f t="shared" ca="1" si="43"/>
        <v/>
      </c>
      <c r="M167" s="138" t="str">
        <f t="shared" ca="1" si="44"/>
        <v/>
      </c>
    </row>
    <row r="168" spans="1:13" x14ac:dyDescent="0.15">
      <c r="A168" s="138" t="str">
        <f t="shared" ca="1" si="45"/>
        <v/>
      </c>
      <c r="B168" s="102" t="str">
        <f t="shared" ca="1" si="46"/>
        <v/>
      </c>
      <c r="C168" s="102" t="str">
        <f t="shared" ca="1" si="47"/>
        <v/>
      </c>
      <c r="D168" s="139" t="str">
        <f t="shared" ca="1" si="48"/>
        <v/>
      </c>
      <c r="E168" s="139" t="str">
        <f t="shared" ca="1" si="49"/>
        <v/>
      </c>
      <c r="F168" s="140" t="str">
        <f t="shared" ca="1" si="40"/>
        <v/>
      </c>
      <c r="G168" s="118" t="str">
        <f t="shared" ca="1" si="41"/>
        <v/>
      </c>
      <c r="H168" s="118" t="str">
        <f t="shared" ca="1" si="50"/>
        <v/>
      </c>
      <c r="I168" s="141" t="str">
        <f t="shared" ca="1" si="51"/>
        <v/>
      </c>
      <c r="J168" s="139" t="str">
        <f t="shared" ca="1" si="52"/>
        <v/>
      </c>
      <c r="K168" s="140" t="str">
        <f t="shared" ca="1" si="42"/>
        <v/>
      </c>
      <c r="L168" s="118" t="str">
        <f t="shared" ca="1" si="43"/>
        <v/>
      </c>
      <c r="M168" s="138" t="str">
        <f t="shared" ca="1" si="44"/>
        <v/>
      </c>
    </row>
    <row r="169" spans="1:13" x14ac:dyDescent="0.15">
      <c r="A169" s="138" t="str">
        <f t="shared" ca="1" si="45"/>
        <v/>
      </c>
      <c r="B169" s="102" t="str">
        <f t="shared" ca="1" si="46"/>
        <v/>
      </c>
      <c r="C169" s="102" t="str">
        <f t="shared" ca="1" si="47"/>
        <v/>
      </c>
      <c r="D169" s="139" t="str">
        <f t="shared" ca="1" si="48"/>
        <v/>
      </c>
      <c r="E169" s="139" t="str">
        <f t="shared" ca="1" si="49"/>
        <v/>
      </c>
      <c r="F169" s="140" t="str">
        <f t="shared" ca="1" si="40"/>
        <v/>
      </c>
      <c r="G169" s="118" t="str">
        <f t="shared" ca="1" si="41"/>
        <v/>
      </c>
      <c r="H169" s="118" t="str">
        <f t="shared" ca="1" si="50"/>
        <v/>
      </c>
      <c r="I169" s="141" t="str">
        <f t="shared" ca="1" si="51"/>
        <v/>
      </c>
      <c r="J169" s="139" t="str">
        <f t="shared" ca="1" si="52"/>
        <v/>
      </c>
      <c r="K169" s="140" t="str">
        <f t="shared" ca="1" si="42"/>
        <v/>
      </c>
      <c r="L169" s="118" t="str">
        <f t="shared" ca="1" si="43"/>
        <v/>
      </c>
      <c r="M169" s="138" t="str">
        <f t="shared" ca="1" si="44"/>
        <v/>
      </c>
    </row>
    <row r="170" spans="1:13" x14ac:dyDescent="0.15">
      <c r="A170" s="138" t="str">
        <f t="shared" ca="1" si="45"/>
        <v/>
      </c>
      <c r="B170" s="102" t="str">
        <f t="shared" ca="1" si="46"/>
        <v/>
      </c>
      <c r="C170" s="102" t="str">
        <f t="shared" ca="1" si="47"/>
        <v/>
      </c>
      <c r="D170" s="139" t="str">
        <f t="shared" ca="1" si="48"/>
        <v/>
      </c>
      <c r="E170" s="139" t="str">
        <f t="shared" ca="1" si="49"/>
        <v/>
      </c>
      <c r="F170" s="140" t="str">
        <f t="shared" ref="F170:F205" ca="1" si="53">IF($A170="","",IFERROR(E170/D170,""))</f>
        <v/>
      </c>
      <c r="G170" s="118" t="str">
        <f t="shared" ref="G170:G205" ca="1" si="54">IF($A170="","",IFERROR(H170/E170,""))</f>
        <v/>
      </c>
      <c r="H170" s="118" t="str">
        <f t="shared" ca="1" si="50"/>
        <v/>
      </c>
      <c r="I170" s="141" t="str">
        <f t="shared" ca="1" si="51"/>
        <v/>
      </c>
      <c r="J170" s="139" t="str">
        <f t="shared" ca="1" si="52"/>
        <v/>
      </c>
      <c r="K170" s="140" t="str">
        <f t="shared" ref="K170:K205" ca="1" si="55">IF($A170="","",IFERROR(J170/E170,""))</f>
        <v/>
      </c>
      <c r="L170" s="118" t="str">
        <f t="shared" ref="L170:L205" ca="1" si="56">IF($A170="","",IFERROR(H170/J170,""))</f>
        <v/>
      </c>
      <c r="M170" s="138" t="str">
        <f t="shared" ref="M170:M205" ca="1" si="57">IF($A170="","",IF(J170&gt;0,IF(L170&gt;$L$5,"B","A"),IF(J170=0,IF(H170&gt;$L$5,"C","D"))))</f>
        <v/>
      </c>
    </row>
    <row r="171" spans="1:13" x14ac:dyDescent="0.15">
      <c r="A171" s="138" t="str">
        <f t="shared" ca="1" si="45"/>
        <v/>
      </c>
      <c r="B171" s="102" t="str">
        <f t="shared" ca="1" si="46"/>
        <v/>
      </c>
      <c r="C171" s="102" t="str">
        <f t="shared" ca="1" si="47"/>
        <v/>
      </c>
      <c r="D171" s="139" t="str">
        <f t="shared" ca="1" si="48"/>
        <v/>
      </c>
      <c r="E171" s="139" t="str">
        <f t="shared" ca="1" si="49"/>
        <v/>
      </c>
      <c r="F171" s="140" t="str">
        <f t="shared" ca="1" si="53"/>
        <v/>
      </c>
      <c r="G171" s="118" t="str">
        <f t="shared" ca="1" si="54"/>
        <v/>
      </c>
      <c r="H171" s="118" t="str">
        <f t="shared" ca="1" si="50"/>
        <v/>
      </c>
      <c r="I171" s="141" t="str">
        <f t="shared" ca="1" si="51"/>
        <v/>
      </c>
      <c r="J171" s="139" t="str">
        <f t="shared" ca="1" si="52"/>
        <v/>
      </c>
      <c r="K171" s="140" t="str">
        <f t="shared" ca="1" si="55"/>
        <v/>
      </c>
      <c r="L171" s="118" t="str">
        <f t="shared" ca="1" si="56"/>
        <v/>
      </c>
      <c r="M171" s="138" t="str">
        <f t="shared" ca="1" si="57"/>
        <v/>
      </c>
    </row>
    <row r="172" spans="1:13" x14ac:dyDescent="0.15">
      <c r="A172" s="138" t="str">
        <f t="shared" ca="1" si="45"/>
        <v/>
      </c>
      <c r="B172" s="102" t="str">
        <f t="shared" ca="1" si="46"/>
        <v/>
      </c>
      <c r="C172" s="102" t="str">
        <f t="shared" ca="1" si="47"/>
        <v/>
      </c>
      <c r="D172" s="139" t="str">
        <f t="shared" ca="1" si="48"/>
        <v/>
      </c>
      <c r="E172" s="139" t="str">
        <f t="shared" ca="1" si="49"/>
        <v/>
      </c>
      <c r="F172" s="140" t="str">
        <f t="shared" ca="1" si="53"/>
        <v/>
      </c>
      <c r="G172" s="118" t="str">
        <f t="shared" ca="1" si="54"/>
        <v/>
      </c>
      <c r="H172" s="118" t="str">
        <f t="shared" ca="1" si="50"/>
        <v/>
      </c>
      <c r="I172" s="141" t="str">
        <f t="shared" ca="1" si="51"/>
        <v/>
      </c>
      <c r="J172" s="139" t="str">
        <f t="shared" ca="1" si="52"/>
        <v/>
      </c>
      <c r="K172" s="140" t="str">
        <f t="shared" ca="1" si="55"/>
        <v/>
      </c>
      <c r="L172" s="118" t="str">
        <f t="shared" ca="1" si="56"/>
        <v/>
      </c>
      <c r="M172" s="138" t="str">
        <f t="shared" ca="1" si="57"/>
        <v/>
      </c>
    </row>
    <row r="173" spans="1:13" x14ac:dyDescent="0.15">
      <c r="A173" s="138" t="str">
        <f t="shared" ca="1" si="45"/>
        <v/>
      </c>
      <c r="B173" s="102" t="str">
        <f t="shared" ca="1" si="46"/>
        <v/>
      </c>
      <c r="C173" s="102" t="str">
        <f t="shared" ca="1" si="47"/>
        <v/>
      </c>
      <c r="D173" s="139" t="str">
        <f t="shared" ca="1" si="48"/>
        <v/>
      </c>
      <c r="E173" s="139" t="str">
        <f t="shared" ca="1" si="49"/>
        <v/>
      </c>
      <c r="F173" s="140" t="str">
        <f t="shared" ca="1" si="53"/>
        <v/>
      </c>
      <c r="G173" s="118" t="str">
        <f t="shared" ca="1" si="54"/>
        <v/>
      </c>
      <c r="H173" s="118" t="str">
        <f t="shared" ca="1" si="50"/>
        <v/>
      </c>
      <c r="I173" s="141" t="str">
        <f t="shared" ca="1" si="51"/>
        <v/>
      </c>
      <c r="J173" s="139" t="str">
        <f t="shared" ca="1" si="52"/>
        <v/>
      </c>
      <c r="K173" s="140" t="str">
        <f t="shared" ca="1" si="55"/>
        <v/>
      </c>
      <c r="L173" s="118" t="str">
        <f t="shared" ca="1" si="56"/>
        <v/>
      </c>
      <c r="M173" s="138" t="str">
        <f t="shared" ca="1" si="57"/>
        <v/>
      </c>
    </row>
    <row r="174" spans="1:13" x14ac:dyDescent="0.15">
      <c r="A174" s="138" t="str">
        <f t="shared" ca="1" si="45"/>
        <v/>
      </c>
      <c r="B174" s="102" t="str">
        <f t="shared" ca="1" si="46"/>
        <v/>
      </c>
      <c r="C174" s="102" t="str">
        <f t="shared" ca="1" si="47"/>
        <v/>
      </c>
      <c r="D174" s="139" t="str">
        <f t="shared" ca="1" si="48"/>
        <v/>
      </c>
      <c r="E174" s="139" t="str">
        <f t="shared" ca="1" si="49"/>
        <v/>
      </c>
      <c r="F174" s="140" t="str">
        <f t="shared" ca="1" si="53"/>
        <v/>
      </c>
      <c r="G174" s="118" t="str">
        <f t="shared" ca="1" si="54"/>
        <v/>
      </c>
      <c r="H174" s="118" t="str">
        <f t="shared" ca="1" si="50"/>
        <v/>
      </c>
      <c r="I174" s="141" t="str">
        <f t="shared" ca="1" si="51"/>
        <v/>
      </c>
      <c r="J174" s="139" t="str">
        <f t="shared" ca="1" si="52"/>
        <v/>
      </c>
      <c r="K174" s="140" t="str">
        <f t="shared" ca="1" si="55"/>
        <v/>
      </c>
      <c r="L174" s="118" t="str">
        <f t="shared" ca="1" si="56"/>
        <v/>
      </c>
      <c r="M174" s="138" t="str">
        <f t="shared" ca="1" si="57"/>
        <v/>
      </c>
    </row>
    <row r="175" spans="1:13" x14ac:dyDescent="0.15">
      <c r="A175" s="138" t="str">
        <f t="shared" ca="1" si="45"/>
        <v/>
      </c>
      <c r="B175" s="102" t="str">
        <f t="shared" ca="1" si="46"/>
        <v/>
      </c>
      <c r="C175" s="102" t="str">
        <f t="shared" ca="1" si="47"/>
        <v/>
      </c>
      <c r="D175" s="139" t="str">
        <f t="shared" ca="1" si="48"/>
        <v/>
      </c>
      <c r="E175" s="139" t="str">
        <f t="shared" ca="1" si="49"/>
        <v/>
      </c>
      <c r="F175" s="140" t="str">
        <f t="shared" ca="1" si="53"/>
        <v/>
      </c>
      <c r="G175" s="118" t="str">
        <f t="shared" ca="1" si="54"/>
        <v/>
      </c>
      <c r="H175" s="118" t="str">
        <f t="shared" ca="1" si="50"/>
        <v/>
      </c>
      <c r="I175" s="141" t="str">
        <f t="shared" ca="1" si="51"/>
        <v/>
      </c>
      <c r="J175" s="139" t="str">
        <f t="shared" ca="1" si="52"/>
        <v/>
      </c>
      <c r="K175" s="140" t="str">
        <f t="shared" ca="1" si="55"/>
        <v/>
      </c>
      <c r="L175" s="118" t="str">
        <f t="shared" ca="1" si="56"/>
        <v/>
      </c>
      <c r="M175" s="138" t="str">
        <f t="shared" ca="1" si="57"/>
        <v/>
      </c>
    </row>
    <row r="176" spans="1:13" x14ac:dyDescent="0.15">
      <c r="A176" s="138" t="str">
        <f t="shared" ca="1" si="45"/>
        <v/>
      </c>
      <c r="B176" s="102" t="str">
        <f t="shared" ca="1" si="46"/>
        <v/>
      </c>
      <c r="C176" s="102" t="str">
        <f t="shared" ca="1" si="47"/>
        <v/>
      </c>
      <c r="D176" s="139" t="str">
        <f t="shared" ca="1" si="48"/>
        <v/>
      </c>
      <c r="E176" s="139" t="str">
        <f t="shared" ca="1" si="49"/>
        <v/>
      </c>
      <c r="F176" s="140" t="str">
        <f t="shared" ca="1" si="53"/>
        <v/>
      </c>
      <c r="G176" s="118" t="str">
        <f t="shared" ca="1" si="54"/>
        <v/>
      </c>
      <c r="H176" s="118" t="str">
        <f t="shared" ca="1" si="50"/>
        <v/>
      </c>
      <c r="I176" s="141" t="str">
        <f t="shared" ca="1" si="51"/>
        <v/>
      </c>
      <c r="J176" s="139" t="str">
        <f t="shared" ca="1" si="52"/>
        <v/>
      </c>
      <c r="K176" s="140" t="str">
        <f t="shared" ca="1" si="55"/>
        <v/>
      </c>
      <c r="L176" s="118" t="str">
        <f t="shared" ca="1" si="56"/>
        <v/>
      </c>
      <c r="M176" s="138" t="str">
        <f t="shared" ca="1" si="57"/>
        <v/>
      </c>
    </row>
    <row r="177" spans="1:13" x14ac:dyDescent="0.15">
      <c r="A177" s="138" t="str">
        <f t="shared" ca="1" si="45"/>
        <v/>
      </c>
      <c r="B177" s="102" t="str">
        <f t="shared" ca="1" si="46"/>
        <v/>
      </c>
      <c r="C177" s="102" t="str">
        <f t="shared" ca="1" si="47"/>
        <v/>
      </c>
      <c r="D177" s="139" t="str">
        <f t="shared" ca="1" si="48"/>
        <v/>
      </c>
      <c r="E177" s="139" t="str">
        <f t="shared" ca="1" si="49"/>
        <v/>
      </c>
      <c r="F177" s="140" t="str">
        <f t="shared" ca="1" si="53"/>
        <v/>
      </c>
      <c r="G177" s="118" t="str">
        <f t="shared" ca="1" si="54"/>
        <v/>
      </c>
      <c r="H177" s="118" t="str">
        <f t="shared" ca="1" si="50"/>
        <v/>
      </c>
      <c r="I177" s="141" t="str">
        <f t="shared" ca="1" si="51"/>
        <v/>
      </c>
      <c r="J177" s="139" t="str">
        <f t="shared" ca="1" si="52"/>
        <v/>
      </c>
      <c r="K177" s="140" t="str">
        <f t="shared" ca="1" si="55"/>
        <v/>
      </c>
      <c r="L177" s="118" t="str">
        <f t="shared" ca="1" si="56"/>
        <v/>
      </c>
      <c r="M177" s="138" t="str">
        <f t="shared" ca="1" si="57"/>
        <v/>
      </c>
    </row>
    <row r="178" spans="1:13" x14ac:dyDescent="0.15">
      <c r="A178" s="138" t="str">
        <f t="shared" ca="1" si="45"/>
        <v/>
      </c>
      <c r="B178" s="102" t="str">
        <f t="shared" ca="1" si="46"/>
        <v/>
      </c>
      <c r="C178" s="102" t="str">
        <f t="shared" ca="1" si="47"/>
        <v/>
      </c>
      <c r="D178" s="139" t="str">
        <f t="shared" ca="1" si="48"/>
        <v/>
      </c>
      <c r="E178" s="139" t="str">
        <f t="shared" ca="1" si="49"/>
        <v/>
      </c>
      <c r="F178" s="140" t="str">
        <f t="shared" ca="1" si="53"/>
        <v/>
      </c>
      <c r="G178" s="118" t="str">
        <f t="shared" ca="1" si="54"/>
        <v/>
      </c>
      <c r="H178" s="118" t="str">
        <f t="shared" ca="1" si="50"/>
        <v/>
      </c>
      <c r="I178" s="141" t="str">
        <f t="shared" ca="1" si="51"/>
        <v/>
      </c>
      <c r="J178" s="139" t="str">
        <f t="shared" ca="1" si="52"/>
        <v/>
      </c>
      <c r="K178" s="140" t="str">
        <f t="shared" ca="1" si="55"/>
        <v/>
      </c>
      <c r="L178" s="118" t="str">
        <f t="shared" ca="1" si="56"/>
        <v/>
      </c>
      <c r="M178" s="138" t="str">
        <f t="shared" ca="1" si="57"/>
        <v/>
      </c>
    </row>
    <row r="179" spans="1:13" x14ac:dyDescent="0.15">
      <c r="A179" s="138" t="str">
        <f t="shared" ca="1" si="45"/>
        <v/>
      </c>
      <c r="B179" s="102" t="str">
        <f t="shared" ca="1" si="46"/>
        <v/>
      </c>
      <c r="C179" s="102" t="str">
        <f t="shared" ca="1" si="47"/>
        <v/>
      </c>
      <c r="D179" s="139" t="str">
        <f t="shared" ca="1" si="48"/>
        <v/>
      </c>
      <c r="E179" s="139" t="str">
        <f t="shared" ca="1" si="49"/>
        <v/>
      </c>
      <c r="F179" s="140" t="str">
        <f t="shared" ca="1" si="53"/>
        <v/>
      </c>
      <c r="G179" s="118" t="str">
        <f t="shared" ca="1" si="54"/>
        <v/>
      </c>
      <c r="H179" s="118" t="str">
        <f t="shared" ca="1" si="50"/>
        <v/>
      </c>
      <c r="I179" s="141" t="str">
        <f t="shared" ca="1" si="51"/>
        <v/>
      </c>
      <c r="J179" s="139" t="str">
        <f t="shared" ca="1" si="52"/>
        <v/>
      </c>
      <c r="K179" s="140" t="str">
        <f t="shared" ca="1" si="55"/>
        <v/>
      </c>
      <c r="L179" s="118" t="str">
        <f t="shared" ca="1" si="56"/>
        <v/>
      </c>
      <c r="M179" s="138" t="str">
        <f t="shared" ca="1" si="57"/>
        <v/>
      </c>
    </row>
    <row r="180" spans="1:13" x14ac:dyDescent="0.15">
      <c r="A180" s="138" t="str">
        <f t="shared" ca="1" si="45"/>
        <v/>
      </c>
      <c r="B180" s="102" t="str">
        <f t="shared" ca="1" si="46"/>
        <v/>
      </c>
      <c r="C180" s="102" t="str">
        <f t="shared" ca="1" si="47"/>
        <v/>
      </c>
      <c r="D180" s="139" t="str">
        <f t="shared" ca="1" si="48"/>
        <v/>
      </c>
      <c r="E180" s="139" t="str">
        <f t="shared" ca="1" si="49"/>
        <v/>
      </c>
      <c r="F180" s="140" t="str">
        <f t="shared" ca="1" si="53"/>
        <v/>
      </c>
      <c r="G180" s="118" t="str">
        <f t="shared" ca="1" si="54"/>
        <v/>
      </c>
      <c r="H180" s="118" t="str">
        <f t="shared" ca="1" si="50"/>
        <v/>
      </c>
      <c r="I180" s="141" t="str">
        <f t="shared" ca="1" si="51"/>
        <v/>
      </c>
      <c r="J180" s="139" t="str">
        <f t="shared" ca="1" si="52"/>
        <v/>
      </c>
      <c r="K180" s="140" t="str">
        <f t="shared" ca="1" si="55"/>
        <v/>
      </c>
      <c r="L180" s="118" t="str">
        <f t="shared" ca="1" si="56"/>
        <v/>
      </c>
      <c r="M180" s="138" t="str">
        <f t="shared" ca="1" si="57"/>
        <v/>
      </c>
    </row>
    <row r="181" spans="1:13" x14ac:dyDescent="0.15">
      <c r="A181" s="138" t="str">
        <f t="shared" ca="1" si="45"/>
        <v/>
      </c>
      <c r="B181" s="102" t="str">
        <f t="shared" ca="1" si="46"/>
        <v/>
      </c>
      <c r="C181" s="102" t="str">
        <f t="shared" ca="1" si="47"/>
        <v/>
      </c>
      <c r="D181" s="139" t="str">
        <f t="shared" ca="1" si="48"/>
        <v/>
      </c>
      <c r="E181" s="139" t="str">
        <f t="shared" ca="1" si="49"/>
        <v/>
      </c>
      <c r="F181" s="140" t="str">
        <f t="shared" ca="1" si="53"/>
        <v/>
      </c>
      <c r="G181" s="118" t="str">
        <f t="shared" ca="1" si="54"/>
        <v/>
      </c>
      <c r="H181" s="118" t="str">
        <f t="shared" ca="1" si="50"/>
        <v/>
      </c>
      <c r="I181" s="141" t="str">
        <f t="shared" ca="1" si="51"/>
        <v/>
      </c>
      <c r="J181" s="139" t="str">
        <f t="shared" ca="1" si="52"/>
        <v/>
      </c>
      <c r="K181" s="140" t="str">
        <f t="shared" ca="1" si="55"/>
        <v/>
      </c>
      <c r="L181" s="118" t="str">
        <f t="shared" ca="1" si="56"/>
        <v/>
      </c>
      <c r="M181" s="138" t="str">
        <f t="shared" ca="1" si="57"/>
        <v/>
      </c>
    </row>
    <row r="182" spans="1:13" x14ac:dyDescent="0.15">
      <c r="A182" s="138" t="str">
        <f t="shared" ca="1" si="45"/>
        <v/>
      </c>
      <c r="B182" s="102" t="str">
        <f t="shared" ca="1" si="46"/>
        <v/>
      </c>
      <c r="C182" s="102" t="str">
        <f t="shared" ca="1" si="47"/>
        <v/>
      </c>
      <c r="D182" s="139" t="str">
        <f t="shared" ca="1" si="48"/>
        <v/>
      </c>
      <c r="E182" s="139" t="str">
        <f t="shared" ca="1" si="49"/>
        <v/>
      </c>
      <c r="F182" s="140" t="str">
        <f t="shared" ca="1" si="53"/>
        <v/>
      </c>
      <c r="G182" s="118" t="str">
        <f t="shared" ca="1" si="54"/>
        <v/>
      </c>
      <c r="H182" s="118" t="str">
        <f t="shared" ca="1" si="50"/>
        <v/>
      </c>
      <c r="I182" s="141" t="str">
        <f t="shared" ca="1" si="51"/>
        <v/>
      </c>
      <c r="J182" s="139" t="str">
        <f t="shared" ca="1" si="52"/>
        <v/>
      </c>
      <c r="K182" s="140" t="str">
        <f t="shared" ca="1" si="55"/>
        <v/>
      </c>
      <c r="L182" s="118" t="str">
        <f t="shared" ca="1" si="56"/>
        <v/>
      </c>
      <c r="M182" s="138" t="str">
        <f t="shared" ca="1" si="57"/>
        <v/>
      </c>
    </row>
    <row r="183" spans="1:13" x14ac:dyDescent="0.15">
      <c r="A183" s="138" t="str">
        <f t="shared" ca="1" si="45"/>
        <v/>
      </c>
      <c r="B183" s="102" t="str">
        <f t="shared" ca="1" si="46"/>
        <v/>
      </c>
      <c r="C183" s="102" t="str">
        <f t="shared" ca="1" si="47"/>
        <v/>
      </c>
      <c r="D183" s="139" t="str">
        <f t="shared" ca="1" si="48"/>
        <v/>
      </c>
      <c r="E183" s="139" t="str">
        <f t="shared" ca="1" si="49"/>
        <v/>
      </c>
      <c r="F183" s="140" t="str">
        <f t="shared" ca="1" si="53"/>
        <v/>
      </c>
      <c r="G183" s="118" t="str">
        <f t="shared" ca="1" si="54"/>
        <v/>
      </c>
      <c r="H183" s="118" t="str">
        <f t="shared" ca="1" si="50"/>
        <v/>
      </c>
      <c r="I183" s="141" t="str">
        <f t="shared" ca="1" si="51"/>
        <v/>
      </c>
      <c r="J183" s="139" t="str">
        <f t="shared" ca="1" si="52"/>
        <v/>
      </c>
      <c r="K183" s="140" t="str">
        <f t="shared" ca="1" si="55"/>
        <v/>
      </c>
      <c r="L183" s="118" t="str">
        <f t="shared" ca="1" si="56"/>
        <v/>
      </c>
      <c r="M183" s="138" t="str">
        <f t="shared" ca="1" si="57"/>
        <v/>
      </c>
    </row>
    <row r="184" spans="1:13" x14ac:dyDescent="0.15">
      <c r="A184" s="138" t="str">
        <f t="shared" ca="1" si="45"/>
        <v/>
      </c>
      <c r="B184" s="102" t="str">
        <f t="shared" ca="1" si="46"/>
        <v/>
      </c>
      <c r="C184" s="102" t="str">
        <f t="shared" ca="1" si="47"/>
        <v/>
      </c>
      <c r="D184" s="139" t="str">
        <f t="shared" ca="1" si="48"/>
        <v/>
      </c>
      <c r="E184" s="139" t="str">
        <f t="shared" ca="1" si="49"/>
        <v/>
      </c>
      <c r="F184" s="140" t="str">
        <f t="shared" ca="1" si="53"/>
        <v/>
      </c>
      <c r="G184" s="118" t="str">
        <f t="shared" ca="1" si="54"/>
        <v/>
      </c>
      <c r="H184" s="118" t="str">
        <f t="shared" ca="1" si="50"/>
        <v/>
      </c>
      <c r="I184" s="141" t="str">
        <f t="shared" ca="1" si="51"/>
        <v/>
      </c>
      <c r="J184" s="139" t="str">
        <f t="shared" ca="1" si="52"/>
        <v/>
      </c>
      <c r="K184" s="140" t="str">
        <f t="shared" ca="1" si="55"/>
        <v/>
      </c>
      <c r="L184" s="118" t="str">
        <f t="shared" ca="1" si="56"/>
        <v/>
      </c>
      <c r="M184" s="138" t="str">
        <f t="shared" ca="1" si="57"/>
        <v/>
      </c>
    </row>
    <row r="185" spans="1:13" x14ac:dyDescent="0.15">
      <c r="A185" s="138" t="str">
        <f t="shared" ca="1" si="45"/>
        <v/>
      </c>
      <c r="B185" s="102" t="str">
        <f t="shared" ca="1" si="46"/>
        <v/>
      </c>
      <c r="C185" s="102" t="str">
        <f t="shared" ca="1" si="47"/>
        <v/>
      </c>
      <c r="D185" s="139" t="str">
        <f t="shared" ca="1" si="48"/>
        <v/>
      </c>
      <c r="E185" s="139" t="str">
        <f t="shared" ca="1" si="49"/>
        <v/>
      </c>
      <c r="F185" s="140" t="str">
        <f t="shared" ca="1" si="53"/>
        <v/>
      </c>
      <c r="G185" s="118" t="str">
        <f t="shared" ca="1" si="54"/>
        <v/>
      </c>
      <c r="H185" s="118" t="str">
        <f t="shared" ca="1" si="50"/>
        <v/>
      </c>
      <c r="I185" s="141" t="str">
        <f t="shared" ca="1" si="51"/>
        <v/>
      </c>
      <c r="J185" s="139" t="str">
        <f t="shared" ca="1" si="52"/>
        <v/>
      </c>
      <c r="K185" s="140" t="str">
        <f t="shared" ca="1" si="55"/>
        <v/>
      </c>
      <c r="L185" s="118" t="str">
        <f t="shared" ca="1" si="56"/>
        <v/>
      </c>
      <c r="M185" s="138" t="str">
        <f t="shared" ca="1" si="57"/>
        <v/>
      </c>
    </row>
    <row r="186" spans="1:13" x14ac:dyDescent="0.15">
      <c r="A186" s="138" t="str">
        <f t="shared" ca="1" si="45"/>
        <v/>
      </c>
      <c r="B186" s="102" t="str">
        <f t="shared" ca="1" si="46"/>
        <v/>
      </c>
      <c r="C186" s="102" t="str">
        <f t="shared" ca="1" si="47"/>
        <v/>
      </c>
      <c r="D186" s="139" t="str">
        <f t="shared" ca="1" si="48"/>
        <v/>
      </c>
      <c r="E186" s="139" t="str">
        <f t="shared" ca="1" si="49"/>
        <v/>
      </c>
      <c r="F186" s="140" t="str">
        <f t="shared" ca="1" si="53"/>
        <v/>
      </c>
      <c r="G186" s="118" t="str">
        <f t="shared" ca="1" si="54"/>
        <v/>
      </c>
      <c r="H186" s="118" t="str">
        <f t="shared" ca="1" si="50"/>
        <v/>
      </c>
      <c r="I186" s="141" t="str">
        <f t="shared" ca="1" si="51"/>
        <v/>
      </c>
      <c r="J186" s="139" t="str">
        <f t="shared" ca="1" si="52"/>
        <v/>
      </c>
      <c r="K186" s="140" t="str">
        <f t="shared" ca="1" si="55"/>
        <v/>
      </c>
      <c r="L186" s="118" t="str">
        <f t="shared" ca="1" si="56"/>
        <v/>
      </c>
      <c r="M186" s="138" t="str">
        <f t="shared" ca="1" si="57"/>
        <v/>
      </c>
    </row>
    <row r="187" spans="1:13" x14ac:dyDescent="0.15">
      <c r="A187" s="138" t="str">
        <f t="shared" ca="1" si="45"/>
        <v/>
      </c>
      <c r="B187" s="102" t="str">
        <f t="shared" ca="1" si="46"/>
        <v/>
      </c>
      <c r="C187" s="102" t="str">
        <f t="shared" ca="1" si="47"/>
        <v/>
      </c>
      <c r="D187" s="139" t="str">
        <f t="shared" ca="1" si="48"/>
        <v/>
      </c>
      <c r="E187" s="139" t="str">
        <f t="shared" ca="1" si="49"/>
        <v/>
      </c>
      <c r="F187" s="140" t="str">
        <f t="shared" ca="1" si="53"/>
        <v/>
      </c>
      <c r="G187" s="118" t="str">
        <f t="shared" ca="1" si="54"/>
        <v/>
      </c>
      <c r="H187" s="118" t="str">
        <f t="shared" ca="1" si="50"/>
        <v/>
      </c>
      <c r="I187" s="141" t="str">
        <f t="shared" ca="1" si="51"/>
        <v/>
      </c>
      <c r="J187" s="139" t="str">
        <f t="shared" ca="1" si="52"/>
        <v/>
      </c>
      <c r="K187" s="140" t="str">
        <f t="shared" ca="1" si="55"/>
        <v/>
      </c>
      <c r="L187" s="118" t="str">
        <f t="shared" ca="1" si="56"/>
        <v/>
      </c>
      <c r="M187" s="138" t="str">
        <f t="shared" ca="1" si="57"/>
        <v/>
      </c>
    </row>
    <row r="188" spans="1:13" x14ac:dyDescent="0.15">
      <c r="A188" s="138" t="str">
        <f t="shared" ca="1" si="45"/>
        <v/>
      </c>
      <c r="B188" s="102" t="str">
        <f t="shared" ca="1" si="46"/>
        <v/>
      </c>
      <c r="C188" s="102" t="str">
        <f t="shared" ca="1" si="47"/>
        <v/>
      </c>
      <c r="D188" s="139" t="str">
        <f t="shared" ca="1" si="48"/>
        <v/>
      </c>
      <c r="E188" s="139" t="str">
        <f t="shared" ca="1" si="49"/>
        <v/>
      </c>
      <c r="F188" s="140" t="str">
        <f t="shared" ca="1" si="53"/>
        <v/>
      </c>
      <c r="G188" s="118" t="str">
        <f t="shared" ca="1" si="54"/>
        <v/>
      </c>
      <c r="H188" s="118" t="str">
        <f t="shared" ca="1" si="50"/>
        <v/>
      </c>
      <c r="I188" s="141" t="str">
        <f t="shared" ca="1" si="51"/>
        <v/>
      </c>
      <c r="J188" s="139" t="str">
        <f t="shared" ca="1" si="52"/>
        <v/>
      </c>
      <c r="K188" s="140" t="str">
        <f t="shared" ca="1" si="55"/>
        <v/>
      </c>
      <c r="L188" s="118" t="str">
        <f t="shared" ca="1" si="56"/>
        <v/>
      </c>
      <c r="M188" s="138" t="str">
        <f t="shared" ca="1" si="57"/>
        <v/>
      </c>
    </row>
    <row r="189" spans="1:13" x14ac:dyDescent="0.15">
      <c r="A189" s="138" t="str">
        <f t="shared" ca="1" si="45"/>
        <v/>
      </c>
      <c r="B189" s="102" t="str">
        <f t="shared" ca="1" si="46"/>
        <v/>
      </c>
      <c r="C189" s="102" t="str">
        <f t="shared" ca="1" si="47"/>
        <v/>
      </c>
      <c r="D189" s="139" t="str">
        <f t="shared" ca="1" si="48"/>
        <v/>
      </c>
      <c r="E189" s="139" t="str">
        <f t="shared" ca="1" si="49"/>
        <v/>
      </c>
      <c r="F189" s="140" t="str">
        <f t="shared" ca="1" si="53"/>
        <v/>
      </c>
      <c r="G189" s="118" t="str">
        <f t="shared" ca="1" si="54"/>
        <v/>
      </c>
      <c r="H189" s="118" t="str">
        <f t="shared" ca="1" si="50"/>
        <v/>
      </c>
      <c r="I189" s="141" t="str">
        <f t="shared" ca="1" si="51"/>
        <v/>
      </c>
      <c r="J189" s="139" t="str">
        <f t="shared" ca="1" si="52"/>
        <v/>
      </c>
      <c r="K189" s="140" t="str">
        <f t="shared" ca="1" si="55"/>
        <v/>
      </c>
      <c r="L189" s="118" t="str">
        <f t="shared" ca="1" si="56"/>
        <v/>
      </c>
      <c r="M189" s="138" t="str">
        <f t="shared" ca="1" si="57"/>
        <v/>
      </c>
    </row>
    <row r="190" spans="1:13" x14ac:dyDescent="0.15">
      <c r="A190" s="138" t="str">
        <f t="shared" ca="1" si="45"/>
        <v/>
      </c>
      <c r="B190" s="102" t="str">
        <f t="shared" ca="1" si="46"/>
        <v/>
      </c>
      <c r="C190" s="102" t="str">
        <f t="shared" ca="1" si="47"/>
        <v/>
      </c>
      <c r="D190" s="139" t="str">
        <f t="shared" ca="1" si="48"/>
        <v/>
      </c>
      <c r="E190" s="139" t="str">
        <f t="shared" ca="1" si="49"/>
        <v/>
      </c>
      <c r="F190" s="140" t="str">
        <f t="shared" ca="1" si="53"/>
        <v/>
      </c>
      <c r="G190" s="118" t="str">
        <f t="shared" ca="1" si="54"/>
        <v/>
      </c>
      <c r="H190" s="118" t="str">
        <f t="shared" ca="1" si="50"/>
        <v/>
      </c>
      <c r="I190" s="141" t="str">
        <f t="shared" ca="1" si="51"/>
        <v/>
      </c>
      <c r="J190" s="139" t="str">
        <f t="shared" ca="1" si="52"/>
        <v/>
      </c>
      <c r="K190" s="140" t="str">
        <f t="shared" ca="1" si="55"/>
        <v/>
      </c>
      <c r="L190" s="118" t="str">
        <f t="shared" ca="1" si="56"/>
        <v/>
      </c>
      <c r="M190" s="138" t="str">
        <f t="shared" ca="1" si="57"/>
        <v/>
      </c>
    </row>
    <row r="191" spans="1:13" x14ac:dyDescent="0.15">
      <c r="A191" s="138" t="str">
        <f t="shared" ca="1" si="45"/>
        <v/>
      </c>
      <c r="B191" s="102" t="str">
        <f t="shared" ca="1" si="46"/>
        <v/>
      </c>
      <c r="C191" s="102" t="str">
        <f t="shared" ca="1" si="47"/>
        <v/>
      </c>
      <c r="D191" s="139" t="str">
        <f t="shared" ca="1" si="48"/>
        <v/>
      </c>
      <c r="E191" s="139" t="str">
        <f t="shared" ca="1" si="49"/>
        <v/>
      </c>
      <c r="F191" s="140" t="str">
        <f t="shared" ca="1" si="53"/>
        <v/>
      </c>
      <c r="G191" s="118" t="str">
        <f t="shared" ca="1" si="54"/>
        <v/>
      </c>
      <c r="H191" s="118" t="str">
        <f t="shared" ca="1" si="50"/>
        <v/>
      </c>
      <c r="I191" s="141" t="str">
        <f t="shared" ca="1" si="51"/>
        <v/>
      </c>
      <c r="J191" s="139" t="str">
        <f t="shared" ca="1" si="52"/>
        <v/>
      </c>
      <c r="K191" s="140" t="str">
        <f t="shared" ca="1" si="55"/>
        <v/>
      </c>
      <c r="L191" s="118" t="str">
        <f t="shared" ca="1" si="56"/>
        <v/>
      </c>
      <c r="M191" s="138" t="str">
        <f t="shared" ca="1" si="57"/>
        <v/>
      </c>
    </row>
    <row r="192" spans="1:13" x14ac:dyDescent="0.15">
      <c r="A192" s="138" t="str">
        <f t="shared" ca="1" si="45"/>
        <v/>
      </c>
      <c r="B192" s="102" t="str">
        <f t="shared" ca="1" si="46"/>
        <v/>
      </c>
      <c r="C192" s="102" t="str">
        <f t="shared" ca="1" si="47"/>
        <v/>
      </c>
      <c r="D192" s="139" t="str">
        <f t="shared" ca="1" si="48"/>
        <v/>
      </c>
      <c r="E192" s="139" t="str">
        <f t="shared" ca="1" si="49"/>
        <v/>
      </c>
      <c r="F192" s="140" t="str">
        <f t="shared" ca="1" si="53"/>
        <v/>
      </c>
      <c r="G192" s="118" t="str">
        <f t="shared" ca="1" si="54"/>
        <v/>
      </c>
      <c r="H192" s="118" t="str">
        <f t="shared" ca="1" si="50"/>
        <v/>
      </c>
      <c r="I192" s="141" t="str">
        <f t="shared" ca="1" si="51"/>
        <v/>
      </c>
      <c r="J192" s="139" t="str">
        <f t="shared" ca="1" si="52"/>
        <v/>
      </c>
      <c r="K192" s="140" t="str">
        <f t="shared" ca="1" si="55"/>
        <v/>
      </c>
      <c r="L192" s="118" t="str">
        <f t="shared" ca="1" si="56"/>
        <v/>
      </c>
      <c r="M192" s="138" t="str">
        <f t="shared" ca="1" si="57"/>
        <v/>
      </c>
    </row>
    <row r="193" spans="1:13" x14ac:dyDescent="0.15">
      <c r="A193" s="138" t="str">
        <f t="shared" ca="1" si="45"/>
        <v/>
      </c>
      <c r="B193" s="102" t="str">
        <f t="shared" ca="1" si="46"/>
        <v/>
      </c>
      <c r="C193" s="102" t="str">
        <f t="shared" ca="1" si="47"/>
        <v/>
      </c>
      <c r="D193" s="139" t="str">
        <f t="shared" ca="1" si="48"/>
        <v/>
      </c>
      <c r="E193" s="139" t="str">
        <f t="shared" ca="1" si="49"/>
        <v/>
      </c>
      <c r="F193" s="140" t="str">
        <f t="shared" ca="1" si="53"/>
        <v/>
      </c>
      <c r="G193" s="118" t="str">
        <f t="shared" ca="1" si="54"/>
        <v/>
      </c>
      <c r="H193" s="118" t="str">
        <f t="shared" ca="1" si="50"/>
        <v/>
      </c>
      <c r="I193" s="141" t="str">
        <f t="shared" ca="1" si="51"/>
        <v/>
      </c>
      <c r="J193" s="139" t="str">
        <f t="shared" ca="1" si="52"/>
        <v/>
      </c>
      <c r="K193" s="140" t="str">
        <f t="shared" ca="1" si="55"/>
        <v/>
      </c>
      <c r="L193" s="118" t="str">
        <f t="shared" ca="1" si="56"/>
        <v/>
      </c>
      <c r="M193" s="138" t="str">
        <f t="shared" ca="1" si="57"/>
        <v/>
      </c>
    </row>
    <row r="194" spans="1:13" x14ac:dyDescent="0.15">
      <c r="A194" s="138" t="str">
        <f t="shared" ca="1" si="45"/>
        <v/>
      </c>
      <c r="B194" s="102" t="str">
        <f t="shared" ca="1" si="46"/>
        <v/>
      </c>
      <c r="C194" s="102" t="str">
        <f t="shared" ca="1" si="47"/>
        <v/>
      </c>
      <c r="D194" s="139" t="str">
        <f t="shared" ca="1" si="48"/>
        <v/>
      </c>
      <c r="E194" s="139" t="str">
        <f t="shared" ca="1" si="49"/>
        <v/>
      </c>
      <c r="F194" s="140" t="str">
        <f t="shared" ca="1" si="53"/>
        <v/>
      </c>
      <c r="G194" s="118" t="str">
        <f t="shared" ca="1" si="54"/>
        <v/>
      </c>
      <c r="H194" s="118" t="str">
        <f t="shared" ca="1" si="50"/>
        <v/>
      </c>
      <c r="I194" s="141" t="str">
        <f t="shared" ca="1" si="51"/>
        <v/>
      </c>
      <c r="J194" s="139" t="str">
        <f t="shared" ca="1" si="52"/>
        <v/>
      </c>
      <c r="K194" s="140" t="str">
        <f t="shared" ca="1" si="55"/>
        <v/>
      </c>
      <c r="L194" s="118" t="str">
        <f t="shared" ca="1" si="56"/>
        <v/>
      </c>
      <c r="M194" s="138" t="str">
        <f t="shared" ca="1" si="57"/>
        <v/>
      </c>
    </row>
    <row r="195" spans="1:13" x14ac:dyDescent="0.15">
      <c r="A195" s="138" t="str">
        <f t="shared" ca="1" si="45"/>
        <v/>
      </c>
      <c r="B195" s="102" t="str">
        <f t="shared" ca="1" si="46"/>
        <v/>
      </c>
      <c r="C195" s="102" t="str">
        <f t="shared" ca="1" si="47"/>
        <v/>
      </c>
      <c r="D195" s="139" t="str">
        <f t="shared" ca="1" si="48"/>
        <v/>
      </c>
      <c r="E195" s="139" t="str">
        <f t="shared" ca="1" si="49"/>
        <v/>
      </c>
      <c r="F195" s="140" t="str">
        <f t="shared" ca="1" si="53"/>
        <v/>
      </c>
      <c r="G195" s="118" t="str">
        <f t="shared" ca="1" si="54"/>
        <v/>
      </c>
      <c r="H195" s="118" t="str">
        <f t="shared" ca="1" si="50"/>
        <v/>
      </c>
      <c r="I195" s="141" t="str">
        <f t="shared" ca="1" si="51"/>
        <v/>
      </c>
      <c r="J195" s="139" t="str">
        <f t="shared" ca="1" si="52"/>
        <v/>
      </c>
      <c r="K195" s="140" t="str">
        <f t="shared" ca="1" si="55"/>
        <v/>
      </c>
      <c r="L195" s="118" t="str">
        <f t="shared" ca="1" si="56"/>
        <v/>
      </c>
      <c r="M195" s="138" t="str">
        <f t="shared" ca="1" si="57"/>
        <v/>
      </c>
    </row>
    <row r="196" spans="1:13" x14ac:dyDescent="0.15">
      <c r="A196" s="138" t="str">
        <f t="shared" ca="1" si="45"/>
        <v/>
      </c>
      <c r="B196" s="102" t="str">
        <f t="shared" ca="1" si="46"/>
        <v/>
      </c>
      <c r="C196" s="102" t="str">
        <f t="shared" ca="1" si="47"/>
        <v/>
      </c>
      <c r="D196" s="139" t="str">
        <f t="shared" ca="1" si="48"/>
        <v/>
      </c>
      <c r="E196" s="139" t="str">
        <f t="shared" ca="1" si="49"/>
        <v/>
      </c>
      <c r="F196" s="140" t="str">
        <f t="shared" ca="1" si="53"/>
        <v/>
      </c>
      <c r="G196" s="118" t="str">
        <f t="shared" ca="1" si="54"/>
        <v/>
      </c>
      <c r="H196" s="118" t="str">
        <f t="shared" ca="1" si="50"/>
        <v/>
      </c>
      <c r="I196" s="141" t="str">
        <f t="shared" ca="1" si="51"/>
        <v/>
      </c>
      <c r="J196" s="139" t="str">
        <f t="shared" ca="1" si="52"/>
        <v/>
      </c>
      <c r="K196" s="140" t="str">
        <f t="shared" ca="1" si="55"/>
        <v/>
      </c>
      <c r="L196" s="118" t="str">
        <f t="shared" ca="1" si="56"/>
        <v/>
      </c>
      <c r="M196" s="138" t="str">
        <f t="shared" ca="1" si="57"/>
        <v/>
      </c>
    </row>
    <row r="197" spans="1:13" x14ac:dyDescent="0.15">
      <c r="A197" s="138" t="str">
        <f t="shared" ca="1" si="45"/>
        <v/>
      </c>
      <c r="B197" s="102" t="str">
        <f t="shared" ca="1" si="46"/>
        <v/>
      </c>
      <c r="C197" s="102" t="str">
        <f t="shared" ca="1" si="47"/>
        <v/>
      </c>
      <c r="D197" s="139" t="str">
        <f t="shared" ca="1" si="48"/>
        <v/>
      </c>
      <c r="E197" s="139" t="str">
        <f t="shared" ca="1" si="49"/>
        <v/>
      </c>
      <c r="F197" s="140" t="str">
        <f t="shared" ca="1" si="53"/>
        <v/>
      </c>
      <c r="G197" s="118" t="str">
        <f t="shared" ca="1" si="54"/>
        <v/>
      </c>
      <c r="H197" s="118" t="str">
        <f t="shared" ca="1" si="50"/>
        <v/>
      </c>
      <c r="I197" s="141" t="str">
        <f t="shared" ca="1" si="51"/>
        <v/>
      </c>
      <c r="J197" s="139" t="str">
        <f t="shared" ca="1" si="52"/>
        <v/>
      </c>
      <c r="K197" s="140" t="str">
        <f t="shared" ca="1" si="55"/>
        <v/>
      </c>
      <c r="L197" s="118" t="str">
        <f t="shared" ca="1" si="56"/>
        <v/>
      </c>
      <c r="M197" s="138" t="str">
        <f t="shared" ca="1" si="57"/>
        <v/>
      </c>
    </row>
    <row r="198" spans="1:13" x14ac:dyDescent="0.15">
      <c r="A198" s="138" t="str">
        <f t="shared" ca="1" si="45"/>
        <v/>
      </c>
      <c r="B198" s="102" t="str">
        <f t="shared" ca="1" si="46"/>
        <v/>
      </c>
      <c r="C198" s="102" t="str">
        <f t="shared" ca="1" si="47"/>
        <v/>
      </c>
      <c r="D198" s="139" t="str">
        <f t="shared" ca="1" si="48"/>
        <v/>
      </c>
      <c r="E198" s="139" t="str">
        <f t="shared" ca="1" si="49"/>
        <v/>
      </c>
      <c r="F198" s="140" t="str">
        <f t="shared" ca="1" si="53"/>
        <v/>
      </c>
      <c r="G198" s="118" t="str">
        <f t="shared" ca="1" si="54"/>
        <v/>
      </c>
      <c r="H198" s="118" t="str">
        <f t="shared" ca="1" si="50"/>
        <v/>
      </c>
      <c r="I198" s="141" t="str">
        <f t="shared" ca="1" si="51"/>
        <v/>
      </c>
      <c r="J198" s="139" t="str">
        <f t="shared" ca="1" si="52"/>
        <v/>
      </c>
      <c r="K198" s="140" t="str">
        <f t="shared" ca="1" si="55"/>
        <v/>
      </c>
      <c r="L198" s="118" t="str">
        <f t="shared" ca="1" si="56"/>
        <v/>
      </c>
      <c r="M198" s="138" t="str">
        <f t="shared" ca="1" si="57"/>
        <v/>
      </c>
    </row>
    <row r="199" spans="1:13" x14ac:dyDescent="0.15">
      <c r="A199" s="138" t="str">
        <f t="shared" ref="A199:A205" ca="1" si="58">IF(ROW()-5&gt;$A$5,"",ROW()-5)</f>
        <v/>
      </c>
      <c r="B199" s="102" t="str">
        <f t="shared" ca="1" si="46"/>
        <v/>
      </c>
      <c r="C199" s="102" t="str">
        <f t="shared" ca="1" si="47"/>
        <v/>
      </c>
      <c r="D199" s="139" t="str">
        <f t="shared" ca="1" si="48"/>
        <v/>
      </c>
      <c r="E199" s="139" t="str">
        <f t="shared" ca="1" si="49"/>
        <v/>
      </c>
      <c r="F199" s="140" t="str">
        <f t="shared" ca="1" si="53"/>
        <v/>
      </c>
      <c r="G199" s="118" t="str">
        <f t="shared" ca="1" si="54"/>
        <v/>
      </c>
      <c r="H199" s="118" t="str">
        <f t="shared" ca="1" si="50"/>
        <v/>
      </c>
      <c r="I199" s="141" t="str">
        <f t="shared" ca="1" si="51"/>
        <v/>
      </c>
      <c r="J199" s="139" t="str">
        <f t="shared" ca="1" si="52"/>
        <v/>
      </c>
      <c r="K199" s="140" t="str">
        <f t="shared" ca="1" si="55"/>
        <v/>
      </c>
      <c r="L199" s="118" t="str">
        <f t="shared" ca="1" si="56"/>
        <v/>
      </c>
      <c r="M199" s="138" t="str">
        <f t="shared" ca="1" si="57"/>
        <v/>
      </c>
    </row>
    <row r="200" spans="1:13" x14ac:dyDescent="0.15">
      <c r="A200" s="138" t="str">
        <f t="shared" ca="1" si="58"/>
        <v/>
      </c>
      <c r="B200" s="102" t="str">
        <f t="shared" ca="1" si="46"/>
        <v/>
      </c>
      <c r="C200" s="102" t="str">
        <f t="shared" ca="1" si="47"/>
        <v/>
      </c>
      <c r="D200" s="139" t="str">
        <f t="shared" ca="1" si="48"/>
        <v/>
      </c>
      <c r="E200" s="139" t="str">
        <f t="shared" ca="1" si="49"/>
        <v/>
      </c>
      <c r="F200" s="140" t="str">
        <f t="shared" ca="1" si="53"/>
        <v/>
      </c>
      <c r="G200" s="118" t="str">
        <f t="shared" ca="1" si="54"/>
        <v/>
      </c>
      <c r="H200" s="118" t="str">
        <f t="shared" ca="1" si="50"/>
        <v/>
      </c>
      <c r="I200" s="141" t="str">
        <f t="shared" ca="1" si="51"/>
        <v/>
      </c>
      <c r="J200" s="139" t="str">
        <f t="shared" ca="1" si="52"/>
        <v/>
      </c>
      <c r="K200" s="140" t="str">
        <f t="shared" ca="1" si="55"/>
        <v/>
      </c>
      <c r="L200" s="118" t="str">
        <f t="shared" ca="1" si="56"/>
        <v/>
      </c>
      <c r="M200" s="138" t="str">
        <f t="shared" ca="1" si="57"/>
        <v/>
      </c>
    </row>
    <row r="201" spans="1:13" x14ac:dyDescent="0.15">
      <c r="A201" s="138" t="str">
        <f t="shared" ca="1" si="58"/>
        <v/>
      </c>
      <c r="B201" s="102" t="str">
        <f t="shared" ca="1" si="46"/>
        <v/>
      </c>
      <c r="C201" s="102" t="str">
        <f t="shared" ca="1" si="47"/>
        <v/>
      </c>
      <c r="D201" s="139" t="str">
        <f t="shared" ca="1" si="48"/>
        <v/>
      </c>
      <c r="E201" s="139" t="str">
        <f t="shared" ca="1" si="49"/>
        <v/>
      </c>
      <c r="F201" s="140" t="str">
        <f t="shared" ca="1" si="53"/>
        <v/>
      </c>
      <c r="G201" s="118" t="str">
        <f t="shared" ca="1" si="54"/>
        <v/>
      </c>
      <c r="H201" s="118" t="str">
        <f t="shared" ca="1" si="50"/>
        <v/>
      </c>
      <c r="I201" s="141" t="str">
        <f t="shared" ca="1" si="51"/>
        <v/>
      </c>
      <c r="J201" s="139" t="str">
        <f t="shared" ca="1" si="52"/>
        <v/>
      </c>
      <c r="K201" s="140" t="str">
        <f t="shared" ca="1" si="55"/>
        <v/>
      </c>
      <c r="L201" s="118" t="str">
        <f t="shared" ca="1" si="56"/>
        <v/>
      </c>
      <c r="M201" s="138" t="str">
        <f t="shared" ca="1" si="57"/>
        <v/>
      </c>
    </row>
    <row r="202" spans="1:13" x14ac:dyDescent="0.15">
      <c r="A202" s="138" t="str">
        <f t="shared" ca="1" si="58"/>
        <v/>
      </c>
      <c r="B202" s="102" t="str">
        <f t="shared" ca="1" si="46"/>
        <v/>
      </c>
      <c r="C202" s="102" t="str">
        <f t="shared" ca="1" si="47"/>
        <v/>
      </c>
      <c r="D202" s="139" t="str">
        <f t="shared" ca="1" si="48"/>
        <v/>
      </c>
      <c r="E202" s="139" t="str">
        <f t="shared" ca="1" si="49"/>
        <v/>
      </c>
      <c r="F202" s="140" t="str">
        <f t="shared" ca="1" si="53"/>
        <v/>
      </c>
      <c r="G202" s="118" t="str">
        <f t="shared" ca="1" si="54"/>
        <v/>
      </c>
      <c r="H202" s="118" t="str">
        <f t="shared" ca="1" si="50"/>
        <v/>
      </c>
      <c r="I202" s="141" t="str">
        <f t="shared" ca="1" si="51"/>
        <v/>
      </c>
      <c r="J202" s="139" t="str">
        <f t="shared" ca="1" si="52"/>
        <v/>
      </c>
      <c r="K202" s="140" t="str">
        <f t="shared" ca="1" si="55"/>
        <v/>
      </c>
      <c r="L202" s="118" t="str">
        <f t="shared" ca="1" si="56"/>
        <v/>
      </c>
      <c r="M202" s="138" t="str">
        <f t="shared" ca="1" si="57"/>
        <v/>
      </c>
    </row>
    <row r="203" spans="1:13" x14ac:dyDescent="0.15">
      <c r="A203" s="138" t="str">
        <f t="shared" ca="1" si="58"/>
        <v/>
      </c>
      <c r="B203" s="102" t="str">
        <f t="shared" ca="1" si="46"/>
        <v/>
      </c>
      <c r="C203" s="102" t="str">
        <f t="shared" ca="1" si="47"/>
        <v/>
      </c>
      <c r="D203" s="139" t="str">
        <f t="shared" ca="1" si="48"/>
        <v/>
      </c>
      <c r="E203" s="139" t="str">
        <f t="shared" ca="1" si="49"/>
        <v/>
      </c>
      <c r="F203" s="140" t="str">
        <f t="shared" ca="1" si="53"/>
        <v/>
      </c>
      <c r="G203" s="118" t="str">
        <f t="shared" ca="1" si="54"/>
        <v/>
      </c>
      <c r="H203" s="118" t="str">
        <f t="shared" ca="1" si="50"/>
        <v/>
      </c>
      <c r="I203" s="141" t="str">
        <f t="shared" ca="1" si="51"/>
        <v/>
      </c>
      <c r="J203" s="139" t="str">
        <f t="shared" ca="1" si="52"/>
        <v/>
      </c>
      <c r="K203" s="140" t="str">
        <f t="shared" ca="1" si="55"/>
        <v/>
      </c>
      <c r="L203" s="118" t="str">
        <f t="shared" ca="1" si="56"/>
        <v/>
      </c>
      <c r="M203" s="138" t="str">
        <f t="shared" ca="1" si="57"/>
        <v/>
      </c>
    </row>
    <row r="204" spans="1:13" x14ac:dyDescent="0.15">
      <c r="A204" s="138" t="str">
        <f t="shared" ca="1" si="58"/>
        <v/>
      </c>
      <c r="B204" s="102" t="str">
        <f t="shared" ca="1" si="46"/>
        <v/>
      </c>
      <c r="C204" s="102" t="str">
        <f t="shared" ca="1" si="47"/>
        <v/>
      </c>
      <c r="D204" s="139" t="str">
        <f t="shared" ca="1" si="48"/>
        <v/>
      </c>
      <c r="E204" s="139" t="str">
        <f t="shared" ca="1" si="49"/>
        <v/>
      </c>
      <c r="F204" s="140" t="str">
        <f t="shared" ca="1" si="53"/>
        <v/>
      </c>
      <c r="G204" s="118" t="str">
        <f t="shared" ca="1" si="54"/>
        <v/>
      </c>
      <c r="H204" s="118" t="str">
        <f t="shared" ca="1" si="50"/>
        <v/>
      </c>
      <c r="I204" s="141" t="str">
        <f t="shared" ca="1" si="51"/>
        <v/>
      </c>
      <c r="J204" s="139" t="str">
        <f t="shared" ca="1" si="52"/>
        <v/>
      </c>
      <c r="K204" s="140" t="str">
        <f t="shared" ca="1" si="55"/>
        <v/>
      </c>
      <c r="L204" s="118" t="str">
        <f t="shared" ca="1" si="56"/>
        <v/>
      </c>
      <c r="M204" s="138" t="str">
        <f t="shared" ca="1" si="57"/>
        <v/>
      </c>
    </row>
    <row r="205" spans="1:13" x14ac:dyDescent="0.15">
      <c r="A205" s="138" t="str">
        <f t="shared" ca="1" si="58"/>
        <v/>
      </c>
      <c r="B205" s="102" t="str">
        <f t="shared" ca="1" si="46"/>
        <v/>
      </c>
      <c r="C205" s="102" t="str">
        <f t="shared" ca="1" si="47"/>
        <v/>
      </c>
      <c r="D205" s="139" t="str">
        <f t="shared" ca="1" si="48"/>
        <v/>
      </c>
      <c r="E205" s="139" t="str">
        <f t="shared" ca="1" si="49"/>
        <v/>
      </c>
      <c r="F205" s="140" t="str">
        <f t="shared" ca="1" si="53"/>
        <v/>
      </c>
      <c r="G205" s="118" t="str">
        <f t="shared" ca="1" si="54"/>
        <v/>
      </c>
      <c r="H205" s="118" t="str">
        <f t="shared" ca="1" si="50"/>
        <v/>
      </c>
      <c r="I205" s="141" t="str">
        <f t="shared" ca="1" si="51"/>
        <v/>
      </c>
      <c r="J205" s="139" t="str">
        <f t="shared" ca="1" si="52"/>
        <v/>
      </c>
      <c r="K205" s="140" t="str">
        <f t="shared" ca="1" si="55"/>
        <v/>
      </c>
      <c r="L205" s="118" t="str">
        <f t="shared" ca="1" si="56"/>
        <v/>
      </c>
      <c r="M205" s="138" t="str">
        <f t="shared" ca="1" si="57"/>
        <v/>
      </c>
    </row>
  </sheetData>
  <mergeCells count="1">
    <mergeCell ref="A1:M1"/>
  </mergeCells>
  <phoneticPr fontId="3"/>
  <conditionalFormatting sqref="A6:M205">
    <cfRule type="expression" dxfId="25" priority="2">
      <formula>OR($A6:$M6&lt;&gt;"")</formula>
    </cfRule>
  </conditionalFormatting>
  <conditionalFormatting sqref="A6:M205">
    <cfRule type="expression" dxfId="24" priority="1">
      <formula>$A6=$A$5</formula>
    </cfRule>
  </conditionalFormatting>
  <printOptions horizontalCentered="1"/>
  <pageMargins left="0.59055118110236227" right="0.59055118110236227" top="0.59055118110236227" bottom="0.59055118110236227"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DC912"/>
  <sheetViews>
    <sheetView showGridLines="0" workbookViewId="0"/>
  </sheetViews>
  <sheetFormatPr defaultColWidth="9" defaultRowHeight="13.5" x14ac:dyDescent="0.15"/>
  <cols>
    <col min="1" max="1" width="9" style="157"/>
    <col min="2" max="3" width="26.875" style="157" customWidth="1"/>
    <col min="4" max="11" width="9" style="157"/>
    <col min="12" max="13" width="26.875" style="157" customWidth="1"/>
    <col min="14" max="16" width="9" style="157"/>
    <col min="17" max="18" width="26.875" style="157" customWidth="1"/>
    <col min="19" max="26" width="9" style="157"/>
    <col min="27" max="28" width="26.875" style="157" customWidth="1"/>
    <col min="29" max="37" width="9" style="157"/>
    <col min="38" max="39" width="26.875" style="157" customWidth="1"/>
    <col min="40" max="54" width="9" style="157"/>
    <col min="55" max="55" width="9" style="156"/>
    <col min="56" max="74" width="0" style="157" hidden="1" customWidth="1"/>
    <col min="75" max="75" width="9" style="157" hidden="1" customWidth="1"/>
    <col min="76" max="77" width="26.875" style="157" hidden="1" customWidth="1"/>
    <col min="78" max="85" width="9" style="157" hidden="1" customWidth="1"/>
    <col min="86" max="87" width="26.875" style="157" hidden="1" customWidth="1"/>
    <col min="88" max="95" width="9" style="157" hidden="1" customWidth="1"/>
    <col min="96" max="96" width="9" style="156" customWidth="1"/>
    <col min="97" max="16384" width="9" style="156"/>
  </cols>
  <sheetData>
    <row r="2" spans="2:107" s="156" customFormat="1" ht="15" x14ac:dyDescent="0.25">
      <c r="B2" s="167" t="s">
        <v>171</v>
      </c>
      <c r="C2" s="167"/>
      <c r="D2" s="167"/>
      <c r="E2" s="167"/>
      <c r="F2" s="167"/>
      <c r="G2" s="167"/>
      <c r="H2" s="167"/>
      <c r="I2" s="167"/>
      <c r="J2" s="167"/>
      <c r="K2" s="167"/>
      <c r="L2" s="167" t="s">
        <v>198</v>
      </c>
      <c r="M2" s="167"/>
      <c r="N2" s="167"/>
      <c r="O2" s="167"/>
      <c r="P2" s="167"/>
      <c r="Q2" s="167" t="s">
        <v>199</v>
      </c>
      <c r="R2" s="167"/>
      <c r="S2" s="167"/>
      <c r="T2" s="167"/>
      <c r="U2" s="167"/>
      <c r="V2" s="167"/>
      <c r="W2" s="167"/>
      <c r="X2" s="167"/>
      <c r="Y2" s="167"/>
      <c r="Z2" s="167"/>
      <c r="AA2" s="167" t="s">
        <v>207</v>
      </c>
      <c r="AB2" s="167"/>
      <c r="AC2" s="167"/>
      <c r="AD2" s="167"/>
      <c r="AE2" s="167"/>
      <c r="AF2" s="167"/>
      <c r="AG2" s="167"/>
      <c r="AH2" s="167"/>
      <c r="AI2" s="167"/>
      <c r="AJ2" s="167"/>
      <c r="AK2" s="167"/>
      <c r="AL2" s="167" t="s">
        <v>204</v>
      </c>
      <c r="AM2" s="167"/>
      <c r="AN2" s="167"/>
      <c r="AO2" s="167"/>
      <c r="AP2" s="167"/>
      <c r="AQ2" s="167"/>
      <c r="AR2" s="167"/>
      <c r="AS2" s="167"/>
      <c r="AT2" s="167"/>
      <c r="AU2" s="167"/>
      <c r="AV2" s="167"/>
      <c r="AW2" s="167"/>
      <c r="AX2" s="167"/>
      <c r="AY2" s="167"/>
      <c r="AZ2" s="167"/>
      <c r="BA2" s="167"/>
      <c r="BB2" s="167"/>
      <c r="BD2" s="157"/>
      <c r="BE2" s="157"/>
      <c r="BF2" s="157"/>
      <c r="BG2" s="157"/>
      <c r="BH2" s="157"/>
      <c r="BI2" s="157"/>
      <c r="BJ2" s="157"/>
      <c r="BK2" s="157"/>
      <c r="BL2" s="157"/>
      <c r="BM2" s="157"/>
      <c r="BN2" s="157"/>
      <c r="BO2" s="157"/>
      <c r="BP2" s="157"/>
      <c r="BQ2" s="157"/>
      <c r="BR2" s="157"/>
      <c r="BS2" s="157"/>
      <c r="BT2" s="157"/>
      <c r="BU2" s="157"/>
      <c r="BV2" s="157"/>
      <c r="BW2" s="169"/>
      <c r="BX2" s="169"/>
      <c r="BY2" s="169"/>
      <c r="BZ2" s="169"/>
      <c r="CA2" s="169"/>
      <c r="CB2" s="169"/>
      <c r="CC2" s="169"/>
      <c r="CD2" s="169"/>
      <c r="CE2" s="169"/>
      <c r="CF2" s="169"/>
      <c r="CG2" s="169"/>
      <c r="CH2" s="169"/>
      <c r="CI2" s="169"/>
      <c r="CJ2" s="169"/>
      <c r="CK2" s="169"/>
      <c r="CL2" s="169"/>
      <c r="CM2" s="169"/>
      <c r="CN2" s="169"/>
      <c r="CO2" s="169"/>
      <c r="CP2" s="169"/>
      <c r="CQ2" s="169"/>
      <c r="CR2" s="167" t="s">
        <v>210</v>
      </c>
      <c r="CS2" s="167"/>
      <c r="CT2" s="167"/>
      <c r="CU2" s="167"/>
      <c r="CV2" s="167"/>
      <c r="CW2" s="167"/>
      <c r="CX2" s="167"/>
      <c r="CY2" s="167"/>
      <c r="CZ2" s="167"/>
      <c r="DA2" s="167"/>
      <c r="DB2" s="167"/>
      <c r="DC2" s="167"/>
    </row>
    <row r="3" spans="2:107" s="156" customFormat="1" ht="15" x14ac:dyDescent="0.25">
      <c r="B3" s="168" t="s">
        <v>1</v>
      </c>
      <c r="C3" s="168" t="s">
        <v>2</v>
      </c>
      <c r="D3" s="168" t="s">
        <v>3</v>
      </c>
      <c r="E3" s="168" t="s">
        <v>197</v>
      </c>
      <c r="F3" s="168" t="s">
        <v>168</v>
      </c>
      <c r="G3" s="168" t="s">
        <v>4</v>
      </c>
      <c r="H3" s="168" t="s">
        <v>170</v>
      </c>
      <c r="I3" s="168" t="s">
        <v>169</v>
      </c>
      <c r="J3" s="168" t="s">
        <v>5</v>
      </c>
      <c r="K3" s="167"/>
      <c r="L3" s="168" t="s">
        <v>6</v>
      </c>
      <c r="M3" s="168" t="s">
        <v>46</v>
      </c>
      <c r="N3" s="168" t="s">
        <v>47</v>
      </c>
      <c r="O3" s="168" t="s">
        <v>48</v>
      </c>
      <c r="P3" s="167"/>
      <c r="Q3" s="168" t="s">
        <v>7</v>
      </c>
      <c r="R3" s="168" t="s">
        <v>2</v>
      </c>
      <c r="S3" s="168" t="s">
        <v>3</v>
      </c>
      <c r="T3" s="168" t="s">
        <v>197</v>
      </c>
      <c r="U3" s="168" t="s">
        <v>168</v>
      </c>
      <c r="V3" s="168" t="s">
        <v>4</v>
      </c>
      <c r="W3" s="168" t="s">
        <v>170</v>
      </c>
      <c r="X3" s="168" t="s">
        <v>169</v>
      </c>
      <c r="Y3" s="168" t="s">
        <v>5</v>
      </c>
      <c r="Z3" s="167"/>
      <c r="AA3" s="168" t="s">
        <v>7</v>
      </c>
      <c r="AB3" s="168" t="s">
        <v>8</v>
      </c>
      <c r="AC3" s="168" t="s">
        <v>2</v>
      </c>
      <c r="AD3" s="168" t="s">
        <v>3</v>
      </c>
      <c r="AE3" s="168" t="s">
        <v>197</v>
      </c>
      <c r="AF3" s="168" t="s">
        <v>168</v>
      </c>
      <c r="AG3" s="168" t="s">
        <v>4</v>
      </c>
      <c r="AH3" s="168" t="s">
        <v>170</v>
      </c>
      <c r="AI3" s="168" t="s">
        <v>169</v>
      </c>
      <c r="AJ3" s="168" t="s">
        <v>5</v>
      </c>
      <c r="AK3" s="167"/>
      <c r="AL3" s="168" t="s">
        <v>7</v>
      </c>
      <c r="AM3" s="168" t="s">
        <v>8</v>
      </c>
      <c r="AN3" s="168" t="s">
        <v>9</v>
      </c>
      <c r="AO3" s="168" t="s">
        <v>10</v>
      </c>
      <c r="AP3" s="168" t="s">
        <v>11</v>
      </c>
      <c r="AQ3" s="168" t="s">
        <v>12</v>
      </c>
      <c r="AR3" s="168" t="s">
        <v>13</v>
      </c>
      <c r="AS3" s="168" t="s">
        <v>136</v>
      </c>
      <c r="AT3" s="168" t="s">
        <v>137</v>
      </c>
      <c r="AU3" s="168" t="s">
        <v>2</v>
      </c>
      <c r="AV3" s="168" t="s">
        <v>3</v>
      </c>
      <c r="AW3" s="168" t="s">
        <v>197</v>
      </c>
      <c r="AX3" s="168" t="s">
        <v>168</v>
      </c>
      <c r="AY3" s="168" t="s">
        <v>4</v>
      </c>
      <c r="AZ3" s="168" t="s">
        <v>170</v>
      </c>
      <c r="BA3" s="168" t="s">
        <v>169</v>
      </c>
      <c r="BB3" s="168" t="s">
        <v>5</v>
      </c>
      <c r="BD3" s="157"/>
      <c r="BE3" s="157"/>
      <c r="BF3" s="157"/>
      <c r="BG3" s="157"/>
      <c r="BH3" s="157"/>
      <c r="BI3" s="157"/>
      <c r="BJ3" s="157"/>
      <c r="BK3" s="157"/>
      <c r="BL3" s="157"/>
      <c r="BM3" s="157"/>
      <c r="BN3" s="157"/>
      <c r="BO3" s="157"/>
      <c r="BP3" s="157"/>
      <c r="BQ3" s="157"/>
      <c r="BR3" s="157"/>
      <c r="BS3" s="157"/>
      <c r="BT3" s="157"/>
      <c r="BU3" s="157"/>
      <c r="BV3" s="157"/>
      <c r="BW3" s="169"/>
      <c r="BX3" s="169"/>
      <c r="BY3" s="169"/>
      <c r="BZ3" s="169"/>
      <c r="CA3" s="169"/>
      <c r="CB3" s="169"/>
      <c r="CC3" s="169"/>
      <c r="CD3" s="169"/>
      <c r="CE3" s="169"/>
      <c r="CF3" s="169"/>
      <c r="CG3" s="169"/>
      <c r="CH3" s="169"/>
      <c r="CI3" s="169"/>
      <c r="CJ3" s="169"/>
      <c r="CK3" s="169"/>
      <c r="CL3" s="169"/>
      <c r="CM3" s="169"/>
      <c r="CN3" s="169"/>
      <c r="CO3" s="169"/>
      <c r="CP3" s="169"/>
      <c r="CQ3" s="169"/>
      <c r="CR3" s="168" t="s">
        <v>213</v>
      </c>
      <c r="CS3" s="168" t="s">
        <v>11</v>
      </c>
      <c r="CT3" s="168" t="s">
        <v>136</v>
      </c>
      <c r="CU3" s="168" t="s">
        <v>137</v>
      </c>
      <c r="CV3" s="168" t="s">
        <v>2</v>
      </c>
      <c r="CW3" s="168" t="s">
        <v>3</v>
      </c>
      <c r="CX3" s="168" t="s">
        <v>197</v>
      </c>
      <c r="CY3" s="168" t="s">
        <v>168</v>
      </c>
      <c r="CZ3" s="168" t="s">
        <v>4</v>
      </c>
      <c r="DA3" s="168" t="s">
        <v>170</v>
      </c>
      <c r="DB3" s="168" t="s">
        <v>169</v>
      </c>
      <c r="DC3" s="168" t="s">
        <v>5</v>
      </c>
    </row>
    <row r="4" spans="2:107" s="156" customFormat="1" ht="48" customHeight="1" x14ac:dyDescent="0.25">
      <c r="B4" s="167" t="s">
        <v>172</v>
      </c>
      <c r="C4" s="167"/>
      <c r="D4" s="167"/>
      <c r="E4" s="167"/>
      <c r="F4" s="167"/>
      <c r="G4" s="167"/>
      <c r="H4" s="167"/>
      <c r="I4" s="167"/>
      <c r="J4" s="167"/>
      <c r="K4" s="167"/>
      <c r="L4" s="167" t="s">
        <v>182</v>
      </c>
      <c r="M4" s="167"/>
      <c r="N4" s="167"/>
      <c r="O4" s="167"/>
      <c r="P4" s="167"/>
      <c r="Q4" s="167" t="s">
        <v>183</v>
      </c>
      <c r="R4" s="167"/>
      <c r="S4" s="167"/>
      <c r="T4" s="167"/>
      <c r="U4" s="167"/>
      <c r="V4" s="167"/>
      <c r="W4" s="167"/>
      <c r="X4" s="167"/>
      <c r="Y4" s="167"/>
      <c r="Z4" s="167"/>
      <c r="AA4" s="167" t="s">
        <v>177</v>
      </c>
      <c r="AB4" s="167"/>
      <c r="AC4" s="167"/>
      <c r="AD4" s="167"/>
      <c r="AE4" s="167"/>
      <c r="AF4" s="167"/>
      <c r="AG4" s="167"/>
      <c r="AH4" s="167"/>
      <c r="AI4" s="167"/>
      <c r="AJ4" s="167"/>
      <c r="AK4" s="167"/>
      <c r="AL4" s="167" t="s">
        <v>178</v>
      </c>
      <c r="AM4" s="167"/>
      <c r="AN4" s="167"/>
      <c r="AO4" s="167"/>
      <c r="AP4" s="167"/>
      <c r="AQ4" s="167"/>
      <c r="AR4" s="167"/>
      <c r="AS4" s="167"/>
      <c r="AT4" s="167"/>
      <c r="AU4" s="167"/>
      <c r="AV4" s="167"/>
      <c r="AW4" s="167"/>
      <c r="AX4" s="167"/>
      <c r="AY4" s="167"/>
      <c r="AZ4" s="167"/>
      <c r="BA4" s="167"/>
      <c r="BB4" s="167"/>
      <c r="BD4" s="157"/>
      <c r="BE4" s="157"/>
      <c r="BF4" s="157"/>
      <c r="BG4" s="157"/>
      <c r="BH4" s="157"/>
      <c r="BI4" s="157"/>
      <c r="BJ4" s="157"/>
      <c r="BK4" s="157"/>
      <c r="BL4" s="157"/>
      <c r="BM4" s="157"/>
      <c r="BN4" s="157"/>
      <c r="BO4" s="157"/>
      <c r="BP4" s="157"/>
      <c r="BQ4" s="157"/>
      <c r="BR4" s="157"/>
      <c r="BS4" s="157"/>
      <c r="BT4" s="157"/>
      <c r="BU4" s="157"/>
      <c r="BV4" s="157"/>
      <c r="BW4" s="169"/>
      <c r="BX4" s="169"/>
      <c r="BY4" s="169"/>
      <c r="BZ4" s="169"/>
      <c r="CA4" s="169"/>
      <c r="CB4" s="169"/>
      <c r="CC4" s="169"/>
      <c r="CD4" s="169"/>
      <c r="CE4" s="169"/>
      <c r="CF4" s="169"/>
      <c r="CG4" s="169"/>
      <c r="CH4" s="169"/>
      <c r="CI4" s="169"/>
      <c r="CJ4" s="169"/>
      <c r="CK4" s="169"/>
      <c r="CL4" s="169"/>
      <c r="CM4" s="169"/>
      <c r="CN4" s="169"/>
      <c r="CO4" s="169"/>
      <c r="CP4" s="169"/>
      <c r="CQ4" s="169"/>
      <c r="CR4" s="167" t="s">
        <v>211</v>
      </c>
      <c r="CS4" s="167"/>
      <c r="CT4" s="167"/>
      <c r="CU4" s="167"/>
      <c r="CV4" s="167"/>
      <c r="CW4" s="167"/>
      <c r="CX4" s="167"/>
      <c r="CY4" s="167"/>
      <c r="CZ4" s="167"/>
      <c r="DA4" s="167"/>
      <c r="DB4" s="167"/>
      <c r="DC4" s="167"/>
    </row>
    <row r="5" spans="2:107" s="156" customFormat="1" x14ac:dyDescent="0.15">
      <c r="B5" s="171"/>
      <c r="C5" s="172"/>
      <c r="D5" s="172"/>
      <c r="E5" s="173"/>
      <c r="F5" s="173"/>
      <c r="G5" s="174"/>
      <c r="H5" s="172"/>
      <c r="I5" s="172"/>
      <c r="J5" s="173"/>
      <c r="K5" s="157"/>
      <c r="L5" s="157"/>
      <c r="M5" s="157"/>
      <c r="N5" s="157"/>
      <c r="O5" s="157"/>
      <c r="P5" s="157"/>
      <c r="Q5" s="172"/>
      <c r="R5" s="172"/>
      <c r="S5" s="172"/>
      <c r="T5" s="173"/>
      <c r="U5" s="173"/>
      <c r="V5" s="174"/>
      <c r="W5" s="172"/>
      <c r="X5" s="172"/>
      <c r="Y5" s="173"/>
      <c r="Z5" s="157"/>
      <c r="AA5" s="172"/>
      <c r="AB5" s="172"/>
      <c r="AC5" s="172"/>
      <c r="AD5" s="172"/>
      <c r="AE5" s="173"/>
      <c r="AF5" s="173"/>
      <c r="AG5" s="174"/>
      <c r="AH5" s="172"/>
      <c r="AI5" s="172"/>
      <c r="AJ5" s="173"/>
      <c r="AK5" s="157"/>
      <c r="AL5" s="172"/>
      <c r="AM5" s="172"/>
      <c r="AN5" s="172"/>
      <c r="AO5" s="172"/>
      <c r="AP5" s="172"/>
      <c r="AQ5" s="172"/>
      <c r="AR5" s="172"/>
      <c r="AS5" s="172"/>
      <c r="AT5" s="172"/>
      <c r="AU5" s="172"/>
      <c r="AV5" s="172"/>
      <c r="AW5" s="173"/>
      <c r="AX5" s="173"/>
      <c r="AY5" s="174"/>
      <c r="AZ5" s="172"/>
      <c r="BA5" s="172"/>
      <c r="BB5" s="173"/>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row>
    <row r="6" spans="2:107" s="156" customFormat="1" ht="15" x14ac:dyDescent="0.25">
      <c r="B6" s="167" t="s">
        <v>174</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D6" s="157"/>
      <c r="BE6" s="157"/>
      <c r="BF6" s="157"/>
      <c r="BG6" s="157"/>
      <c r="BH6" s="157"/>
      <c r="BI6" s="157"/>
      <c r="BJ6" s="157"/>
      <c r="BK6" s="157"/>
      <c r="BL6" s="157"/>
      <c r="BM6" s="157"/>
      <c r="BN6" s="157"/>
      <c r="BO6" s="157"/>
      <c r="BP6" s="157"/>
      <c r="BQ6" s="157"/>
      <c r="BR6" s="157"/>
      <c r="BS6" s="157"/>
      <c r="BT6" s="157"/>
      <c r="BU6" s="157"/>
      <c r="BV6" s="157"/>
      <c r="BW6" s="169"/>
      <c r="BX6" s="169"/>
      <c r="BY6" s="169"/>
      <c r="BZ6" s="169"/>
      <c r="CA6" s="169"/>
      <c r="CB6" s="169"/>
      <c r="CC6" s="169"/>
      <c r="CD6" s="169"/>
      <c r="CE6" s="169"/>
      <c r="CF6" s="169"/>
      <c r="CG6" s="169"/>
      <c r="CH6" s="169"/>
      <c r="CI6" s="169"/>
      <c r="CJ6" s="169"/>
      <c r="CK6" s="169"/>
      <c r="CL6" s="169"/>
      <c r="CM6" s="169"/>
      <c r="CN6" s="169"/>
      <c r="CO6" s="169"/>
      <c r="CP6" s="169"/>
      <c r="CQ6" s="169"/>
      <c r="CR6" s="167"/>
      <c r="CS6" s="167"/>
      <c r="CT6" s="167"/>
      <c r="CU6" s="167"/>
      <c r="CV6" s="167"/>
      <c r="CW6" s="167"/>
      <c r="CX6" s="167"/>
      <c r="CY6" s="167"/>
      <c r="CZ6" s="167"/>
      <c r="DA6" s="167"/>
      <c r="DB6" s="167"/>
      <c r="DC6" s="167"/>
    </row>
    <row r="7" spans="2:107" s="156" customFormat="1" ht="15" x14ac:dyDescent="0.25">
      <c r="B7" s="168" t="s">
        <v>6</v>
      </c>
      <c r="C7" s="168" t="s">
        <v>2</v>
      </c>
      <c r="D7" s="168" t="s">
        <v>3</v>
      </c>
      <c r="E7" s="168" t="s">
        <v>197</v>
      </c>
      <c r="F7" s="168" t="s">
        <v>168</v>
      </c>
      <c r="G7" s="168" t="s">
        <v>4</v>
      </c>
      <c r="H7" s="168" t="s">
        <v>170</v>
      </c>
      <c r="I7" s="168" t="s">
        <v>169</v>
      </c>
      <c r="J7" s="168" t="s">
        <v>5</v>
      </c>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D7" s="157"/>
      <c r="BE7" s="157"/>
      <c r="BF7" s="157"/>
      <c r="BG7" s="157"/>
      <c r="BH7" s="157"/>
      <c r="BI7" s="157"/>
      <c r="BJ7" s="157"/>
      <c r="BK7" s="157"/>
      <c r="BL7" s="157"/>
      <c r="BM7" s="157"/>
      <c r="BN7" s="157"/>
      <c r="BO7" s="157"/>
      <c r="BP7" s="157"/>
      <c r="BQ7" s="157"/>
      <c r="BR7" s="157"/>
      <c r="BS7" s="157"/>
      <c r="BT7" s="157"/>
      <c r="BU7" s="157"/>
      <c r="BV7" s="157"/>
      <c r="BW7" s="169"/>
      <c r="BX7" s="169"/>
      <c r="BY7" s="169"/>
      <c r="BZ7" s="169"/>
      <c r="CA7" s="169"/>
      <c r="CB7" s="169"/>
      <c r="CC7" s="169"/>
      <c r="CD7" s="169"/>
      <c r="CE7" s="169"/>
      <c r="CF7" s="169"/>
      <c r="CG7" s="169"/>
      <c r="CH7" s="169"/>
      <c r="CI7" s="169"/>
      <c r="CJ7" s="169"/>
      <c r="CK7" s="169"/>
      <c r="CL7" s="169"/>
      <c r="CM7" s="169"/>
      <c r="CN7" s="169"/>
      <c r="CO7" s="169"/>
      <c r="CP7" s="169"/>
      <c r="CQ7" s="169"/>
      <c r="CR7" s="167"/>
      <c r="CS7" s="167"/>
      <c r="CT7" s="167"/>
      <c r="CU7" s="167"/>
      <c r="CV7" s="167"/>
      <c r="CW7" s="167"/>
      <c r="CX7" s="167"/>
      <c r="CY7" s="167"/>
      <c r="CZ7" s="167"/>
      <c r="DA7" s="167"/>
      <c r="DB7" s="167"/>
      <c r="DC7" s="167"/>
    </row>
    <row r="8" spans="2:107" s="156" customFormat="1" ht="15" x14ac:dyDescent="0.25">
      <c r="B8" s="167" t="s">
        <v>173</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D8" s="157"/>
      <c r="BE8" s="157"/>
      <c r="BF8" s="157"/>
      <c r="BG8" s="157"/>
      <c r="BH8" s="157"/>
      <c r="BI8" s="157"/>
      <c r="BJ8" s="157"/>
      <c r="BK8" s="157"/>
      <c r="BL8" s="157"/>
      <c r="BM8" s="157"/>
      <c r="BN8" s="157"/>
      <c r="BO8" s="157"/>
      <c r="BP8" s="157"/>
      <c r="BQ8" s="157"/>
      <c r="BR8" s="157"/>
      <c r="BS8" s="157"/>
      <c r="BT8" s="157"/>
      <c r="BU8" s="157"/>
      <c r="BV8" s="157"/>
      <c r="BW8" s="169"/>
      <c r="BX8" s="169"/>
      <c r="BY8" s="169"/>
      <c r="BZ8" s="169"/>
      <c r="CA8" s="169"/>
      <c r="CB8" s="169"/>
      <c r="CC8" s="169"/>
      <c r="CD8" s="169"/>
      <c r="CE8" s="169"/>
      <c r="CF8" s="169"/>
      <c r="CG8" s="169"/>
      <c r="CH8" s="169"/>
      <c r="CI8" s="169"/>
      <c r="CJ8" s="169"/>
      <c r="CK8" s="169"/>
      <c r="CL8" s="169"/>
      <c r="CM8" s="169"/>
      <c r="CN8" s="169"/>
      <c r="CO8" s="169"/>
      <c r="CP8" s="169"/>
      <c r="CQ8" s="169"/>
      <c r="CR8" s="167"/>
      <c r="CS8" s="167"/>
      <c r="CT8" s="167"/>
      <c r="CU8" s="167"/>
      <c r="CV8" s="167"/>
      <c r="CW8" s="167"/>
      <c r="CX8" s="167"/>
      <c r="CY8" s="167"/>
      <c r="CZ8" s="167"/>
      <c r="DA8" s="167"/>
      <c r="DB8" s="167"/>
      <c r="DC8" s="167"/>
    </row>
    <row r="9" spans="2:107" s="156" customFormat="1" x14ac:dyDescent="0.15">
      <c r="B9" s="171"/>
      <c r="C9" s="172"/>
      <c r="D9" s="172"/>
      <c r="E9" s="173"/>
      <c r="F9" s="173"/>
      <c r="G9" s="174"/>
      <c r="H9" s="172"/>
      <c r="I9" s="172"/>
      <c r="J9" s="173"/>
      <c r="K9" s="157"/>
      <c r="L9" s="157"/>
      <c r="M9" s="157"/>
      <c r="N9" s="157"/>
      <c r="O9" s="157"/>
      <c r="P9" s="157"/>
      <c r="Q9" s="172"/>
      <c r="R9" s="172"/>
      <c r="S9" s="172"/>
      <c r="T9" s="173"/>
      <c r="U9" s="173"/>
      <c r="V9" s="174"/>
      <c r="W9" s="172"/>
      <c r="X9" s="172"/>
      <c r="Y9" s="173"/>
      <c r="Z9" s="157"/>
      <c r="AA9" s="172"/>
      <c r="AB9" s="172"/>
      <c r="AC9" s="172"/>
      <c r="AD9" s="172"/>
      <c r="AE9" s="173"/>
      <c r="AF9" s="173"/>
      <c r="AG9" s="174"/>
      <c r="AH9" s="172"/>
      <c r="AI9" s="172"/>
      <c r="AJ9" s="173"/>
      <c r="AK9" s="157"/>
      <c r="AL9" s="172"/>
      <c r="AM9" s="172"/>
      <c r="AN9" s="172"/>
      <c r="AO9" s="172"/>
      <c r="AP9" s="172"/>
      <c r="AQ9" s="172"/>
      <c r="AR9" s="172"/>
      <c r="AS9" s="172"/>
      <c r="AT9" s="172"/>
      <c r="AU9" s="172"/>
      <c r="AV9" s="172"/>
      <c r="AW9" s="173"/>
      <c r="AX9" s="173"/>
      <c r="AY9" s="174"/>
      <c r="AZ9" s="172"/>
      <c r="BA9" s="172"/>
      <c r="BB9" s="173"/>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row>
    <row r="10" spans="2:107" s="156" customFormat="1" ht="15" x14ac:dyDescent="0.25">
      <c r="B10" s="167" t="s">
        <v>175</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D10" s="157"/>
      <c r="BE10" s="157"/>
      <c r="BF10" s="157"/>
      <c r="BG10" s="157"/>
      <c r="BH10" s="157"/>
      <c r="BI10" s="157"/>
      <c r="BJ10" s="157"/>
      <c r="BK10" s="157"/>
      <c r="BL10" s="157"/>
      <c r="BM10" s="157"/>
      <c r="BN10" s="157"/>
      <c r="BO10" s="157"/>
      <c r="BP10" s="157"/>
      <c r="BQ10" s="157"/>
      <c r="BR10" s="157"/>
      <c r="BS10" s="157"/>
      <c r="BT10" s="157"/>
      <c r="BU10" s="157"/>
      <c r="BV10" s="157"/>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7"/>
      <c r="CS10" s="167"/>
      <c r="CT10" s="167"/>
      <c r="CU10" s="167"/>
      <c r="CV10" s="167"/>
      <c r="CW10" s="167"/>
      <c r="CX10" s="167"/>
      <c r="CY10" s="167"/>
      <c r="CZ10" s="167"/>
      <c r="DA10" s="167"/>
      <c r="DB10" s="167"/>
      <c r="DC10" s="167"/>
    </row>
    <row r="11" spans="2:107" s="156" customFormat="1" ht="15" x14ac:dyDescent="0.25">
      <c r="B11" s="168" t="s">
        <v>14</v>
      </c>
      <c r="C11" s="168" t="s">
        <v>2</v>
      </c>
      <c r="D11" s="168" t="s">
        <v>3</v>
      </c>
      <c r="E11" s="168" t="s">
        <v>197</v>
      </c>
      <c r="F11" s="168" t="s">
        <v>168</v>
      </c>
      <c r="G11" s="168" t="s">
        <v>4</v>
      </c>
      <c r="H11" s="168" t="s">
        <v>170</v>
      </c>
      <c r="I11" s="168" t="s">
        <v>169</v>
      </c>
      <c r="J11" s="168" t="s">
        <v>5</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D11" s="157"/>
      <c r="BE11" s="157"/>
      <c r="BF11" s="157"/>
      <c r="BG11" s="157"/>
      <c r="BH11" s="157"/>
      <c r="BI11" s="157"/>
      <c r="BJ11" s="157"/>
      <c r="BK11" s="157"/>
      <c r="BL11" s="157"/>
      <c r="BM11" s="157"/>
      <c r="BN11" s="157"/>
      <c r="BO11" s="157"/>
      <c r="BP11" s="157"/>
      <c r="BQ11" s="157"/>
      <c r="BR11" s="157"/>
      <c r="BS11" s="157"/>
      <c r="BT11" s="157"/>
      <c r="BU11" s="157"/>
      <c r="BV11" s="157"/>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7"/>
      <c r="CS11" s="167"/>
      <c r="CT11" s="167"/>
      <c r="CU11" s="167"/>
      <c r="CV11" s="167"/>
      <c r="CW11" s="167"/>
      <c r="CX11" s="167"/>
      <c r="CY11" s="167"/>
      <c r="CZ11" s="167"/>
      <c r="DA11" s="167"/>
      <c r="DB11" s="167"/>
      <c r="DC11" s="167"/>
    </row>
    <row r="12" spans="2:107" s="156" customFormat="1" ht="15" x14ac:dyDescent="0.25">
      <c r="B12" s="167" t="s">
        <v>176</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D12" s="157"/>
      <c r="BE12" s="157"/>
      <c r="BF12" s="157"/>
      <c r="BG12" s="157"/>
      <c r="BH12" s="157"/>
      <c r="BI12" s="157"/>
      <c r="BJ12" s="157"/>
      <c r="BK12" s="157"/>
      <c r="BL12" s="157"/>
      <c r="BM12" s="157"/>
      <c r="BN12" s="157"/>
      <c r="BO12" s="157"/>
      <c r="BP12" s="157"/>
      <c r="BQ12" s="157"/>
      <c r="BR12" s="157"/>
      <c r="BS12" s="157"/>
      <c r="BT12" s="157"/>
      <c r="BU12" s="157"/>
      <c r="BV12" s="157"/>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7"/>
      <c r="CS12" s="167"/>
      <c r="CT12" s="167"/>
      <c r="CU12" s="167"/>
      <c r="CV12" s="167"/>
      <c r="CW12" s="167"/>
      <c r="CX12" s="167"/>
      <c r="CY12" s="167"/>
      <c r="CZ12" s="167"/>
      <c r="DA12" s="167"/>
      <c r="DB12" s="167"/>
      <c r="DC12" s="167"/>
    </row>
    <row r="13" spans="2:107" s="156" customFormat="1" x14ac:dyDescent="0.15">
      <c r="B13" s="171"/>
      <c r="C13" s="172"/>
      <c r="D13" s="172"/>
      <c r="E13" s="173"/>
      <c r="F13" s="173"/>
      <c r="G13" s="174"/>
      <c r="H13" s="172"/>
      <c r="I13" s="172"/>
      <c r="J13" s="173"/>
      <c r="K13" s="157"/>
      <c r="L13" s="157"/>
      <c r="M13" s="157"/>
      <c r="N13" s="157"/>
      <c r="O13" s="157"/>
      <c r="P13" s="157"/>
      <c r="Q13" s="172"/>
      <c r="R13" s="172"/>
      <c r="S13" s="172"/>
      <c r="T13" s="173"/>
      <c r="U13" s="173"/>
      <c r="V13" s="174"/>
      <c r="W13" s="172"/>
      <c r="X13" s="172"/>
      <c r="Y13" s="173"/>
      <c r="Z13" s="157"/>
      <c r="AA13" s="172"/>
      <c r="AB13" s="172"/>
      <c r="AC13" s="172"/>
      <c r="AD13" s="172"/>
      <c r="AE13" s="173"/>
      <c r="AF13" s="173"/>
      <c r="AG13" s="174"/>
      <c r="AH13" s="172"/>
      <c r="AI13" s="172"/>
      <c r="AJ13" s="173"/>
      <c r="AK13" s="157"/>
      <c r="AL13" s="172"/>
      <c r="AM13" s="172"/>
      <c r="AN13" s="172"/>
      <c r="AO13" s="172"/>
      <c r="AP13" s="172"/>
      <c r="AQ13" s="172"/>
      <c r="AR13" s="172"/>
      <c r="AS13" s="172"/>
      <c r="AT13" s="172"/>
      <c r="AU13" s="172"/>
      <c r="AV13" s="172"/>
      <c r="AW13" s="173"/>
      <c r="AX13" s="173"/>
      <c r="AY13" s="174"/>
      <c r="AZ13" s="172"/>
      <c r="BA13" s="172"/>
      <c r="BB13" s="173"/>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row>
    <row r="14" spans="2:107" s="156" customFormat="1" x14ac:dyDescent="0.15">
      <c r="B14" s="171"/>
      <c r="C14" s="172"/>
      <c r="D14" s="172"/>
      <c r="E14" s="173"/>
      <c r="F14" s="173"/>
      <c r="G14" s="174"/>
      <c r="H14" s="172"/>
      <c r="I14" s="172"/>
      <c r="J14" s="173"/>
      <c r="K14" s="157"/>
      <c r="L14" s="157"/>
      <c r="M14" s="157"/>
      <c r="N14" s="157"/>
      <c r="O14" s="157"/>
      <c r="P14" s="157"/>
      <c r="Q14" s="172"/>
      <c r="R14" s="172"/>
      <c r="S14" s="172"/>
      <c r="T14" s="173"/>
      <c r="U14" s="173"/>
      <c r="V14" s="174"/>
      <c r="W14" s="172"/>
      <c r="X14" s="172"/>
      <c r="Y14" s="173"/>
      <c r="Z14" s="157"/>
      <c r="AA14" s="172"/>
      <c r="AB14" s="172"/>
      <c r="AC14" s="172"/>
      <c r="AD14" s="172"/>
      <c r="AE14" s="173"/>
      <c r="AF14" s="173"/>
      <c r="AG14" s="174"/>
      <c r="AH14" s="172"/>
      <c r="AI14" s="172"/>
      <c r="AJ14" s="173"/>
      <c r="AK14" s="157"/>
      <c r="AL14" s="172"/>
      <c r="AM14" s="172"/>
      <c r="AN14" s="172"/>
      <c r="AO14" s="172"/>
      <c r="AP14" s="172"/>
      <c r="AQ14" s="172"/>
      <c r="AR14" s="172"/>
      <c r="AS14" s="172"/>
      <c r="AT14" s="172"/>
      <c r="AU14" s="172"/>
      <c r="AV14" s="172"/>
      <c r="AW14" s="173"/>
      <c r="AX14" s="173"/>
      <c r="AY14" s="174"/>
      <c r="AZ14" s="172"/>
      <c r="BA14" s="172"/>
      <c r="BB14" s="173"/>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row>
    <row r="15" spans="2:107" s="156" customFormat="1" x14ac:dyDescent="0.15">
      <c r="B15" s="171"/>
      <c r="C15" s="172"/>
      <c r="D15" s="172"/>
      <c r="E15" s="173"/>
      <c r="F15" s="173"/>
      <c r="G15" s="174"/>
      <c r="H15" s="172"/>
      <c r="I15" s="172"/>
      <c r="J15" s="173"/>
      <c r="K15" s="157"/>
      <c r="L15" s="157"/>
      <c r="M15" s="157"/>
      <c r="N15" s="157"/>
      <c r="O15" s="157"/>
      <c r="P15" s="157"/>
      <c r="Q15" s="172"/>
      <c r="R15" s="172"/>
      <c r="S15" s="172"/>
      <c r="T15" s="173"/>
      <c r="U15" s="173"/>
      <c r="V15" s="174"/>
      <c r="W15" s="172"/>
      <c r="X15" s="172"/>
      <c r="Y15" s="173"/>
      <c r="Z15" s="157"/>
      <c r="AA15" s="172"/>
      <c r="AB15" s="172"/>
      <c r="AC15" s="172"/>
      <c r="AD15" s="172"/>
      <c r="AE15" s="173"/>
      <c r="AF15" s="173"/>
      <c r="AG15" s="174"/>
      <c r="AH15" s="172"/>
      <c r="AI15" s="172"/>
      <c r="AJ15" s="173"/>
      <c r="AK15" s="157"/>
      <c r="AL15" s="172"/>
      <c r="AM15" s="172"/>
      <c r="AN15" s="172"/>
      <c r="AO15" s="172"/>
      <c r="AP15" s="172"/>
      <c r="AQ15" s="172"/>
      <c r="AR15" s="172"/>
      <c r="AS15" s="172"/>
      <c r="AT15" s="172"/>
      <c r="AU15" s="172"/>
      <c r="AV15" s="172"/>
      <c r="AW15" s="173"/>
      <c r="AX15" s="173"/>
      <c r="AY15" s="174"/>
      <c r="AZ15" s="172"/>
      <c r="BA15" s="172"/>
      <c r="BB15" s="173"/>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row>
    <row r="16" spans="2:107" s="156" customFormat="1" x14ac:dyDescent="0.15">
      <c r="B16" s="171"/>
      <c r="C16" s="172"/>
      <c r="D16" s="172"/>
      <c r="E16" s="173"/>
      <c r="F16" s="173"/>
      <c r="G16" s="174"/>
      <c r="H16" s="172"/>
      <c r="I16" s="172"/>
      <c r="J16" s="173"/>
      <c r="K16" s="157"/>
      <c r="L16" s="157"/>
      <c r="M16" s="157"/>
      <c r="N16" s="157"/>
      <c r="O16" s="157"/>
      <c r="P16" s="157"/>
      <c r="Q16" s="172"/>
      <c r="R16" s="172"/>
      <c r="S16" s="172"/>
      <c r="T16" s="173"/>
      <c r="U16" s="173"/>
      <c r="V16" s="174"/>
      <c r="W16" s="172"/>
      <c r="X16" s="172"/>
      <c r="Y16" s="173"/>
      <c r="Z16" s="157"/>
      <c r="AA16" s="172"/>
      <c r="AB16" s="172"/>
      <c r="AC16" s="172"/>
      <c r="AD16" s="172"/>
      <c r="AE16" s="173"/>
      <c r="AF16" s="173"/>
      <c r="AG16" s="174"/>
      <c r="AH16" s="172"/>
      <c r="AI16" s="172"/>
      <c r="AJ16" s="173"/>
      <c r="AK16" s="157"/>
      <c r="AL16" s="172"/>
      <c r="AM16" s="172"/>
      <c r="AN16" s="172"/>
      <c r="AO16" s="172"/>
      <c r="AP16" s="172"/>
      <c r="AQ16" s="172"/>
      <c r="AR16" s="172"/>
      <c r="AS16" s="172"/>
      <c r="AT16" s="172"/>
      <c r="AU16" s="172"/>
      <c r="AV16" s="172"/>
      <c r="AW16" s="173"/>
      <c r="AX16" s="173"/>
      <c r="AY16" s="174"/>
      <c r="AZ16" s="172"/>
      <c r="BA16" s="172"/>
      <c r="BB16" s="173"/>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row>
    <row r="17" spans="2:54" s="156" customFormat="1" x14ac:dyDescent="0.15">
      <c r="B17" s="171"/>
      <c r="C17" s="172"/>
      <c r="D17" s="172"/>
      <c r="E17" s="173"/>
      <c r="F17" s="173"/>
      <c r="G17" s="174"/>
      <c r="H17" s="172"/>
      <c r="I17" s="172"/>
      <c r="J17" s="173"/>
      <c r="K17" s="157"/>
      <c r="L17" s="157"/>
      <c r="M17" s="157"/>
      <c r="N17" s="157"/>
      <c r="O17" s="157"/>
      <c r="P17" s="157"/>
      <c r="Q17" s="172"/>
      <c r="R17" s="172"/>
      <c r="S17" s="172"/>
      <c r="T17" s="173"/>
      <c r="U17" s="173"/>
      <c r="V17" s="174"/>
      <c r="W17" s="172"/>
      <c r="X17" s="172"/>
      <c r="Y17" s="173"/>
      <c r="Z17" s="157"/>
      <c r="AA17" s="172"/>
      <c r="AB17" s="172"/>
      <c r="AC17" s="172"/>
      <c r="AD17" s="172"/>
      <c r="AE17" s="173"/>
      <c r="AF17" s="173"/>
      <c r="AG17" s="174"/>
      <c r="AH17" s="172"/>
      <c r="AI17" s="172"/>
      <c r="AJ17" s="173"/>
      <c r="AK17" s="157"/>
      <c r="AL17" s="172"/>
      <c r="AM17" s="172"/>
      <c r="AN17" s="172"/>
      <c r="AO17" s="172"/>
      <c r="AP17" s="172"/>
      <c r="AQ17" s="172"/>
      <c r="AR17" s="172"/>
      <c r="AS17" s="172"/>
      <c r="AT17" s="172"/>
      <c r="AU17" s="172"/>
      <c r="AV17" s="172"/>
      <c r="AW17" s="173"/>
      <c r="AX17" s="173"/>
      <c r="AY17" s="174"/>
      <c r="AZ17" s="172"/>
      <c r="BA17" s="172"/>
      <c r="BB17" s="173"/>
    </row>
    <row r="18" spans="2:54" s="156" customFormat="1" x14ac:dyDescent="0.15">
      <c r="B18" s="171"/>
      <c r="C18" s="172"/>
      <c r="D18" s="172"/>
      <c r="E18" s="173"/>
      <c r="F18" s="173"/>
      <c r="G18" s="174"/>
      <c r="H18" s="172"/>
      <c r="I18" s="172"/>
      <c r="J18" s="173"/>
      <c r="K18" s="157"/>
      <c r="L18" s="157"/>
      <c r="M18" s="157"/>
      <c r="N18" s="157"/>
      <c r="O18" s="157"/>
      <c r="P18" s="157"/>
      <c r="Q18" s="172"/>
      <c r="R18" s="172"/>
      <c r="S18" s="172"/>
      <c r="T18" s="173"/>
      <c r="U18" s="173"/>
      <c r="V18" s="174"/>
      <c r="W18" s="172"/>
      <c r="X18" s="172"/>
      <c r="Y18" s="173"/>
      <c r="Z18" s="157"/>
      <c r="AA18" s="172"/>
      <c r="AB18" s="172"/>
      <c r="AC18" s="172"/>
      <c r="AD18" s="172"/>
      <c r="AE18" s="173"/>
      <c r="AF18" s="173"/>
      <c r="AG18" s="174"/>
      <c r="AH18" s="172"/>
      <c r="AI18" s="172"/>
      <c r="AJ18" s="173"/>
      <c r="AK18" s="157"/>
      <c r="AL18" s="172"/>
      <c r="AM18" s="172"/>
      <c r="AN18" s="172"/>
      <c r="AO18" s="172"/>
      <c r="AP18" s="172"/>
      <c r="AQ18" s="172"/>
      <c r="AR18" s="172"/>
      <c r="AS18" s="172"/>
      <c r="AT18" s="172"/>
      <c r="AU18" s="172"/>
      <c r="AV18" s="172"/>
      <c r="AW18" s="173"/>
      <c r="AX18" s="173"/>
      <c r="AY18" s="174"/>
      <c r="AZ18" s="172"/>
      <c r="BA18" s="172"/>
      <c r="BB18" s="173"/>
    </row>
    <row r="19" spans="2:54" s="156" customFormat="1" x14ac:dyDescent="0.15">
      <c r="B19" s="171"/>
      <c r="C19" s="172"/>
      <c r="D19" s="172"/>
      <c r="E19" s="173"/>
      <c r="F19" s="173"/>
      <c r="G19" s="174"/>
      <c r="H19" s="172"/>
      <c r="I19" s="172"/>
      <c r="J19" s="173"/>
      <c r="K19" s="157"/>
      <c r="L19" s="157"/>
      <c r="M19" s="157"/>
      <c r="N19" s="157"/>
      <c r="O19" s="157"/>
      <c r="P19" s="157"/>
      <c r="Q19" s="172"/>
      <c r="R19" s="172"/>
      <c r="S19" s="172"/>
      <c r="T19" s="173"/>
      <c r="U19" s="173"/>
      <c r="V19" s="174"/>
      <c r="W19" s="172"/>
      <c r="X19" s="172"/>
      <c r="Y19" s="173"/>
      <c r="Z19" s="157"/>
      <c r="AA19" s="172"/>
      <c r="AB19" s="172"/>
      <c r="AC19" s="172"/>
      <c r="AD19" s="172"/>
      <c r="AE19" s="173"/>
      <c r="AF19" s="173"/>
      <c r="AG19" s="174"/>
      <c r="AH19" s="172"/>
      <c r="AI19" s="172"/>
      <c r="AJ19" s="173"/>
      <c r="AK19" s="157"/>
      <c r="AL19" s="172"/>
      <c r="AM19" s="172"/>
      <c r="AN19" s="172"/>
      <c r="AO19" s="172"/>
      <c r="AP19" s="172"/>
      <c r="AQ19" s="172"/>
      <c r="AR19" s="172"/>
      <c r="AS19" s="172"/>
      <c r="AT19" s="172"/>
      <c r="AU19" s="172"/>
      <c r="AV19" s="172"/>
      <c r="AW19" s="173"/>
      <c r="AX19" s="173"/>
      <c r="AY19" s="174"/>
      <c r="AZ19" s="172"/>
      <c r="BA19" s="172"/>
      <c r="BB19" s="173"/>
    </row>
    <row r="20" spans="2:54" s="156" customFormat="1" x14ac:dyDescent="0.15">
      <c r="B20" s="171"/>
      <c r="C20" s="172"/>
      <c r="D20" s="172"/>
      <c r="E20" s="173"/>
      <c r="F20" s="173"/>
      <c r="G20" s="174"/>
      <c r="H20" s="172"/>
      <c r="I20" s="172"/>
      <c r="J20" s="173"/>
      <c r="K20" s="157"/>
      <c r="L20" s="157"/>
      <c r="M20" s="157"/>
      <c r="N20" s="157"/>
      <c r="O20" s="157"/>
      <c r="P20" s="157"/>
      <c r="Q20" s="172"/>
      <c r="R20" s="172"/>
      <c r="S20" s="172"/>
      <c r="T20" s="173"/>
      <c r="U20" s="173"/>
      <c r="V20" s="174"/>
      <c r="W20" s="172"/>
      <c r="X20" s="172"/>
      <c r="Y20" s="173"/>
      <c r="Z20" s="157"/>
      <c r="AA20" s="172"/>
      <c r="AB20" s="172"/>
      <c r="AC20" s="172"/>
      <c r="AD20" s="172"/>
      <c r="AE20" s="173"/>
      <c r="AF20" s="173"/>
      <c r="AG20" s="174"/>
      <c r="AH20" s="172"/>
      <c r="AI20" s="172"/>
      <c r="AJ20" s="173"/>
      <c r="AK20" s="157"/>
      <c r="AL20" s="172"/>
      <c r="AM20" s="172"/>
      <c r="AN20" s="172"/>
      <c r="AO20" s="172"/>
      <c r="AP20" s="172"/>
      <c r="AQ20" s="172"/>
      <c r="AR20" s="172"/>
      <c r="AS20" s="172"/>
      <c r="AT20" s="172"/>
      <c r="AU20" s="172"/>
      <c r="AV20" s="172"/>
      <c r="AW20" s="173"/>
      <c r="AX20" s="173"/>
      <c r="AY20" s="174"/>
      <c r="AZ20" s="172"/>
      <c r="BA20" s="172"/>
      <c r="BB20" s="173"/>
    </row>
    <row r="21" spans="2:54" s="156" customFormat="1" x14ac:dyDescent="0.15">
      <c r="B21" s="171"/>
      <c r="C21" s="172"/>
      <c r="D21" s="172"/>
      <c r="E21" s="173"/>
      <c r="F21" s="173"/>
      <c r="G21" s="174"/>
      <c r="H21" s="172"/>
      <c r="I21" s="172"/>
      <c r="J21" s="173"/>
      <c r="K21" s="157"/>
      <c r="L21" s="157"/>
      <c r="M21" s="157"/>
      <c r="N21" s="157"/>
      <c r="O21" s="157"/>
      <c r="P21" s="157"/>
      <c r="Q21" s="172"/>
      <c r="R21" s="172"/>
      <c r="S21" s="172"/>
      <c r="T21" s="173"/>
      <c r="U21" s="173"/>
      <c r="V21" s="174"/>
      <c r="W21" s="172"/>
      <c r="X21" s="172"/>
      <c r="Y21" s="173"/>
      <c r="Z21" s="157"/>
      <c r="AA21" s="172"/>
      <c r="AB21" s="172"/>
      <c r="AC21" s="172"/>
      <c r="AD21" s="172"/>
      <c r="AE21" s="173"/>
      <c r="AF21" s="173"/>
      <c r="AG21" s="174"/>
      <c r="AH21" s="172"/>
      <c r="AI21" s="172"/>
      <c r="AJ21" s="173"/>
      <c r="AK21" s="157"/>
      <c r="AL21" s="172"/>
      <c r="AM21" s="172"/>
      <c r="AN21" s="172"/>
      <c r="AO21" s="172"/>
      <c r="AP21" s="172"/>
      <c r="AQ21" s="172"/>
      <c r="AR21" s="172"/>
      <c r="AS21" s="172"/>
      <c r="AT21" s="172"/>
      <c r="AU21" s="172"/>
      <c r="AV21" s="172"/>
      <c r="AW21" s="173"/>
      <c r="AX21" s="173"/>
      <c r="AY21" s="174"/>
      <c r="AZ21" s="172"/>
      <c r="BA21" s="172"/>
      <c r="BB21" s="173"/>
    </row>
    <row r="22" spans="2:54" s="156" customFormat="1" x14ac:dyDescent="0.15">
      <c r="B22" s="171"/>
      <c r="C22" s="172"/>
      <c r="D22" s="172"/>
      <c r="E22" s="173"/>
      <c r="F22" s="173"/>
      <c r="G22" s="174"/>
      <c r="H22" s="172"/>
      <c r="I22" s="172"/>
      <c r="J22" s="173"/>
      <c r="K22" s="157"/>
      <c r="L22" s="157"/>
      <c r="M22" s="157"/>
      <c r="N22" s="157"/>
      <c r="O22" s="157"/>
      <c r="P22" s="157"/>
      <c r="Q22" s="172"/>
      <c r="R22" s="172"/>
      <c r="S22" s="172"/>
      <c r="T22" s="173"/>
      <c r="U22" s="173"/>
      <c r="V22" s="174"/>
      <c r="W22" s="172"/>
      <c r="X22" s="172"/>
      <c r="Y22" s="173"/>
      <c r="Z22" s="157"/>
      <c r="AA22" s="172"/>
      <c r="AB22" s="172"/>
      <c r="AC22" s="172"/>
      <c r="AD22" s="172"/>
      <c r="AE22" s="173"/>
      <c r="AF22" s="173"/>
      <c r="AG22" s="174"/>
      <c r="AH22" s="172"/>
      <c r="AI22" s="172"/>
      <c r="AJ22" s="173"/>
      <c r="AK22" s="157"/>
      <c r="AL22" s="172"/>
      <c r="AM22" s="172"/>
      <c r="AN22" s="172"/>
      <c r="AO22" s="172"/>
      <c r="AP22" s="172"/>
      <c r="AQ22" s="172"/>
      <c r="AR22" s="172"/>
      <c r="AS22" s="172"/>
      <c r="AT22" s="172"/>
      <c r="AU22" s="172"/>
      <c r="AV22" s="172"/>
      <c r="AW22" s="173"/>
      <c r="AX22" s="173"/>
      <c r="AY22" s="174"/>
      <c r="AZ22" s="172"/>
      <c r="BA22" s="172"/>
      <c r="BB22" s="173"/>
    </row>
    <row r="23" spans="2:54" s="156" customFormat="1" x14ac:dyDescent="0.15">
      <c r="B23" s="171"/>
      <c r="C23" s="172"/>
      <c r="D23" s="172"/>
      <c r="E23" s="173"/>
      <c r="F23" s="173"/>
      <c r="G23" s="174"/>
      <c r="H23" s="172"/>
      <c r="I23" s="172"/>
      <c r="J23" s="173"/>
      <c r="K23" s="157"/>
      <c r="L23" s="157"/>
      <c r="M23" s="157"/>
      <c r="N23" s="157"/>
      <c r="O23" s="157"/>
      <c r="P23" s="157"/>
      <c r="Q23" s="172"/>
      <c r="R23" s="172"/>
      <c r="S23" s="172"/>
      <c r="T23" s="173"/>
      <c r="U23" s="173"/>
      <c r="V23" s="174"/>
      <c r="W23" s="172"/>
      <c r="X23" s="172"/>
      <c r="Y23" s="173"/>
      <c r="Z23" s="157"/>
      <c r="AA23" s="172"/>
      <c r="AB23" s="172"/>
      <c r="AC23" s="172"/>
      <c r="AD23" s="172"/>
      <c r="AE23" s="173"/>
      <c r="AF23" s="173"/>
      <c r="AG23" s="174"/>
      <c r="AH23" s="172"/>
      <c r="AI23" s="172"/>
      <c r="AJ23" s="173"/>
      <c r="AK23" s="157"/>
      <c r="AL23" s="172"/>
      <c r="AM23" s="172"/>
      <c r="AN23" s="172"/>
      <c r="AO23" s="172"/>
      <c r="AP23" s="172"/>
      <c r="AQ23" s="172"/>
      <c r="AR23" s="172"/>
      <c r="AS23" s="172"/>
      <c r="AT23" s="172"/>
      <c r="AU23" s="172"/>
      <c r="AV23" s="172"/>
      <c r="AW23" s="173"/>
      <c r="AX23" s="173"/>
      <c r="AY23" s="174"/>
      <c r="AZ23" s="172"/>
      <c r="BA23" s="172"/>
      <c r="BB23" s="173"/>
    </row>
    <row r="24" spans="2:54" s="156" customFormat="1" x14ac:dyDescent="0.15">
      <c r="B24" s="171"/>
      <c r="C24" s="172"/>
      <c r="D24" s="172"/>
      <c r="E24" s="173"/>
      <c r="F24" s="173"/>
      <c r="G24" s="174"/>
      <c r="H24" s="172"/>
      <c r="I24" s="172"/>
      <c r="J24" s="173"/>
      <c r="K24" s="157"/>
      <c r="L24" s="157"/>
      <c r="M24" s="157"/>
      <c r="N24" s="157"/>
      <c r="O24" s="157"/>
      <c r="P24" s="157"/>
      <c r="Q24" s="172"/>
      <c r="R24" s="172"/>
      <c r="S24" s="172"/>
      <c r="T24" s="173"/>
      <c r="U24" s="173"/>
      <c r="V24" s="174"/>
      <c r="W24" s="172"/>
      <c r="X24" s="172"/>
      <c r="Y24" s="173"/>
      <c r="Z24" s="157"/>
      <c r="AA24" s="172"/>
      <c r="AB24" s="172"/>
      <c r="AC24" s="172"/>
      <c r="AD24" s="172"/>
      <c r="AE24" s="173"/>
      <c r="AF24" s="173"/>
      <c r="AG24" s="174"/>
      <c r="AH24" s="172"/>
      <c r="AI24" s="172"/>
      <c r="AJ24" s="173"/>
      <c r="AK24" s="157"/>
      <c r="AL24" s="172"/>
      <c r="AM24" s="172"/>
      <c r="AN24" s="172"/>
      <c r="AO24" s="172"/>
      <c r="AP24" s="172"/>
      <c r="AQ24" s="172"/>
      <c r="AR24" s="172"/>
      <c r="AS24" s="172"/>
      <c r="AT24" s="172"/>
      <c r="AU24" s="172"/>
      <c r="AV24" s="172"/>
      <c r="AW24" s="173"/>
      <c r="AX24" s="173"/>
      <c r="AY24" s="174"/>
      <c r="AZ24" s="172"/>
      <c r="BA24" s="172"/>
      <c r="BB24" s="173"/>
    </row>
    <row r="25" spans="2:54" s="156" customFormat="1" x14ac:dyDescent="0.15">
      <c r="B25" s="171"/>
      <c r="C25" s="172"/>
      <c r="D25" s="172"/>
      <c r="E25" s="173"/>
      <c r="F25" s="173"/>
      <c r="G25" s="174"/>
      <c r="H25" s="172"/>
      <c r="I25" s="172"/>
      <c r="J25" s="173"/>
      <c r="K25" s="157"/>
      <c r="L25" s="157"/>
      <c r="M25" s="157"/>
      <c r="N25" s="157"/>
      <c r="O25" s="157"/>
      <c r="P25" s="157"/>
      <c r="Q25" s="172"/>
      <c r="R25" s="172"/>
      <c r="S25" s="172"/>
      <c r="T25" s="173"/>
      <c r="U25" s="173"/>
      <c r="V25" s="174"/>
      <c r="W25" s="172"/>
      <c r="X25" s="172"/>
      <c r="Y25" s="173"/>
      <c r="Z25" s="157"/>
      <c r="AA25" s="172"/>
      <c r="AB25" s="172"/>
      <c r="AC25" s="172"/>
      <c r="AD25" s="172"/>
      <c r="AE25" s="173"/>
      <c r="AF25" s="173"/>
      <c r="AG25" s="174"/>
      <c r="AH25" s="172"/>
      <c r="AI25" s="172"/>
      <c r="AJ25" s="173"/>
      <c r="AK25" s="157"/>
      <c r="AL25" s="172"/>
      <c r="AM25" s="172"/>
      <c r="AN25" s="172"/>
      <c r="AO25" s="172"/>
      <c r="AP25" s="172"/>
      <c r="AQ25" s="172"/>
      <c r="AR25" s="172"/>
      <c r="AS25" s="172"/>
      <c r="AT25" s="172"/>
      <c r="AU25" s="172"/>
      <c r="AV25" s="172"/>
      <c r="AW25" s="173"/>
      <c r="AX25" s="173"/>
      <c r="AY25" s="174"/>
      <c r="AZ25" s="172"/>
      <c r="BA25" s="172"/>
      <c r="BB25" s="173"/>
    </row>
    <row r="26" spans="2:54" s="156" customFormat="1" x14ac:dyDescent="0.15">
      <c r="B26" s="171"/>
      <c r="C26" s="172"/>
      <c r="D26" s="172"/>
      <c r="E26" s="173"/>
      <c r="F26" s="173"/>
      <c r="G26" s="174"/>
      <c r="H26" s="172"/>
      <c r="I26" s="172"/>
      <c r="J26" s="173"/>
      <c r="K26" s="157"/>
      <c r="L26" s="157"/>
      <c r="M26" s="157"/>
      <c r="N26" s="157"/>
      <c r="O26" s="157"/>
      <c r="P26" s="157"/>
      <c r="Q26" s="172"/>
      <c r="R26" s="172"/>
      <c r="S26" s="172"/>
      <c r="T26" s="173"/>
      <c r="U26" s="173"/>
      <c r="V26" s="174"/>
      <c r="W26" s="172"/>
      <c r="X26" s="172"/>
      <c r="Y26" s="173"/>
      <c r="Z26" s="157"/>
      <c r="AA26" s="172"/>
      <c r="AB26" s="172"/>
      <c r="AC26" s="172"/>
      <c r="AD26" s="172"/>
      <c r="AE26" s="173"/>
      <c r="AF26" s="173"/>
      <c r="AG26" s="174"/>
      <c r="AH26" s="172"/>
      <c r="AI26" s="172"/>
      <c r="AJ26" s="173"/>
      <c r="AK26" s="157"/>
      <c r="AL26" s="172"/>
      <c r="AM26" s="172"/>
      <c r="AN26" s="172"/>
      <c r="AO26" s="172"/>
      <c r="AP26" s="172"/>
      <c r="AQ26" s="172"/>
      <c r="AR26" s="172"/>
      <c r="AS26" s="172"/>
      <c r="AT26" s="172"/>
      <c r="AU26" s="172"/>
      <c r="AV26" s="172"/>
      <c r="AW26" s="173"/>
      <c r="AX26" s="173"/>
      <c r="AY26" s="174"/>
      <c r="AZ26" s="172"/>
      <c r="BA26" s="172"/>
      <c r="BB26" s="173"/>
    </row>
    <row r="27" spans="2:54" s="156" customFormat="1" x14ac:dyDescent="0.15">
      <c r="B27" s="171"/>
      <c r="C27" s="172"/>
      <c r="D27" s="172"/>
      <c r="E27" s="173"/>
      <c r="F27" s="173"/>
      <c r="G27" s="174"/>
      <c r="H27" s="172"/>
      <c r="I27" s="172"/>
      <c r="J27" s="173"/>
      <c r="K27" s="157"/>
      <c r="L27" s="157"/>
      <c r="M27" s="157"/>
      <c r="N27" s="157"/>
      <c r="O27" s="157"/>
      <c r="P27" s="157"/>
      <c r="Q27" s="172"/>
      <c r="R27" s="172"/>
      <c r="S27" s="172"/>
      <c r="T27" s="173"/>
      <c r="U27" s="173"/>
      <c r="V27" s="174"/>
      <c r="W27" s="172"/>
      <c r="X27" s="172"/>
      <c r="Y27" s="173"/>
      <c r="Z27" s="157"/>
      <c r="AA27" s="172"/>
      <c r="AB27" s="172"/>
      <c r="AC27" s="172"/>
      <c r="AD27" s="172"/>
      <c r="AE27" s="173"/>
      <c r="AF27" s="173"/>
      <c r="AG27" s="174"/>
      <c r="AH27" s="172"/>
      <c r="AI27" s="172"/>
      <c r="AJ27" s="173"/>
      <c r="AK27" s="157"/>
      <c r="AL27" s="172"/>
      <c r="AM27" s="172"/>
      <c r="AN27" s="172"/>
      <c r="AO27" s="172"/>
      <c r="AP27" s="172"/>
      <c r="AQ27" s="172"/>
      <c r="AR27" s="172"/>
      <c r="AS27" s="172"/>
      <c r="AT27" s="172"/>
      <c r="AU27" s="172"/>
      <c r="AV27" s="172"/>
      <c r="AW27" s="173"/>
      <c r="AX27" s="173"/>
      <c r="AY27" s="174"/>
      <c r="AZ27" s="172"/>
      <c r="BA27" s="172"/>
      <c r="BB27" s="173"/>
    </row>
    <row r="28" spans="2:54" s="156" customFormat="1" x14ac:dyDescent="0.15">
      <c r="B28" s="171"/>
      <c r="C28" s="172"/>
      <c r="D28" s="172"/>
      <c r="E28" s="173"/>
      <c r="F28" s="173"/>
      <c r="G28" s="174"/>
      <c r="H28" s="172"/>
      <c r="I28" s="172"/>
      <c r="J28" s="173"/>
      <c r="K28" s="157"/>
      <c r="L28" s="157"/>
      <c r="M28" s="157"/>
      <c r="N28" s="157"/>
      <c r="O28" s="157"/>
      <c r="P28" s="157"/>
      <c r="Q28" s="172"/>
      <c r="R28" s="172"/>
      <c r="S28" s="172"/>
      <c r="T28" s="173"/>
      <c r="U28" s="173"/>
      <c r="V28" s="174"/>
      <c r="W28" s="172"/>
      <c r="X28" s="172"/>
      <c r="Y28" s="173"/>
      <c r="Z28" s="157"/>
      <c r="AA28" s="172"/>
      <c r="AB28" s="172"/>
      <c r="AC28" s="172"/>
      <c r="AD28" s="172"/>
      <c r="AE28" s="173"/>
      <c r="AF28" s="173"/>
      <c r="AG28" s="174"/>
      <c r="AH28" s="172"/>
      <c r="AI28" s="172"/>
      <c r="AJ28" s="173"/>
      <c r="AK28" s="157"/>
      <c r="AL28" s="172"/>
      <c r="AM28" s="172"/>
      <c r="AN28" s="172"/>
      <c r="AO28" s="172"/>
      <c r="AP28" s="172"/>
      <c r="AQ28" s="172"/>
      <c r="AR28" s="172"/>
      <c r="AS28" s="172"/>
      <c r="AT28" s="172"/>
      <c r="AU28" s="172"/>
      <c r="AV28" s="172"/>
      <c r="AW28" s="173"/>
      <c r="AX28" s="173"/>
      <c r="AY28" s="174"/>
      <c r="AZ28" s="172"/>
      <c r="BA28" s="172"/>
      <c r="BB28" s="173"/>
    </row>
    <row r="29" spans="2:54" s="156" customFormat="1" x14ac:dyDescent="0.15">
      <c r="B29" s="171"/>
      <c r="C29" s="172"/>
      <c r="D29" s="172"/>
      <c r="E29" s="173"/>
      <c r="F29" s="173"/>
      <c r="G29" s="174"/>
      <c r="H29" s="172"/>
      <c r="I29" s="172"/>
      <c r="J29" s="173"/>
      <c r="K29" s="157"/>
      <c r="L29" s="157"/>
      <c r="M29" s="157"/>
      <c r="N29" s="157"/>
      <c r="O29" s="157"/>
      <c r="P29" s="157"/>
      <c r="Q29" s="172"/>
      <c r="R29" s="172"/>
      <c r="S29" s="172"/>
      <c r="T29" s="173"/>
      <c r="U29" s="173"/>
      <c r="V29" s="174"/>
      <c r="W29" s="172"/>
      <c r="X29" s="172"/>
      <c r="Y29" s="173"/>
      <c r="Z29" s="157"/>
      <c r="AA29" s="172"/>
      <c r="AB29" s="172"/>
      <c r="AC29" s="172"/>
      <c r="AD29" s="172"/>
      <c r="AE29" s="173"/>
      <c r="AF29" s="173"/>
      <c r="AG29" s="174"/>
      <c r="AH29" s="172"/>
      <c r="AI29" s="172"/>
      <c r="AJ29" s="173"/>
      <c r="AK29" s="157"/>
      <c r="AL29" s="172"/>
      <c r="AM29" s="172"/>
      <c r="AN29" s="172"/>
      <c r="AO29" s="172"/>
      <c r="AP29" s="172"/>
      <c r="AQ29" s="172"/>
      <c r="AR29" s="172"/>
      <c r="AS29" s="172"/>
      <c r="AT29" s="172"/>
      <c r="AU29" s="172"/>
      <c r="AV29" s="172"/>
      <c r="AW29" s="173"/>
      <c r="AX29" s="173"/>
      <c r="AY29" s="174"/>
      <c r="AZ29" s="172"/>
      <c r="BA29" s="172"/>
      <c r="BB29" s="173"/>
    </row>
    <row r="30" spans="2:54" s="156" customFormat="1" x14ac:dyDescent="0.15">
      <c r="B30" s="171"/>
      <c r="C30" s="172"/>
      <c r="D30" s="172"/>
      <c r="E30" s="173"/>
      <c r="F30" s="173"/>
      <c r="G30" s="174"/>
      <c r="H30" s="172"/>
      <c r="I30" s="172"/>
      <c r="J30" s="173"/>
      <c r="K30" s="157"/>
      <c r="L30" s="157"/>
      <c r="M30" s="157"/>
      <c r="N30" s="157"/>
      <c r="O30" s="157"/>
      <c r="P30" s="157"/>
      <c r="Q30" s="172"/>
      <c r="R30" s="172"/>
      <c r="S30" s="172"/>
      <c r="T30" s="173"/>
      <c r="U30" s="173"/>
      <c r="V30" s="174"/>
      <c r="W30" s="172"/>
      <c r="X30" s="172"/>
      <c r="Y30" s="173"/>
      <c r="Z30" s="157"/>
      <c r="AA30" s="172"/>
      <c r="AB30" s="172"/>
      <c r="AC30" s="172"/>
      <c r="AD30" s="172"/>
      <c r="AE30" s="173"/>
      <c r="AF30" s="173"/>
      <c r="AG30" s="174"/>
      <c r="AH30" s="172"/>
      <c r="AI30" s="172"/>
      <c r="AJ30" s="173"/>
      <c r="AK30" s="157"/>
      <c r="AL30" s="172"/>
      <c r="AM30" s="172"/>
      <c r="AN30" s="172"/>
      <c r="AO30" s="172"/>
      <c r="AP30" s="172"/>
      <c r="AQ30" s="172"/>
      <c r="AR30" s="172"/>
      <c r="AS30" s="172"/>
      <c r="AT30" s="172"/>
      <c r="AU30" s="172"/>
      <c r="AV30" s="172"/>
      <c r="AW30" s="173"/>
      <c r="AX30" s="173"/>
      <c r="AY30" s="174"/>
      <c r="AZ30" s="172"/>
      <c r="BA30" s="172"/>
      <c r="BB30" s="173"/>
    </row>
    <row r="31" spans="2:54" s="156" customFormat="1" x14ac:dyDescent="0.15">
      <c r="B31" s="171"/>
      <c r="C31" s="172"/>
      <c r="D31" s="172"/>
      <c r="E31" s="173"/>
      <c r="F31" s="173"/>
      <c r="G31" s="174"/>
      <c r="H31" s="172"/>
      <c r="I31" s="172"/>
      <c r="J31" s="173"/>
      <c r="K31" s="157"/>
      <c r="L31" s="157"/>
      <c r="M31" s="157"/>
      <c r="N31" s="157"/>
      <c r="O31" s="157"/>
      <c r="P31" s="157"/>
      <c r="Q31" s="172"/>
      <c r="R31" s="172"/>
      <c r="S31" s="172"/>
      <c r="T31" s="173"/>
      <c r="U31" s="173"/>
      <c r="V31" s="174"/>
      <c r="W31" s="172"/>
      <c r="X31" s="172"/>
      <c r="Y31" s="173"/>
      <c r="Z31" s="157"/>
      <c r="AA31" s="172"/>
      <c r="AB31" s="172"/>
      <c r="AC31" s="172"/>
      <c r="AD31" s="172"/>
      <c r="AE31" s="173"/>
      <c r="AF31" s="173"/>
      <c r="AG31" s="174"/>
      <c r="AH31" s="172"/>
      <c r="AI31" s="172"/>
      <c r="AJ31" s="173"/>
      <c r="AK31" s="157"/>
      <c r="AL31" s="172"/>
      <c r="AM31" s="172"/>
      <c r="AN31" s="172"/>
      <c r="AO31" s="172"/>
      <c r="AP31" s="172"/>
      <c r="AQ31" s="172"/>
      <c r="AR31" s="172"/>
      <c r="AS31" s="172"/>
      <c r="AT31" s="172"/>
      <c r="AU31" s="172"/>
      <c r="AV31" s="172"/>
      <c r="AW31" s="173"/>
      <c r="AX31" s="173"/>
      <c r="AY31" s="174"/>
      <c r="AZ31" s="172"/>
      <c r="BA31" s="172"/>
      <c r="BB31" s="173"/>
    </row>
    <row r="32" spans="2:54" s="156" customFormat="1" x14ac:dyDescent="0.15">
      <c r="B32" s="171"/>
      <c r="C32" s="172"/>
      <c r="D32" s="172"/>
      <c r="E32" s="173"/>
      <c r="F32" s="173"/>
      <c r="G32" s="174"/>
      <c r="H32" s="172"/>
      <c r="I32" s="172"/>
      <c r="J32" s="173"/>
      <c r="K32" s="157"/>
      <c r="L32" s="157"/>
      <c r="M32" s="157"/>
      <c r="N32" s="157"/>
      <c r="O32" s="157"/>
      <c r="P32" s="157"/>
      <c r="Q32" s="172"/>
      <c r="R32" s="172"/>
      <c r="S32" s="172"/>
      <c r="T32" s="173"/>
      <c r="U32" s="173"/>
      <c r="V32" s="174"/>
      <c r="W32" s="172"/>
      <c r="X32" s="172"/>
      <c r="Y32" s="173"/>
      <c r="Z32" s="157"/>
      <c r="AA32" s="172"/>
      <c r="AB32" s="172"/>
      <c r="AC32" s="172"/>
      <c r="AD32" s="172"/>
      <c r="AE32" s="173"/>
      <c r="AF32" s="173"/>
      <c r="AG32" s="174"/>
      <c r="AH32" s="172"/>
      <c r="AI32" s="172"/>
      <c r="AJ32" s="173"/>
      <c r="AK32" s="157"/>
      <c r="AL32" s="172"/>
      <c r="AM32" s="172"/>
      <c r="AN32" s="172"/>
      <c r="AO32" s="172"/>
      <c r="AP32" s="172"/>
      <c r="AQ32" s="172"/>
      <c r="AR32" s="172"/>
      <c r="AS32" s="172"/>
      <c r="AT32" s="172"/>
      <c r="AU32" s="172"/>
      <c r="AV32" s="172"/>
      <c r="AW32" s="173"/>
      <c r="AX32" s="173"/>
      <c r="AY32" s="174"/>
      <c r="AZ32" s="172"/>
      <c r="BA32" s="172"/>
      <c r="BB32" s="173"/>
    </row>
    <row r="33" spans="2:54" s="156" customFormat="1" x14ac:dyDescent="0.15">
      <c r="B33" s="171"/>
      <c r="C33" s="172"/>
      <c r="D33" s="172"/>
      <c r="E33" s="173"/>
      <c r="F33" s="173"/>
      <c r="G33" s="174"/>
      <c r="H33" s="172"/>
      <c r="I33" s="172"/>
      <c r="J33" s="173"/>
      <c r="K33" s="157"/>
      <c r="L33" s="157"/>
      <c r="M33" s="157"/>
      <c r="N33" s="157"/>
      <c r="O33" s="157"/>
      <c r="P33" s="157"/>
      <c r="Q33" s="172"/>
      <c r="R33" s="172"/>
      <c r="S33" s="172"/>
      <c r="T33" s="173"/>
      <c r="U33" s="173"/>
      <c r="V33" s="174"/>
      <c r="W33" s="172"/>
      <c r="X33" s="172"/>
      <c r="Y33" s="173"/>
      <c r="Z33" s="157"/>
      <c r="AA33" s="172"/>
      <c r="AB33" s="172"/>
      <c r="AC33" s="172"/>
      <c r="AD33" s="172"/>
      <c r="AE33" s="173"/>
      <c r="AF33" s="173"/>
      <c r="AG33" s="174"/>
      <c r="AH33" s="172"/>
      <c r="AI33" s="172"/>
      <c r="AJ33" s="173"/>
      <c r="AK33" s="157"/>
      <c r="AL33" s="172"/>
      <c r="AM33" s="172"/>
      <c r="AN33" s="172"/>
      <c r="AO33" s="172"/>
      <c r="AP33" s="172"/>
      <c r="AQ33" s="172"/>
      <c r="AR33" s="172"/>
      <c r="AS33" s="172"/>
      <c r="AT33" s="172"/>
      <c r="AU33" s="172"/>
      <c r="AV33" s="172"/>
      <c r="AW33" s="173"/>
      <c r="AX33" s="173"/>
      <c r="AY33" s="174"/>
      <c r="AZ33" s="172"/>
      <c r="BA33" s="172"/>
      <c r="BB33" s="173"/>
    </row>
    <row r="34" spans="2:54" s="156" customFormat="1" x14ac:dyDescent="0.15">
      <c r="B34" s="157"/>
      <c r="C34" s="157"/>
      <c r="D34" s="157"/>
      <c r="E34" s="157"/>
      <c r="F34" s="157"/>
      <c r="G34" s="157"/>
      <c r="H34" s="157"/>
      <c r="I34" s="157"/>
      <c r="J34" s="157"/>
      <c r="K34" s="157"/>
      <c r="L34" s="157"/>
      <c r="M34" s="157"/>
      <c r="N34" s="157"/>
      <c r="O34" s="157"/>
      <c r="P34" s="157"/>
      <c r="Q34" s="172"/>
      <c r="R34" s="172"/>
      <c r="S34" s="172"/>
      <c r="T34" s="173"/>
      <c r="U34" s="173"/>
      <c r="V34" s="174"/>
      <c r="W34" s="172"/>
      <c r="X34" s="172"/>
      <c r="Y34" s="173"/>
      <c r="Z34" s="157"/>
      <c r="AA34" s="172"/>
      <c r="AB34" s="172"/>
      <c r="AC34" s="172"/>
      <c r="AD34" s="172"/>
      <c r="AE34" s="173"/>
      <c r="AF34" s="173"/>
      <c r="AG34" s="174"/>
      <c r="AH34" s="172"/>
      <c r="AI34" s="172"/>
      <c r="AJ34" s="173"/>
      <c r="AK34" s="157"/>
      <c r="AL34" s="172"/>
      <c r="AM34" s="172"/>
      <c r="AN34" s="172"/>
      <c r="AO34" s="172"/>
      <c r="AP34" s="172"/>
      <c r="AQ34" s="172"/>
      <c r="AR34" s="172"/>
      <c r="AS34" s="172"/>
      <c r="AT34" s="172"/>
      <c r="AU34" s="172"/>
      <c r="AV34" s="172"/>
      <c r="AW34" s="173"/>
      <c r="AX34" s="173"/>
      <c r="AY34" s="174"/>
      <c r="AZ34" s="172"/>
      <c r="BA34" s="172"/>
      <c r="BB34" s="173"/>
    </row>
    <row r="35" spans="2:54" s="156" customFormat="1" x14ac:dyDescent="0.15">
      <c r="B35" s="157"/>
      <c r="C35" s="157"/>
      <c r="D35" s="157"/>
      <c r="E35" s="157"/>
      <c r="F35" s="157"/>
      <c r="G35" s="157"/>
      <c r="H35" s="157"/>
      <c r="I35" s="157"/>
      <c r="J35" s="157"/>
      <c r="K35" s="157"/>
      <c r="L35" s="157"/>
      <c r="M35" s="157"/>
      <c r="N35" s="157"/>
      <c r="O35" s="157"/>
      <c r="P35" s="157"/>
      <c r="Q35" s="172"/>
      <c r="R35" s="172"/>
      <c r="S35" s="172"/>
      <c r="T35" s="173"/>
      <c r="U35" s="173"/>
      <c r="V35" s="174"/>
      <c r="W35" s="172"/>
      <c r="X35" s="172"/>
      <c r="Y35" s="173"/>
      <c r="Z35" s="157"/>
      <c r="AA35" s="172"/>
      <c r="AB35" s="172"/>
      <c r="AC35" s="172"/>
      <c r="AD35" s="172"/>
      <c r="AE35" s="173"/>
      <c r="AF35" s="173"/>
      <c r="AG35" s="174"/>
      <c r="AH35" s="172"/>
      <c r="AI35" s="172"/>
      <c r="AJ35" s="173"/>
      <c r="AK35" s="157"/>
      <c r="AL35" s="172"/>
      <c r="AM35" s="172"/>
      <c r="AN35" s="172"/>
      <c r="AO35" s="172"/>
      <c r="AP35" s="172"/>
      <c r="AQ35" s="172"/>
      <c r="AR35" s="172"/>
      <c r="AS35" s="172"/>
      <c r="AT35" s="172"/>
      <c r="AU35" s="172"/>
      <c r="AV35" s="172"/>
      <c r="AW35" s="173"/>
      <c r="AX35" s="173"/>
      <c r="AY35" s="174"/>
      <c r="AZ35" s="172"/>
      <c r="BA35" s="172"/>
      <c r="BB35" s="173"/>
    </row>
    <row r="36" spans="2:54" s="156" customFormat="1" x14ac:dyDescent="0.15">
      <c r="B36" s="157"/>
      <c r="C36" s="157"/>
      <c r="D36" s="157"/>
      <c r="E36" s="157"/>
      <c r="F36" s="157"/>
      <c r="G36" s="157"/>
      <c r="H36" s="157"/>
      <c r="I36" s="157"/>
      <c r="J36" s="157"/>
      <c r="K36" s="157"/>
      <c r="L36" s="157"/>
      <c r="M36" s="157"/>
      <c r="N36" s="157"/>
      <c r="O36" s="157"/>
      <c r="P36" s="157"/>
      <c r="Q36" s="172"/>
      <c r="R36" s="172"/>
      <c r="S36" s="172"/>
      <c r="T36" s="173"/>
      <c r="U36" s="173"/>
      <c r="V36" s="174"/>
      <c r="W36" s="172"/>
      <c r="X36" s="172"/>
      <c r="Y36" s="173"/>
      <c r="Z36" s="157"/>
      <c r="AA36" s="172"/>
      <c r="AB36" s="172"/>
      <c r="AC36" s="172"/>
      <c r="AD36" s="172"/>
      <c r="AE36" s="173"/>
      <c r="AF36" s="173"/>
      <c r="AG36" s="174"/>
      <c r="AH36" s="172"/>
      <c r="AI36" s="172"/>
      <c r="AJ36" s="173"/>
      <c r="AK36" s="157"/>
      <c r="AL36" s="172"/>
      <c r="AM36" s="172"/>
      <c r="AN36" s="172"/>
      <c r="AO36" s="172"/>
      <c r="AP36" s="172"/>
      <c r="AQ36" s="172"/>
      <c r="AR36" s="172"/>
      <c r="AS36" s="172"/>
      <c r="AT36" s="172"/>
      <c r="AU36" s="172"/>
      <c r="AV36" s="172"/>
      <c r="AW36" s="173"/>
      <c r="AX36" s="173"/>
      <c r="AY36" s="174"/>
      <c r="AZ36" s="172"/>
      <c r="BA36" s="172"/>
      <c r="BB36" s="173"/>
    </row>
    <row r="37" spans="2:54" s="156" customFormat="1" x14ac:dyDescent="0.15">
      <c r="B37" s="157"/>
      <c r="C37" s="157"/>
      <c r="D37" s="157"/>
      <c r="E37" s="157"/>
      <c r="F37" s="157"/>
      <c r="G37" s="157"/>
      <c r="H37" s="157"/>
      <c r="I37" s="157"/>
      <c r="J37" s="157"/>
      <c r="K37" s="157"/>
      <c r="L37" s="157"/>
      <c r="M37" s="157"/>
      <c r="N37" s="157"/>
      <c r="O37" s="157"/>
      <c r="P37" s="157"/>
      <c r="Q37" s="172"/>
      <c r="R37" s="172"/>
      <c r="S37" s="172"/>
      <c r="T37" s="173"/>
      <c r="U37" s="173"/>
      <c r="V37" s="174"/>
      <c r="W37" s="172"/>
      <c r="X37" s="172"/>
      <c r="Y37" s="173"/>
      <c r="Z37" s="157"/>
      <c r="AA37" s="172"/>
      <c r="AB37" s="172"/>
      <c r="AC37" s="172"/>
      <c r="AD37" s="172"/>
      <c r="AE37" s="173"/>
      <c r="AF37" s="173"/>
      <c r="AG37" s="174"/>
      <c r="AH37" s="172"/>
      <c r="AI37" s="172"/>
      <c r="AJ37" s="173"/>
      <c r="AK37" s="157"/>
      <c r="AL37" s="172"/>
      <c r="AM37" s="172"/>
      <c r="AN37" s="172"/>
      <c r="AO37" s="172"/>
      <c r="AP37" s="172"/>
      <c r="AQ37" s="172"/>
      <c r="AR37" s="172"/>
      <c r="AS37" s="172"/>
      <c r="AT37" s="172"/>
      <c r="AU37" s="172"/>
      <c r="AV37" s="172"/>
      <c r="AW37" s="173"/>
      <c r="AX37" s="173"/>
      <c r="AY37" s="174"/>
      <c r="AZ37" s="172"/>
      <c r="BA37" s="172"/>
      <c r="BB37" s="173"/>
    </row>
    <row r="38" spans="2:54" s="156" customFormat="1" x14ac:dyDescent="0.15">
      <c r="B38" s="157"/>
      <c r="C38" s="157"/>
      <c r="D38" s="157"/>
      <c r="E38" s="157"/>
      <c r="F38" s="157"/>
      <c r="G38" s="157"/>
      <c r="H38" s="157"/>
      <c r="I38" s="157"/>
      <c r="J38" s="157"/>
      <c r="K38" s="157"/>
      <c r="L38" s="157"/>
      <c r="M38" s="157"/>
      <c r="N38" s="157"/>
      <c r="O38" s="157"/>
      <c r="P38" s="157"/>
      <c r="Q38" s="172"/>
      <c r="R38" s="172"/>
      <c r="S38" s="172"/>
      <c r="T38" s="173"/>
      <c r="U38" s="173"/>
      <c r="V38" s="174"/>
      <c r="W38" s="172"/>
      <c r="X38" s="172"/>
      <c r="Y38" s="173"/>
      <c r="Z38" s="157"/>
      <c r="AA38" s="172"/>
      <c r="AB38" s="172"/>
      <c r="AC38" s="172"/>
      <c r="AD38" s="172"/>
      <c r="AE38" s="173"/>
      <c r="AF38" s="173"/>
      <c r="AG38" s="174"/>
      <c r="AH38" s="172"/>
      <c r="AI38" s="172"/>
      <c r="AJ38" s="173"/>
      <c r="AK38" s="157"/>
      <c r="AL38" s="172"/>
      <c r="AM38" s="172"/>
      <c r="AN38" s="172"/>
      <c r="AO38" s="172"/>
      <c r="AP38" s="172"/>
      <c r="AQ38" s="172"/>
      <c r="AR38" s="172"/>
      <c r="AS38" s="172"/>
      <c r="AT38" s="172"/>
      <c r="AU38" s="172"/>
      <c r="AV38" s="172"/>
      <c r="AW38" s="173"/>
      <c r="AX38" s="173"/>
      <c r="AY38" s="174"/>
      <c r="AZ38" s="172"/>
      <c r="BA38" s="172"/>
      <c r="BB38" s="173"/>
    </row>
    <row r="39" spans="2:54" s="156" customFormat="1" x14ac:dyDescent="0.15">
      <c r="B39" s="157"/>
      <c r="C39" s="157"/>
      <c r="D39" s="157"/>
      <c r="E39" s="157"/>
      <c r="F39" s="157"/>
      <c r="G39" s="157"/>
      <c r="H39" s="157"/>
      <c r="I39" s="157"/>
      <c r="J39" s="157"/>
      <c r="K39" s="157"/>
      <c r="L39" s="157"/>
      <c r="M39" s="157"/>
      <c r="N39" s="157"/>
      <c r="O39" s="157"/>
      <c r="P39" s="157"/>
      <c r="Q39" s="172"/>
      <c r="R39" s="172"/>
      <c r="S39" s="172"/>
      <c r="T39" s="173"/>
      <c r="U39" s="173"/>
      <c r="V39" s="174"/>
      <c r="W39" s="172"/>
      <c r="X39" s="172"/>
      <c r="Y39" s="173"/>
      <c r="Z39" s="157"/>
      <c r="AA39" s="172"/>
      <c r="AB39" s="172"/>
      <c r="AC39" s="172"/>
      <c r="AD39" s="172"/>
      <c r="AE39" s="173"/>
      <c r="AF39" s="173"/>
      <c r="AG39" s="174"/>
      <c r="AH39" s="172"/>
      <c r="AI39" s="172"/>
      <c r="AJ39" s="173"/>
      <c r="AK39" s="157"/>
      <c r="AL39" s="172"/>
      <c r="AM39" s="172"/>
      <c r="AN39" s="172"/>
      <c r="AO39" s="172"/>
      <c r="AP39" s="172"/>
      <c r="AQ39" s="172"/>
      <c r="AR39" s="172"/>
      <c r="AS39" s="172"/>
      <c r="AT39" s="172"/>
      <c r="AU39" s="172"/>
      <c r="AV39" s="172"/>
      <c r="AW39" s="173"/>
      <c r="AX39" s="173"/>
      <c r="AY39" s="174"/>
      <c r="AZ39" s="172"/>
      <c r="BA39" s="172"/>
      <c r="BB39" s="173"/>
    </row>
    <row r="40" spans="2:54" s="156" customFormat="1" x14ac:dyDescent="0.15">
      <c r="B40" s="157"/>
      <c r="C40" s="157"/>
      <c r="D40" s="157"/>
      <c r="E40" s="157"/>
      <c r="F40" s="157"/>
      <c r="G40" s="157"/>
      <c r="H40" s="157"/>
      <c r="I40" s="157"/>
      <c r="J40" s="157"/>
      <c r="K40" s="157"/>
      <c r="L40" s="157"/>
      <c r="M40" s="157"/>
      <c r="N40" s="157"/>
      <c r="O40" s="157"/>
      <c r="P40" s="157"/>
      <c r="Q40" s="172"/>
      <c r="R40" s="172"/>
      <c r="S40" s="172"/>
      <c r="T40" s="173"/>
      <c r="U40" s="173"/>
      <c r="V40" s="174"/>
      <c r="W40" s="172"/>
      <c r="X40" s="172"/>
      <c r="Y40" s="173"/>
      <c r="Z40" s="157"/>
      <c r="AA40" s="172"/>
      <c r="AB40" s="172"/>
      <c r="AC40" s="172"/>
      <c r="AD40" s="172"/>
      <c r="AE40" s="173"/>
      <c r="AF40" s="173"/>
      <c r="AG40" s="174"/>
      <c r="AH40" s="172"/>
      <c r="AI40" s="172"/>
      <c r="AJ40" s="173"/>
      <c r="AK40" s="157"/>
      <c r="AL40" s="172"/>
      <c r="AM40" s="172"/>
      <c r="AN40" s="172"/>
      <c r="AO40" s="172"/>
      <c r="AP40" s="172"/>
      <c r="AQ40" s="172"/>
      <c r="AR40" s="172"/>
      <c r="AS40" s="172"/>
      <c r="AT40" s="172"/>
      <c r="AU40" s="172"/>
      <c r="AV40" s="172"/>
      <c r="AW40" s="173"/>
      <c r="AX40" s="173"/>
      <c r="AY40" s="174"/>
      <c r="AZ40" s="172"/>
      <c r="BA40" s="172"/>
      <c r="BB40" s="173"/>
    </row>
    <row r="41" spans="2:54" s="156" customFormat="1" x14ac:dyDescent="0.15">
      <c r="B41" s="157"/>
      <c r="C41" s="157"/>
      <c r="D41" s="157"/>
      <c r="E41" s="157"/>
      <c r="F41" s="157"/>
      <c r="G41" s="157"/>
      <c r="H41" s="157"/>
      <c r="I41" s="157"/>
      <c r="J41" s="157"/>
      <c r="K41" s="157"/>
      <c r="L41" s="157"/>
      <c r="M41" s="157"/>
      <c r="N41" s="157"/>
      <c r="O41" s="157"/>
      <c r="P41" s="157"/>
      <c r="Q41" s="172"/>
      <c r="R41" s="172"/>
      <c r="S41" s="172"/>
      <c r="T41" s="173"/>
      <c r="U41" s="173"/>
      <c r="V41" s="174"/>
      <c r="W41" s="172"/>
      <c r="X41" s="172"/>
      <c r="Y41" s="173"/>
      <c r="Z41" s="157"/>
      <c r="AA41" s="172"/>
      <c r="AB41" s="172"/>
      <c r="AC41" s="172"/>
      <c r="AD41" s="172"/>
      <c r="AE41" s="173"/>
      <c r="AF41" s="173"/>
      <c r="AG41" s="174"/>
      <c r="AH41" s="172"/>
      <c r="AI41" s="172"/>
      <c r="AJ41" s="173"/>
      <c r="AK41" s="157"/>
      <c r="AL41" s="172"/>
      <c r="AM41" s="172"/>
      <c r="AN41" s="172"/>
      <c r="AO41" s="172"/>
      <c r="AP41" s="172"/>
      <c r="AQ41" s="172"/>
      <c r="AR41" s="172"/>
      <c r="AS41" s="172"/>
      <c r="AT41" s="172"/>
      <c r="AU41" s="172"/>
      <c r="AV41" s="172"/>
      <c r="AW41" s="173"/>
      <c r="AX41" s="173"/>
      <c r="AY41" s="174"/>
      <c r="AZ41" s="172"/>
      <c r="BA41" s="172"/>
      <c r="BB41" s="173"/>
    </row>
    <row r="42" spans="2:54" s="156" customFormat="1" x14ac:dyDescent="0.15">
      <c r="B42" s="157"/>
      <c r="C42" s="157"/>
      <c r="D42" s="157"/>
      <c r="E42" s="157"/>
      <c r="F42" s="157"/>
      <c r="G42" s="157"/>
      <c r="H42" s="157"/>
      <c r="I42" s="157"/>
      <c r="J42" s="157"/>
      <c r="K42" s="157"/>
      <c r="L42" s="157"/>
      <c r="M42" s="157"/>
      <c r="N42" s="157"/>
      <c r="O42" s="157"/>
      <c r="P42" s="157"/>
      <c r="Q42" s="172"/>
      <c r="R42" s="172"/>
      <c r="S42" s="172"/>
      <c r="T42" s="173"/>
      <c r="U42" s="173"/>
      <c r="V42" s="174"/>
      <c r="W42" s="172"/>
      <c r="X42" s="172"/>
      <c r="Y42" s="173"/>
      <c r="Z42" s="157"/>
      <c r="AA42" s="172"/>
      <c r="AB42" s="172"/>
      <c r="AC42" s="172"/>
      <c r="AD42" s="172"/>
      <c r="AE42" s="173"/>
      <c r="AF42" s="173"/>
      <c r="AG42" s="174"/>
      <c r="AH42" s="172"/>
      <c r="AI42" s="172"/>
      <c r="AJ42" s="173"/>
      <c r="AK42" s="157"/>
      <c r="AL42" s="172"/>
      <c r="AM42" s="172"/>
      <c r="AN42" s="172"/>
      <c r="AO42" s="172"/>
      <c r="AP42" s="172"/>
      <c r="AQ42" s="172"/>
      <c r="AR42" s="172"/>
      <c r="AS42" s="172"/>
      <c r="AT42" s="172"/>
      <c r="AU42" s="172"/>
      <c r="AV42" s="172"/>
      <c r="AW42" s="173"/>
      <c r="AX42" s="173"/>
      <c r="AY42" s="174"/>
      <c r="AZ42" s="172"/>
      <c r="BA42" s="172"/>
      <c r="BB42" s="173"/>
    </row>
    <row r="43" spans="2:54" s="156" customFormat="1" x14ac:dyDescent="0.15">
      <c r="B43" s="157"/>
      <c r="C43" s="157"/>
      <c r="D43" s="157"/>
      <c r="E43" s="157"/>
      <c r="F43" s="157"/>
      <c r="G43" s="157"/>
      <c r="H43" s="157"/>
      <c r="I43" s="157"/>
      <c r="J43" s="157"/>
      <c r="K43" s="157"/>
      <c r="L43" s="157"/>
      <c r="M43" s="157"/>
      <c r="N43" s="157"/>
      <c r="O43" s="157"/>
      <c r="P43" s="157"/>
      <c r="Q43" s="172"/>
      <c r="R43" s="172"/>
      <c r="S43" s="172"/>
      <c r="T43" s="173"/>
      <c r="U43" s="173"/>
      <c r="V43" s="174"/>
      <c r="W43" s="172"/>
      <c r="X43" s="172"/>
      <c r="Y43" s="173"/>
      <c r="Z43" s="157"/>
      <c r="AA43" s="172"/>
      <c r="AB43" s="172"/>
      <c r="AC43" s="172"/>
      <c r="AD43" s="172"/>
      <c r="AE43" s="173"/>
      <c r="AF43" s="173"/>
      <c r="AG43" s="174"/>
      <c r="AH43" s="172"/>
      <c r="AI43" s="172"/>
      <c r="AJ43" s="173"/>
      <c r="AK43" s="157"/>
      <c r="AL43" s="172"/>
      <c r="AM43" s="172"/>
      <c r="AN43" s="172"/>
      <c r="AO43" s="172"/>
      <c r="AP43" s="172"/>
      <c r="AQ43" s="172"/>
      <c r="AR43" s="172"/>
      <c r="AS43" s="172"/>
      <c r="AT43" s="172"/>
      <c r="AU43" s="172"/>
      <c r="AV43" s="172"/>
      <c r="AW43" s="173"/>
      <c r="AX43" s="173"/>
      <c r="AY43" s="174"/>
      <c r="AZ43" s="172"/>
      <c r="BA43" s="172"/>
      <c r="BB43" s="173"/>
    </row>
    <row r="44" spans="2:54" s="156" customFormat="1" x14ac:dyDescent="0.15">
      <c r="B44" s="157"/>
      <c r="C44" s="157"/>
      <c r="D44" s="157"/>
      <c r="E44" s="157"/>
      <c r="F44" s="157"/>
      <c r="G44" s="157"/>
      <c r="H44" s="157"/>
      <c r="I44" s="157"/>
      <c r="J44" s="157"/>
      <c r="K44" s="157"/>
      <c r="L44" s="157"/>
      <c r="M44" s="157"/>
      <c r="N44" s="157"/>
      <c r="O44" s="157"/>
      <c r="P44" s="157"/>
      <c r="Q44" s="172"/>
      <c r="R44" s="172"/>
      <c r="S44" s="172"/>
      <c r="T44" s="173"/>
      <c r="U44" s="173"/>
      <c r="V44" s="174"/>
      <c r="W44" s="172"/>
      <c r="X44" s="172"/>
      <c r="Y44" s="173"/>
      <c r="Z44" s="157"/>
      <c r="AA44" s="172"/>
      <c r="AB44" s="172"/>
      <c r="AC44" s="172"/>
      <c r="AD44" s="172"/>
      <c r="AE44" s="173"/>
      <c r="AF44" s="173"/>
      <c r="AG44" s="174"/>
      <c r="AH44" s="172"/>
      <c r="AI44" s="172"/>
      <c r="AJ44" s="173"/>
      <c r="AK44" s="157"/>
      <c r="AL44" s="172"/>
      <c r="AM44" s="172"/>
      <c r="AN44" s="172"/>
      <c r="AO44" s="172"/>
      <c r="AP44" s="172"/>
      <c r="AQ44" s="172"/>
      <c r="AR44" s="172"/>
      <c r="AS44" s="172"/>
      <c r="AT44" s="172"/>
      <c r="AU44" s="172"/>
      <c r="AV44" s="172"/>
      <c r="AW44" s="173"/>
      <c r="AX44" s="173"/>
      <c r="AY44" s="174"/>
      <c r="AZ44" s="172"/>
      <c r="BA44" s="172"/>
      <c r="BB44" s="173"/>
    </row>
    <row r="45" spans="2:54" s="156" customFormat="1" x14ac:dyDescent="0.15">
      <c r="B45" s="157"/>
      <c r="C45" s="157"/>
      <c r="D45" s="157"/>
      <c r="E45" s="157"/>
      <c r="F45" s="157"/>
      <c r="G45" s="157"/>
      <c r="H45" s="157"/>
      <c r="I45" s="157"/>
      <c r="J45" s="157"/>
      <c r="K45" s="157"/>
      <c r="L45" s="157"/>
      <c r="M45" s="157"/>
      <c r="N45" s="157"/>
      <c r="O45" s="157"/>
      <c r="P45" s="157"/>
      <c r="Q45" s="172"/>
      <c r="R45" s="172"/>
      <c r="S45" s="172"/>
      <c r="T45" s="173"/>
      <c r="U45" s="173"/>
      <c r="V45" s="174"/>
      <c r="W45" s="172"/>
      <c r="X45" s="172"/>
      <c r="Y45" s="173"/>
      <c r="Z45" s="157"/>
      <c r="AA45" s="172"/>
      <c r="AB45" s="172"/>
      <c r="AC45" s="172"/>
      <c r="AD45" s="172"/>
      <c r="AE45" s="173"/>
      <c r="AF45" s="173"/>
      <c r="AG45" s="174"/>
      <c r="AH45" s="172"/>
      <c r="AI45" s="172"/>
      <c r="AJ45" s="173"/>
      <c r="AK45" s="157"/>
      <c r="AL45" s="172"/>
      <c r="AM45" s="172"/>
      <c r="AN45" s="172"/>
      <c r="AO45" s="172"/>
      <c r="AP45" s="172"/>
      <c r="AQ45" s="172"/>
      <c r="AR45" s="172"/>
      <c r="AS45" s="172"/>
      <c r="AT45" s="172"/>
      <c r="AU45" s="172"/>
      <c r="AV45" s="172"/>
      <c r="AW45" s="173"/>
      <c r="AX45" s="173"/>
      <c r="AY45" s="174"/>
      <c r="AZ45" s="172"/>
      <c r="BA45" s="172"/>
      <c r="BB45" s="173"/>
    </row>
    <row r="46" spans="2:54" s="156" customFormat="1" x14ac:dyDescent="0.15">
      <c r="B46" s="157"/>
      <c r="C46" s="157"/>
      <c r="D46" s="157"/>
      <c r="E46" s="157"/>
      <c r="F46" s="157"/>
      <c r="G46" s="157"/>
      <c r="H46" s="157"/>
      <c r="I46" s="157"/>
      <c r="J46" s="157"/>
      <c r="K46" s="157"/>
      <c r="L46" s="157"/>
      <c r="M46" s="157"/>
      <c r="N46" s="157"/>
      <c r="O46" s="157"/>
      <c r="P46" s="157"/>
      <c r="Q46" s="172"/>
      <c r="R46" s="172"/>
      <c r="S46" s="172"/>
      <c r="T46" s="173"/>
      <c r="U46" s="173"/>
      <c r="V46" s="174"/>
      <c r="W46" s="172"/>
      <c r="X46" s="172"/>
      <c r="Y46" s="173"/>
      <c r="Z46" s="157"/>
      <c r="AA46" s="172"/>
      <c r="AB46" s="172"/>
      <c r="AC46" s="172"/>
      <c r="AD46" s="172"/>
      <c r="AE46" s="173"/>
      <c r="AF46" s="173"/>
      <c r="AG46" s="174"/>
      <c r="AH46" s="172"/>
      <c r="AI46" s="172"/>
      <c r="AJ46" s="173"/>
      <c r="AK46" s="157"/>
      <c r="AL46" s="172"/>
      <c r="AM46" s="172"/>
      <c r="AN46" s="172"/>
      <c r="AO46" s="172"/>
      <c r="AP46" s="172"/>
      <c r="AQ46" s="172"/>
      <c r="AR46" s="172"/>
      <c r="AS46" s="172"/>
      <c r="AT46" s="172"/>
      <c r="AU46" s="172"/>
      <c r="AV46" s="172"/>
      <c r="AW46" s="173"/>
      <c r="AX46" s="173"/>
      <c r="AY46" s="174"/>
      <c r="AZ46" s="172"/>
      <c r="BA46" s="172"/>
      <c r="BB46" s="173"/>
    </row>
    <row r="47" spans="2:54" s="156" customFormat="1" x14ac:dyDescent="0.15">
      <c r="B47" s="157"/>
      <c r="C47" s="157"/>
      <c r="D47" s="157"/>
      <c r="E47" s="157"/>
      <c r="F47" s="157"/>
      <c r="G47" s="157"/>
      <c r="H47" s="157"/>
      <c r="I47" s="157"/>
      <c r="J47" s="157"/>
      <c r="K47" s="157"/>
      <c r="L47" s="157"/>
      <c r="M47" s="157"/>
      <c r="N47" s="157"/>
      <c r="O47" s="157"/>
      <c r="P47" s="157"/>
      <c r="Q47" s="172"/>
      <c r="R47" s="172"/>
      <c r="S47" s="172"/>
      <c r="T47" s="173"/>
      <c r="U47" s="173"/>
      <c r="V47" s="174"/>
      <c r="W47" s="172"/>
      <c r="X47" s="172"/>
      <c r="Y47" s="173"/>
      <c r="Z47" s="157"/>
      <c r="AA47" s="172"/>
      <c r="AB47" s="172"/>
      <c r="AC47" s="172"/>
      <c r="AD47" s="172"/>
      <c r="AE47" s="173"/>
      <c r="AF47" s="173"/>
      <c r="AG47" s="174"/>
      <c r="AH47" s="172"/>
      <c r="AI47" s="172"/>
      <c r="AJ47" s="173"/>
      <c r="AK47" s="157"/>
      <c r="AL47" s="172"/>
      <c r="AM47" s="172"/>
      <c r="AN47" s="172"/>
      <c r="AO47" s="172"/>
      <c r="AP47" s="172"/>
      <c r="AQ47" s="172"/>
      <c r="AR47" s="172"/>
      <c r="AS47" s="172"/>
      <c r="AT47" s="172"/>
      <c r="AU47" s="172"/>
      <c r="AV47" s="172"/>
      <c r="AW47" s="173"/>
      <c r="AX47" s="173"/>
      <c r="AY47" s="174"/>
      <c r="AZ47" s="172"/>
      <c r="BA47" s="172"/>
      <c r="BB47" s="173"/>
    </row>
    <row r="48" spans="2:54" s="156" customFormat="1" x14ac:dyDescent="0.15">
      <c r="B48" s="157"/>
      <c r="C48" s="157"/>
      <c r="D48" s="157"/>
      <c r="E48" s="157"/>
      <c r="F48" s="157"/>
      <c r="G48" s="157"/>
      <c r="H48" s="157"/>
      <c r="I48" s="157"/>
      <c r="J48" s="157"/>
      <c r="K48" s="157"/>
      <c r="L48" s="157"/>
      <c r="M48" s="157"/>
      <c r="N48" s="157"/>
      <c r="O48" s="157"/>
      <c r="P48" s="157"/>
      <c r="Q48" s="172"/>
      <c r="R48" s="172"/>
      <c r="S48" s="172"/>
      <c r="T48" s="173"/>
      <c r="U48" s="173"/>
      <c r="V48" s="174"/>
      <c r="W48" s="172"/>
      <c r="X48" s="172"/>
      <c r="Y48" s="173"/>
      <c r="Z48" s="157"/>
      <c r="AA48" s="172"/>
      <c r="AB48" s="172"/>
      <c r="AC48" s="172"/>
      <c r="AD48" s="172"/>
      <c r="AE48" s="173"/>
      <c r="AF48" s="173"/>
      <c r="AG48" s="174"/>
      <c r="AH48" s="172"/>
      <c r="AI48" s="172"/>
      <c r="AJ48" s="173"/>
      <c r="AK48" s="157"/>
      <c r="AL48" s="172"/>
      <c r="AM48" s="172"/>
      <c r="AN48" s="172"/>
      <c r="AO48" s="172"/>
      <c r="AP48" s="172"/>
      <c r="AQ48" s="172"/>
      <c r="AR48" s="172"/>
      <c r="AS48" s="172"/>
      <c r="AT48" s="172"/>
      <c r="AU48" s="172"/>
      <c r="AV48" s="172"/>
      <c r="AW48" s="173"/>
      <c r="AX48" s="173"/>
      <c r="AY48" s="174"/>
      <c r="AZ48" s="172"/>
      <c r="BA48" s="172"/>
      <c r="BB48" s="173"/>
    </row>
    <row r="49" spans="17:54" s="156" customFormat="1" x14ac:dyDescent="0.15">
      <c r="Q49" s="172"/>
      <c r="R49" s="172"/>
      <c r="S49" s="172"/>
      <c r="T49" s="173"/>
      <c r="U49" s="173"/>
      <c r="V49" s="174"/>
      <c r="W49" s="172"/>
      <c r="X49" s="172"/>
      <c r="Y49" s="173"/>
      <c r="Z49" s="157"/>
      <c r="AA49" s="172"/>
      <c r="AB49" s="172"/>
      <c r="AC49" s="172"/>
      <c r="AD49" s="172"/>
      <c r="AE49" s="173"/>
      <c r="AF49" s="173"/>
      <c r="AG49" s="174"/>
      <c r="AH49" s="172"/>
      <c r="AI49" s="172"/>
      <c r="AJ49" s="173"/>
      <c r="AK49" s="157"/>
      <c r="AL49" s="172"/>
      <c r="AM49" s="172"/>
      <c r="AN49" s="172"/>
      <c r="AO49" s="172"/>
      <c r="AP49" s="172"/>
      <c r="AQ49" s="172"/>
      <c r="AR49" s="172"/>
      <c r="AS49" s="172"/>
      <c r="AT49" s="172"/>
      <c r="AU49" s="172"/>
      <c r="AV49" s="172"/>
      <c r="AW49" s="173"/>
      <c r="AX49" s="173"/>
      <c r="AY49" s="174"/>
      <c r="AZ49" s="172"/>
      <c r="BA49" s="172"/>
      <c r="BB49" s="173"/>
    </row>
    <row r="50" spans="17:54" s="156" customFormat="1" x14ac:dyDescent="0.15">
      <c r="Q50" s="172"/>
      <c r="R50" s="172"/>
      <c r="S50" s="172"/>
      <c r="T50" s="173"/>
      <c r="U50" s="173"/>
      <c r="V50" s="174"/>
      <c r="W50" s="172"/>
      <c r="X50" s="172"/>
      <c r="Y50" s="173"/>
      <c r="Z50" s="157"/>
      <c r="AA50" s="172"/>
      <c r="AB50" s="172"/>
      <c r="AC50" s="172"/>
      <c r="AD50" s="172"/>
      <c r="AE50" s="173"/>
      <c r="AF50" s="173"/>
      <c r="AG50" s="174"/>
      <c r="AH50" s="172"/>
      <c r="AI50" s="172"/>
      <c r="AJ50" s="173"/>
      <c r="AK50" s="157"/>
      <c r="AL50" s="172"/>
      <c r="AM50" s="172"/>
      <c r="AN50" s="172"/>
      <c r="AO50" s="172"/>
      <c r="AP50" s="172"/>
      <c r="AQ50" s="172"/>
      <c r="AR50" s="172"/>
      <c r="AS50" s="172"/>
      <c r="AT50" s="172"/>
      <c r="AU50" s="172"/>
      <c r="AV50" s="172"/>
      <c r="AW50" s="173"/>
      <c r="AX50" s="173"/>
      <c r="AY50" s="174"/>
      <c r="AZ50" s="172"/>
      <c r="BA50" s="172"/>
      <c r="BB50" s="173"/>
    </row>
    <row r="51" spans="17:54" s="156" customFormat="1" x14ac:dyDescent="0.15">
      <c r="Q51" s="172"/>
      <c r="R51" s="172"/>
      <c r="S51" s="172"/>
      <c r="T51" s="173"/>
      <c r="U51" s="173"/>
      <c r="V51" s="174"/>
      <c r="W51" s="172"/>
      <c r="X51" s="172"/>
      <c r="Y51" s="173"/>
      <c r="Z51" s="157"/>
      <c r="AA51" s="172"/>
      <c r="AB51" s="172"/>
      <c r="AC51" s="172"/>
      <c r="AD51" s="172"/>
      <c r="AE51" s="173"/>
      <c r="AF51" s="173"/>
      <c r="AG51" s="174"/>
      <c r="AH51" s="172"/>
      <c r="AI51" s="172"/>
      <c r="AJ51" s="173"/>
      <c r="AK51" s="157"/>
      <c r="AL51" s="172"/>
      <c r="AM51" s="172"/>
      <c r="AN51" s="172"/>
      <c r="AO51" s="172"/>
      <c r="AP51" s="172"/>
      <c r="AQ51" s="172"/>
      <c r="AR51" s="172"/>
      <c r="AS51" s="172"/>
      <c r="AT51" s="172"/>
      <c r="AU51" s="172"/>
      <c r="AV51" s="172"/>
      <c r="AW51" s="173"/>
      <c r="AX51" s="173"/>
      <c r="AY51" s="174"/>
      <c r="AZ51" s="172"/>
      <c r="BA51" s="172"/>
      <c r="BB51" s="173"/>
    </row>
    <row r="52" spans="17:54" s="156" customFormat="1" x14ac:dyDescent="0.15">
      <c r="Q52" s="172"/>
      <c r="R52" s="172"/>
      <c r="S52" s="172"/>
      <c r="T52" s="173"/>
      <c r="U52" s="173"/>
      <c r="V52" s="174"/>
      <c r="W52" s="172"/>
      <c r="X52" s="172"/>
      <c r="Y52" s="173"/>
      <c r="Z52" s="157"/>
      <c r="AA52" s="172"/>
      <c r="AB52" s="172"/>
      <c r="AC52" s="172"/>
      <c r="AD52" s="172"/>
      <c r="AE52" s="173"/>
      <c r="AF52" s="173"/>
      <c r="AG52" s="174"/>
      <c r="AH52" s="172"/>
      <c r="AI52" s="172"/>
      <c r="AJ52" s="173"/>
      <c r="AK52" s="157"/>
      <c r="AL52" s="172"/>
      <c r="AM52" s="172"/>
      <c r="AN52" s="172"/>
      <c r="AO52" s="172"/>
      <c r="AP52" s="172"/>
      <c r="AQ52" s="172"/>
      <c r="AR52" s="172"/>
      <c r="AS52" s="172"/>
      <c r="AT52" s="172"/>
      <c r="AU52" s="172"/>
      <c r="AV52" s="172"/>
      <c r="AW52" s="173"/>
      <c r="AX52" s="173"/>
      <c r="AY52" s="174"/>
      <c r="AZ52" s="172"/>
      <c r="BA52" s="172"/>
      <c r="BB52" s="173"/>
    </row>
    <row r="53" spans="17:54" s="156" customFormat="1" x14ac:dyDescent="0.15">
      <c r="Q53" s="172"/>
      <c r="R53" s="172"/>
      <c r="S53" s="172"/>
      <c r="T53" s="173"/>
      <c r="U53" s="173"/>
      <c r="V53" s="174"/>
      <c r="W53" s="172"/>
      <c r="X53" s="172"/>
      <c r="Y53" s="173"/>
      <c r="Z53" s="157"/>
      <c r="AA53" s="172"/>
      <c r="AB53" s="172"/>
      <c r="AC53" s="172"/>
      <c r="AD53" s="172"/>
      <c r="AE53" s="173"/>
      <c r="AF53" s="173"/>
      <c r="AG53" s="174"/>
      <c r="AH53" s="172"/>
      <c r="AI53" s="172"/>
      <c r="AJ53" s="173"/>
      <c r="AK53" s="157"/>
      <c r="AL53" s="172"/>
      <c r="AM53" s="172"/>
      <c r="AN53" s="172"/>
      <c r="AO53" s="172"/>
      <c r="AP53" s="172"/>
      <c r="AQ53" s="172"/>
      <c r="AR53" s="172"/>
      <c r="AS53" s="172"/>
      <c r="AT53" s="172"/>
      <c r="AU53" s="172"/>
      <c r="AV53" s="172"/>
      <c r="AW53" s="173"/>
      <c r="AX53" s="173"/>
      <c r="AY53" s="174"/>
      <c r="AZ53" s="172"/>
      <c r="BA53" s="172"/>
      <c r="BB53" s="173"/>
    </row>
    <row r="54" spans="17:54" s="156" customFormat="1" x14ac:dyDescent="0.15">
      <c r="Q54" s="172"/>
      <c r="R54" s="172"/>
      <c r="S54" s="172"/>
      <c r="T54" s="173"/>
      <c r="U54" s="173"/>
      <c r="V54" s="174"/>
      <c r="W54" s="172"/>
      <c r="X54" s="172"/>
      <c r="Y54" s="173"/>
      <c r="Z54" s="157"/>
      <c r="AA54" s="172"/>
      <c r="AB54" s="172"/>
      <c r="AC54" s="172"/>
      <c r="AD54" s="172"/>
      <c r="AE54" s="173"/>
      <c r="AF54" s="173"/>
      <c r="AG54" s="174"/>
      <c r="AH54" s="172"/>
      <c r="AI54" s="172"/>
      <c r="AJ54" s="173"/>
      <c r="AK54" s="157"/>
      <c r="AL54" s="172"/>
      <c r="AM54" s="172"/>
      <c r="AN54" s="172"/>
      <c r="AO54" s="172"/>
      <c r="AP54" s="172"/>
      <c r="AQ54" s="172"/>
      <c r="AR54" s="172"/>
      <c r="AS54" s="172"/>
      <c r="AT54" s="172"/>
      <c r="AU54" s="172"/>
      <c r="AV54" s="172"/>
      <c r="AW54" s="173"/>
      <c r="AX54" s="173"/>
      <c r="AY54" s="174"/>
      <c r="AZ54" s="172"/>
      <c r="BA54" s="172"/>
      <c r="BB54" s="173"/>
    </row>
    <row r="55" spans="17:54" s="156" customFormat="1" x14ac:dyDescent="0.15">
      <c r="Q55" s="172"/>
      <c r="R55" s="172"/>
      <c r="S55" s="172"/>
      <c r="T55" s="173"/>
      <c r="U55" s="173"/>
      <c r="V55" s="174"/>
      <c r="W55" s="172"/>
      <c r="X55" s="172"/>
      <c r="Y55" s="173"/>
      <c r="Z55" s="157"/>
      <c r="AA55" s="172"/>
      <c r="AB55" s="172"/>
      <c r="AC55" s="172"/>
      <c r="AD55" s="172"/>
      <c r="AE55" s="173"/>
      <c r="AF55" s="173"/>
      <c r="AG55" s="174"/>
      <c r="AH55" s="172"/>
      <c r="AI55" s="172"/>
      <c r="AJ55" s="173"/>
      <c r="AK55" s="157"/>
      <c r="AL55" s="172"/>
      <c r="AM55" s="172"/>
      <c r="AN55" s="172"/>
      <c r="AO55" s="172"/>
      <c r="AP55" s="172"/>
      <c r="AQ55" s="172"/>
      <c r="AR55" s="172"/>
      <c r="AS55" s="172"/>
      <c r="AT55" s="172"/>
      <c r="AU55" s="172"/>
      <c r="AV55" s="172"/>
      <c r="AW55" s="173"/>
      <c r="AX55" s="173"/>
      <c r="AY55" s="174"/>
      <c r="AZ55" s="172"/>
      <c r="BA55" s="172"/>
      <c r="BB55" s="173"/>
    </row>
    <row r="56" spans="17:54" s="156" customFormat="1" x14ac:dyDescent="0.15">
      <c r="Q56" s="172"/>
      <c r="R56" s="172"/>
      <c r="S56" s="172"/>
      <c r="T56" s="173"/>
      <c r="U56" s="173"/>
      <c r="V56" s="174"/>
      <c r="W56" s="172"/>
      <c r="X56" s="172"/>
      <c r="Y56" s="173"/>
      <c r="Z56" s="157"/>
      <c r="AA56" s="172"/>
      <c r="AB56" s="172"/>
      <c r="AC56" s="172"/>
      <c r="AD56" s="172"/>
      <c r="AE56" s="173"/>
      <c r="AF56" s="173"/>
      <c r="AG56" s="174"/>
      <c r="AH56" s="172"/>
      <c r="AI56" s="172"/>
      <c r="AJ56" s="173"/>
      <c r="AK56" s="157"/>
      <c r="AL56" s="172"/>
      <c r="AM56" s="172"/>
      <c r="AN56" s="172"/>
      <c r="AO56" s="172"/>
      <c r="AP56" s="172"/>
      <c r="AQ56" s="172"/>
      <c r="AR56" s="172"/>
      <c r="AS56" s="172"/>
      <c r="AT56" s="172"/>
      <c r="AU56" s="172"/>
      <c r="AV56" s="172"/>
      <c r="AW56" s="173"/>
      <c r="AX56" s="173"/>
      <c r="AY56" s="174"/>
      <c r="AZ56" s="172"/>
      <c r="BA56" s="172"/>
      <c r="BB56" s="173"/>
    </row>
    <row r="57" spans="17:54" s="156" customFormat="1" x14ac:dyDescent="0.15">
      <c r="Q57" s="172"/>
      <c r="R57" s="172"/>
      <c r="S57" s="172"/>
      <c r="T57" s="173"/>
      <c r="U57" s="173"/>
      <c r="V57" s="174"/>
      <c r="W57" s="172"/>
      <c r="X57" s="172"/>
      <c r="Y57" s="173"/>
      <c r="Z57" s="157"/>
      <c r="AA57" s="172"/>
      <c r="AB57" s="172"/>
      <c r="AC57" s="172"/>
      <c r="AD57" s="172"/>
      <c r="AE57" s="173"/>
      <c r="AF57" s="173"/>
      <c r="AG57" s="174"/>
      <c r="AH57" s="172"/>
      <c r="AI57" s="172"/>
      <c r="AJ57" s="173"/>
      <c r="AK57" s="157"/>
      <c r="AL57" s="172"/>
      <c r="AM57" s="172"/>
      <c r="AN57" s="172"/>
      <c r="AO57" s="172"/>
      <c r="AP57" s="172"/>
      <c r="AQ57" s="172"/>
      <c r="AR57" s="172"/>
      <c r="AS57" s="172"/>
      <c r="AT57" s="172"/>
      <c r="AU57" s="172"/>
      <c r="AV57" s="172"/>
      <c r="AW57" s="173"/>
      <c r="AX57" s="173"/>
      <c r="AY57" s="174"/>
      <c r="AZ57" s="172"/>
      <c r="BA57" s="172"/>
      <c r="BB57" s="173"/>
    </row>
    <row r="58" spans="17:54" s="156" customFormat="1" x14ac:dyDescent="0.15">
      <c r="Q58" s="172"/>
      <c r="R58" s="172"/>
      <c r="S58" s="172"/>
      <c r="T58" s="173"/>
      <c r="U58" s="173"/>
      <c r="V58" s="174"/>
      <c r="W58" s="172"/>
      <c r="X58" s="172"/>
      <c r="Y58" s="173"/>
      <c r="Z58" s="157"/>
      <c r="AA58" s="172"/>
      <c r="AB58" s="172"/>
      <c r="AC58" s="172"/>
      <c r="AD58" s="172"/>
      <c r="AE58" s="173"/>
      <c r="AF58" s="173"/>
      <c r="AG58" s="174"/>
      <c r="AH58" s="172"/>
      <c r="AI58" s="172"/>
      <c r="AJ58" s="173"/>
      <c r="AK58" s="157"/>
      <c r="AL58" s="172"/>
      <c r="AM58" s="172"/>
      <c r="AN58" s="172"/>
      <c r="AO58" s="172"/>
      <c r="AP58" s="172"/>
      <c r="AQ58" s="172"/>
      <c r="AR58" s="172"/>
      <c r="AS58" s="172"/>
      <c r="AT58" s="172"/>
      <c r="AU58" s="172"/>
      <c r="AV58" s="172"/>
      <c r="AW58" s="173"/>
      <c r="AX58" s="173"/>
      <c r="AY58" s="174"/>
      <c r="AZ58" s="172"/>
      <c r="BA58" s="172"/>
      <c r="BB58" s="173"/>
    </row>
    <row r="59" spans="17:54" s="156" customFormat="1" x14ac:dyDescent="0.15">
      <c r="Q59" s="172"/>
      <c r="R59" s="172"/>
      <c r="S59" s="172"/>
      <c r="T59" s="173"/>
      <c r="U59" s="173"/>
      <c r="V59" s="174"/>
      <c r="W59" s="172"/>
      <c r="X59" s="172"/>
      <c r="Y59" s="173"/>
      <c r="Z59" s="157"/>
      <c r="AA59" s="172"/>
      <c r="AB59" s="172"/>
      <c r="AC59" s="172"/>
      <c r="AD59" s="172"/>
      <c r="AE59" s="173"/>
      <c r="AF59" s="173"/>
      <c r="AG59" s="174"/>
      <c r="AH59" s="172"/>
      <c r="AI59" s="172"/>
      <c r="AJ59" s="173"/>
      <c r="AK59" s="157"/>
      <c r="AL59" s="172"/>
      <c r="AM59" s="172"/>
      <c r="AN59" s="172"/>
      <c r="AO59" s="172"/>
      <c r="AP59" s="172"/>
      <c r="AQ59" s="172"/>
      <c r="AR59" s="172"/>
      <c r="AS59" s="172"/>
      <c r="AT59" s="172"/>
      <c r="AU59" s="172"/>
      <c r="AV59" s="172"/>
      <c r="AW59" s="173"/>
      <c r="AX59" s="173"/>
      <c r="AY59" s="174"/>
      <c r="AZ59" s="172"/>
      <c r="BA59" s="172"/>
      <c r="BB59" s="173"/>
    </row>
    <row r="60" spans="17:54" s="156" customFormat="1" x14ac:dyDescent="0.15">
      <c r="Q60" s="172"/>
      <c r="R60" s="172"/>
      <c r="S60" s="172"/>
      <c r="T60" s="173"/>
      <c r="U60" s="173"/>
      <c r="V60" s="174"/>
      <c r="W60" s="172"/>
      <c r="X60" s="172"/>
      <c r="Y60" s="173"/>
      <c r="Z60" s="157"/>
      <c r="AA60" s="172"/>
      <c r="AB60" s="172"/>
      <c r="AC60" s="172"/>
      <c r="AD60" s="172"/>
      <c r="AE60" s="173"/>
      <c r="AF60" s="173"/>
      <c r="AG60" s="174"/>
      <c r="AH60" s="172"/>
      <c r="AI60" s="172"/>
      <c r="AJ60" s="173"/>
      <c r="AK60" s="157"/>
      <c r="AL60" s="172"/>
      <c r="AM60" s="172"/>
      <c r="AN60" s="172"/>
      <c r="AO60" s="172"/>
      <c r="AP60" s="172"/>
      <c r="AQ60" s="172"/>
      <c r="AR60" s="172"/>
      <c r="AS60" s="172"/>
      <c r="AT60" s="172"/>
      <c r="AU60" s="172"/>
      <c r="AV60" s="172"/>
      <c r="AW60" s="173"/>
      <c r="AX60" s="173"/>
      <c r="AY60" s="174"/>
      <c r="AZ60" s="172"/>
      <c r="BA60" s="172"/>
      <c r="BB60" s="173"/>
    </row>
    <row r="61" spans="17:54" s="156" customFormat="1" x14ac:dyDescent="0.15">
      <c r="Q61" s="172"/>
      <c r="R61" s="172"/>
      <c r="S61" s="172"/>
      <c r="T61" s="173"/>
      <c r="U61" s="173"/>
      <c r="V61" s="174"/>
      <c r="W61" s="172"/>
      <c r="X61" s="172"/>
      <c r="Y61" s="173"/>
      <c r="Z61" s="157"/>
      <c r="AA61" s="172"/>
      <c r="AB61" s="172"/>
      <c r="AC61" s="172"/>
      <c r="AD61" s="172"/>
      <c r="AE61" s="173"/>
      <c r="AF61" s="173"/>
      <c r="AG61" s="174"/>
      <c r="AH61" s="172"/>
      <c r="AI61" s="172"/>
      <c r="AJ61" s="173"/>
      <c r="AK61" s="157"/>
      <c r="AL61" s="172"/>
      <c r="AM61" s="172"/>
      <c r="AN61" s="172"/>
      <c r="AO61" s="172"/>
      <c r="AP61" s="172"/>
      <c r="AQ61" s="172"/>
      <c r="AR61" s="172"/>
      <c r="AS61" s="172"/>
      <c r="AT61" s="172"/>
      <c r="AU61" s="172"/>
      <c r="AV61" s="172"/>
      <c r="AW61" s="173"/>
      <c r="AX61" s="173"/>
      <c r="AY61" s="174"/>
      <c r="AZ61" s="172"/>
      <c r="BA61" s="172"/>
      <c r="BB61" s="173"/>
    </row>
    <row r="62" spans="17:54" s="156" customFormat="1" x14ac:dyDescent="0.15">
      <c r="Q62" s="172"/>
      <c r="R62" s="172"/>
      <c r="S62" s="172"/>
      <c r="T62" s="173"/>
      <c r="U62" s="173"/>
      <c r="V62" s="174"/>
      <c r="W62" s="172"/>
      <c r="X62" s="172"/>
      <c r="Y62" s="173"/>
      <c r="Z62" s="157"/>
      <c r="AA62" s="172"/>
      <c r="AB62" s="172"/>
      <c r="AC62" s="172"/>
      <c r="AD62" s="172"/>
      <c r="AE62" s="173"/>
      <c r="AF62" s="173"/>
      <c r="AG62" s="174"/>
      <c r="AH62" s="172"/>
      <c r="AI62" s="172"/>
      <c r="AJ62" s="173"/>
      <c r="AK62" s="157"/>
      <c r="AL62" s="172"/>
      <c r="AM62" s="172"/>
      <c r="AN62" s="172"/>
      <c r="AO62" s="172"/>
      <c r="AP62" s="172"/>
      <c r="AQ62" s="172"/>
      <c r="AR62" s="172"/>
      <c r="AS62" s="172"/>
      <c r="AT62" s="172"/>
      <c r="AU62" s="172"/>
      <c r="AV62" s="172"/>
      <c r="AW62" s="173"/>
      <c r="AX62" s="173"/>
      <c r="AY62" s="174"/>
      <c r="AZ62" s="172"/>
      <c r="BA62" s="172"/>
      <c r="BB62" s="173"/>
    </row>
    <row r="63" spans="17:54" s="156" customFormat="1" x14ac:dyDescent="0.15">
      <c r="Q63" s="172"/>
      <c r="R63" s="172"/>
      <c r="S63" s="172"/>
      <c r="T63" s="173"/>
      <c r="U63" s="173"/>
      <c r="V63" s="174"/>
      <c r="W63" s="172"/>
      <c r="X63" s="172"/>
      <c r="Y63" s="173"/>
      <c r="Z63" s="157"/>
      <c r="AA63" s="172"/>
      <c r="AB63" s="172"/>
      <c r="AC63" s="172"/>
      <c r="AD63" s="172"/>
      <c r="AE63" s="173"/>
      <c r="AF63" s="173"/>
      <c r="AG63" s="174"/>
      <c r="AH63" s="172"/>
      <c r="AI63" s="172"/>
      <c r="AJ63" s="173"/>
      <c r="AK63" s="157"/>
      <c r="AL63" s="172"/>
      <c r="AM63" s="172"/>
      <c r="AN63" s="172"/>
      <c r="AO63" s="172"/>
      <c r="AP63" s="172"/>
      <c r="AQ63" s="172"/>
      <c r="AR63" s="172"/>
      <c r="AS63" s="172"/>
      <c r="AT63" s="172"/>
      <c r="AU63" s="172"/>
      <c r="AV63" s="172"/>
      <c r="AW63" s="173"/>
      <c r="AX63" s="173"/>
      <c r="AY63" s="174"/>
      <c r="AZ63" s="172"/>
      <c r="BA63" s="172"/>
      <c r="BB63" s="173"/>
    </row>
    <row r="64" spans="17:54" s="156" customFormat="1" x14ac:dyDescent="0.15">
      <c r="Q64" s="172"/>
      <c r="R64" s="172"/>
      <c r="S64" s="172"/>
      <c r="T64" s="173"/>
      <c r="U64" s="173"/>
      <c r="V64" s="174"/>
      <c r="W64" s="172"/>
      <c r="X64" s="172"/>
      <c r="Y64" s="173"/>
      <c r="Z64" s="157"/>
      <c r="AA64" s="172"/>
      <c r="AB64" s="172"/>
      <c r="AC64" s="172"/>
      <c r="AD64" s="172"/>
      <c r="AE64" s="173"/>
      <c r="AF64" s="173"/>
      <c r="AG64" s="174"/>
      <c r="AH64" s="172"/>
      <c r="AI64" s="172"/>
      <c r="AJ64" s="173"/>
      <c r="AK64" s="157"/>
      <c r="AL64" s="172"/>
      <c r="AM64" s="172"/>
      <c r="AN64" s="172"/>
      <c r="AO64" s="172"/>
      <c r="AP64" s="172"/>
      <c r="AQ64" s="172"/>
      <c r="AR64" s="172"/>
      <c r="AS64" s="172"/>
      <c r="AT64" s="172"/>
      <c r="AU64" s="172"/>
      <c r="AV64" s="172"/>
      <c r="AW64" s="173"/>
      <c r="AX64" s="173"/>
      <c r="AY64" s="174"/>
      <c r="AZ64" s="172"/>
      <c r="BA64" s="172"/>
      <c r="BB64" s="173"/>
    </row>
    <row r="65" spans="27:54" s="156" customFormat="1" x14ac:dyDescent="0.15">
      <c r="AA65" s="172"/>
      <c r="AB65" s="172"/>
      <c r="AC65" s="172"/>
      <c r="AD65" s="172"/>
      <c r="AE65" s="173"/>
      <c r="AF65" s="173"/>
      <c r="AG65" s="174"/>
      <c r="AH65" s="172"/>
      <c r="AI65" s="172"/>
      <c r="AJ65" s="173"/>
      <c r="AK65" s="157"/>
      <c r="AL65" s="172"/>
      <c r="AM65" s="172"/>
      <c r="AN65" s="172"/>
      <c r="AO65" s="172"/>
      <c r="AP65" s="172"/>
      <c r="AQ65" s="172"/>
      <c r="AR65" s="172"/>
      <c r="AS65" s="172"/>
      <c r="AT65" s="172"/>
      <c r="AU65" s="172"/>
      <c r="AV65" s="172"/>
      <c r="AW65" s="173"/>
      <c r="AX65" s="173"/>
      <c r="AY65" s="174"/>
      <c r="AZ65" s="172"/>
      <c r="BA65" s="172"/>
      <c r="BB65" s="173"/>
    </row>
    <row r="66" spans="27:54" s="156" customFormat="1" x14ac:dyDescent="0.15">
      <c r="AA66" s="172"/>
      <c r="AB66" s="172"/>
      <c r="AC66" s="172"/>
      <c r="AD66" s="172"/>
      <c r="AE66" s="173"/>
      <c r="AF66" s="173"/>
      <c r="AG66" s="174"/>
      <c r="AH66" s="172"/>
      <c r="AI66" s="172"/>
      <c r="AJ66" s="173"/>
      <c r="AK66" s="157"/>
      <c r="AL66" s="172"/>
      <c r="AM66" s="172"/>
      <c r="AN66" s="172"/>
      <c r="AO66" s="172"/>
      <c r="AP66" s="172"/>
      <c r="AQ66" s="172"/>
      <c r="AR66" s="172"/>
      <c r="AS66" s="172"/>
      <c r="AT66" s="172"/>
      <c r="AU66" s="172"/>
      <c r="AV66" s="172"/>
      <c r="AW66" s="173"/>
      <c r="AX66" s="173"/>
      <c r="AY66" s="174"/>
      <c r="AZ66" s="172"/>
      <c r="BA66" s="172"/>
      <c r="BB66" s="173"/>
    </row>
    <row r="67" spans="27:54" s="156" customFormat="1" x14ac:dyDescent="0.15">
      <c r="AA67" s="172"/>
      <c r="AB67" s="172"/>
      <c r="AC67" s="172"/>
      <c r="AD67" s="172"/>
      <c r="AE67" s="173"/>
      <c r="AF67" s="173"/>
      <c r="AG67" s="174"/>
      <c r="AH67" s="172"/>
      <c r="AI67" s="172"/>
      <c r="AJ67" s="173"/>
      <c r="AK67" s="157"/>
      <c r="AL67" s="172"/>
      <c r="AM67" s="172"/>
      <c r="AN67" s="172"/>
      <c r="AO67" s="172"/>
      <c r="AP67" s="172"/>
      <c r="AQ67" s="172"/>
      <c r="AR67" s="172"/>
      <c r="AS67" s="172"/>
      <c r="AT67" s="172"/>
      <c r="AU67" s="172"/>
      <c r="AV67" s="172"/>
      <c r="AW67" s="173"/>
      <c r="AX67" s="173"/>
      <c r="AY67" s="174"/>
      <c r="AZ67" s="172"/>
      <c r="BA67" s="172"/>
      <c r="BB67" s="173"/>
    </row>
    <row r="68" spans="27:54" s="156" customFormat="1" x14ac:dyDescent="0.15">
      <c r="AA68" s="172"/>
      <c r="AB68" s="172"/>
      <c r="AC68" s="172"/>
      <c r="AD68" s="172"/>
      <c r="AE68" s="173"/>
      <c r="AF68" s="173"/>
      <c r="AG68" s="174"/>
      <c r="AH68" s="172"/>
      <c r="AI68" s="172"/>
      <c r="AJ68" s="173"/>
      <c r="AK68" s="157"/>
      <c r="AL68" s="172"/>
      <c r="AM68" s="172"/>
      <c r="AN68" s="172"/>
      <c r="AO68" s="172"/>
      <c r="AP68" s="172"/>
      <c r="AQ68" s="172"/>
      <c r="AR68" s="172"/>
      <c r="AS68" s="172"/>
      <c r="AT68" s="172"/>
      <c r="AU68" s="172"/>
      <c r="AV68" s="172"/>
      <c r="AW68" s="173"/>
      <c r="AX68" s="173"/>
      <c r="AY68" s="174"/>
      <c r="AZ68" s="172"/>
      <c r="BA68" s="172"/>
      <c r="BB68" s="173"/>
    </row>
    <row r="69" spans="27:54" s="156" customFormat="1" x14ac:dyDescent="0.15">
      <c r="AA69" s="172"/>
      <c r="AB69" s="172"/>
      <c r="AC69" s="172"/>
      <c r="AD69" s="172"/>
      <c r="AE69" s="173"/>
      <c r="AF69" s="173"/>
      <c r="AG69" s="174"/>
      <c r="AH69" s="172"/>
      <c r="AI69" s="172"/>
      <c r="AJ69" s="173"/>
      <c r="AK69" s="157"/>
      <c r="AL69" s="172"/>
      <c r="AM69" s="172"/>
      <c r="AN69" s="172"/>
      <c r="AO69" s="172"/>
      <c r="AP69" s="172"/>
      <c r="AQ69" s="172"/>
      <c r="AR69" s="172"/>
      <c r="AS69" s="172"/>
      <c r="AT69" s="172"/>
      <c r="AU69" s="172"/>
      <c r="AV69" s="172"/>
      <c r="AW69" s="173"/>
      <c r="AX69" s="173"/>
      <c r="AY69" s="174"/>
      <c r="AZ69" s="172"/>
      <c r="BA69" s="172"/>
      <c r="BB69" s="173"/>
    </row>
    <row r="70" spans="27:54" s="156" customFormat="1" x14ac:dyDescent="0.15">
      <c r="AA70" s="172"/>
      <c r="AB70" s="172"/>
      <c r="AC70" s="172"/>
      <c r="AD70" s="172"/>
      <c r="AE70" s="173"/>
      <c r="AF70" s="173"/>
      <c r="AG70" s="174"/>
      <c r="AH70" s="172"/>
      <c r="AI70" s="172"/>
      <c r="AJ70" s="173"/>
      <c r="AK70" s="157"/>
      <c r="AL70" s="172"/>
      <c r="AM70" s="172"/>
      <c r="AN70" s="172"/>
      <c r="AO70" s="172"/>
      <c r="AP70" s="172"/>
      <c r="AQ70" s="172"/>
      <c r="AR70" s="172"/>
      <c r="AS70" s="172"/>
      <c r="AT70" s="172"/>
      <c r="AU70" s="172"/>
      <c r="AV70" s="172"/>
      <c r="AW70" s="173"/>
      <c r="AX70" s="173"/>
      <c r="AY70" s="174"/>
      <c r="AZ70" s="172"/>
      <c r="BA70" s="172"/>
      <c r="BB70" s="173"/>
    </row>
    <row r="71" spans="27:54" s="156" customFormat="1" x14ac:dyDescent="0.15">
      <c r="AA71" s="172"/>
      <c r="AB71" s="172"/>
      <c r="AC71" s="172"/>
      <c r="AD71" s="172"/>
      <c r="AE71" s="173"/>
      <c r="AF71" s="173"/>
      <c r="AG71" s="174"/>
      <c r="AH71" s="172"/>
      <c r="AI71" s="172"/>
      <c r="AJ71" s="173"/>
      <c r="AK71" s="157"/>
      <c r="AL71" s="172"/>
      <c r="AM71" s="172"/>
      <c r="AN71" s="172"/>
      <c r="AO71" s="172"/>
      <c r="AP71" s="172"/>
      <c r="AQ71" s="172"/>
      <c r="AR71" s="172"/>
      <c r="AS71" s="172"/>
      <c r="AT71" s="172"/>
      <c r="AU71" s="172"/>
      <c r="AV71" s="172"/>
      <c r="AW71" s="173"/>
      <c r="AX71" s="173"/>
      <c r="AY71" s="174"/>
      <c r="AZ71" s="172"/>
      <c r="BA71" s="172"/>
      <c r="BB71" s="173"/>
    </row>
    <row r="72" spans="27:54" s="156" customFormat="1" x14ac:dyDescent="0.15">
      <c r="AA72" s="172"/>
      <c r="AB72" s="172"/>
      <c r="AC72" s="172"/>
      <c r="AD72" s="172"/>
      <c r="AE72" s="173"/>
      <c r="AF72" s="173"/>
      <c r="AG72" s="174"/>
      <c r="AH72" s="172"/>
      <c r="AI72" s="172"/>
      <c r="AJ72" s="173"/>
      <c r="AK72" s="157"/>
      <c r="AL72" s="172"/>
      <c r="AM72" s="172"/>
      <c r="AN72" s="172"/>
      <c r="AO72" s="172"/>
      <c r="AP72" s="172"/>
      <c r="AQ72" s="172"/>
      <c r="AR72" s="172"/>
      <c r="AS72" s="172"/>
      <c r="AT72" s="172"/>
      <c r="AU72" s="172"/>
      <c r="AV72" s="172"/>
      <c r="AW72" s="173"/>
      <c r="AX72" s="173"/>
      <c r="AY72" s="174"/>
      <c r="AZ72" s="172"/>
      <c r="BA72" s="172"/>
      <c r="BB72" s="173"/>
    </row>
    <row r="73" spans="27:54" s="156" customFormat="1" x14ac:dyDescent="0.15">
      <c r="AA73" s="172"/>
      <c r="AB73" s="172"/>
      <c r="AC73" s="172"/>
      <c r="AD73" s="172"/>
      <c r="AE73" s="173"/>
      <c r="AF73" s="173"/>
      <c r="AG73" s="174"/>
      <c r="AH73" s="172"/>
      <c r="AI73" s="172"/>
      <c r="AJ73" s="173"/>
      <c r="AK73" s="157"/>
      <c r="AL73" s="172"/>
      <c r="AM73" s="172"/>
      <c r="AN73" s="172"/>
      <c r="AO73" s="172"/>
      <c r="AP73" s="172"/>
      <c r="AQ73" s="172"/>
      <c r="AR73" s="172"/>
      <c r="AS73" s="172"/>
      <c r="AT73" s="172"/>
      <c r="AU73" s="172"/>
      <c r="AV73" s="172"/>
      <c r="AW73" s="173"/>
      <c r="AX73" s="173"/>
      <c r="AY73" s="174"/>
      <c r="AZ73" s="172"/>
      <c r="BA73" s="172"/>
      <c r="BB73" s="173"/>
    </row>
    <row r="74" spans="27:54" s="156" customFormat="1" x14ac:dyDescent="0.15">
      <c r="AA74" s="172"/>
      <c r="AB74" s="172"/>
      <c r="AC74" s="172"/>
      <c r="AD74" s="172"/>
      <c r="AE74" s="173"/>
      <c r="AF74" s="173"/>
      <c r="AG74" s="174"/>
      <c r="AH74" s="172"/>
      <c r="AI74" s="172"/>
      <c r="AJ74" s="173"/>
      <c r="AK74" s="157"/>
      <c r="AL74" s="172"/>
      <c r="AM74" s="172"/>
      <c r="AN74" s="172"/>
      <c r="AO74" s="172"/>
      <c r="AP74" s="172"/>
      <c r="AQ74" s="172"/>
      <c r="AR74" s="172"/>
      <c r="AS74" s="172"/>
      <c r="AT74" s="172"/>
      <c r="AU74" s="172"/>
      <c r="AV74" s="172"/>
      <c r="AW74" s="173"/>
      <c r="AX74" s="173"/>
      <c r="AY74" s="174"/>
      <c r="AZ74" s="172"/>
      <c r="BA74" s="172"/>
      <c r="BB74" s="173"/>
    </row>
    <row r="75" spans="27:54" s="156" customFormat="1" x14ac:dyDescent="0.15">
      <c r="AA75" s="172"/>
      <c r="AB75" s="172"/>
      <c r="AC75" s="172"/>
      <c r="AD75" s="172"/>
      <c r="AE75" s="173"/>
      <c r="AF75" s="173"/>
      <c r="AG75" s="174"/>
      <c r="AH75" s="172"/>
      <c r="AI75" s="172"/>
      <c r="AJ75" s="173"/>
      <c r="AK75" s="157"/>
      <c r="AL75" s="172"/>
      <c r="AM75" s="172"/>
      <c r="AN75" s="172"/>
      <c r="AO75" s="172"/>
      <c r="AP75" s="172"/>
      <c r="AQ75" s="172"/>
      <c r="AR75" s="172"/>
      <c r="AS75" s="172"/>
      <c r="AT75" s="172"/>
      <c r="AU75" s="172"/>
      <c r="AV75" s="172"/>
      <c r="AW75" s="173"/>
      <c r="AX75" s="173"/>
      <c r="AY75" s="174"/>
      <c r="AZ75" s="172"/>
      <c r="BA75" s="172"/>
      <c r="BB75" s="173"/>
    </row>
    <row r="76" spans="27:54" s="156" customFormat="1" x14ac:dyDescent="0.15">
      <c r="AA76" s="172"/>
      <c r="AB76" s="172"/>
      <c r="AC76" s="172"/>
      <c r="AD76" s="172"/>
      <c r="AE76" s="173"/>
      <c r="AF76" s="173"/>
      <c r="AG76" s="174"/>
      <c r="AH76" s="172"/>
      <c r="AI76" s="172"/>
      <c r="AJ76" s="173"/>
      <c r="AK76" s="157"/>
      <c r="AL76" s="172"/>
      <c r="AM76" s="172"/>
      <c r="AN76" s="172"/>
      <c r="AO76" s="172"/>
      <c r="AP76" s="172"/>
      <c r="AQ76" s="172"/>
      <c r="AR76" s="172"/>
      <c r="AS76" s="172"/>
      <c r="AT76" s="172"/>
      <c r="AU76" s="172"/>
      <c r="AV76" s="172"/>
      <c r="AW76" s="173"/>
      <c r="AX76" s="173"/>
      <c r="AY76" s="174"/>
      <c r="AZ76" s="172"/>
      <c r="BA76" s="172"/>
      <c r="BB76" s="173"/>
    </row>
    <row r="77" spans="27:54" s="156" customFormat="1" x14ac:dyDescent="0.15">
      <c r="AA77" s="172"/>
      <c r="AB77" s="172"/>
      <c r="AC77" s="172"/>
      <c r="AD77" s="172"/>
      <c r="AE77" s="173"/>
      <c r="AF77" s="173"/>
      <c r="AG77" s="174"/>
      <c r="AH77" s="172"/>
      <c r="AI77" s="172"/>
      <c r="AJ77" s="173"/>
      <c r="AK77" s="157"/>
      <c r="AL77" s="172"/>
      <c r="AM77" s="172"/>
      <c r="AN77" s="172"/>
      <c r="AO77" s="172"/>
      <c r="AP77" s="172"/>
      <c r="AQ77" s="172"/>
      <c r="AR77" s="172"/>
      <c r="AS77" s="172"/>
      <c r="AT77" s="172"/>
      <c r="AU77" s="172"/>
      <c r="AV77" s="172"/>
      <c r="AW77" s="173"/>
      <c r="AX77" s="173"/>
      <c r="AY77" s="174"/>
      <c r="AZ77" s="172"/>
      <c r="BA77" s="172"/>
      <c r="BB77" s="173"/>
    </row>
    <row r="78" spans="27:54" s="156" customFormat="1" x14ac:dyDescent="0.15">
      <c r="AA78" s="172"/>
      <c r="AB78" s="172"/>
      <c r="AC78" s="172"/>
      <c r="AD78" s="172"/>
      <c r="AE78" s="173"/>
      <c r="AF78" s="173"/>
      <c r="AG78" s="174"/>
      <c r="AH78" s="172"/>
      <c r="AI78" s="172"/>
      <c r="AJ78" s="173"/>
      <c r="AK78" s="157"/>
      <c r="AL78" s="172"/>
      <c r="AM78" s="172"/>
      <c r="AN78" s="172"/>
      <c r="AO78" s="172"/>
      <c r="AP78" s="172"/>
      <c r="AQ78" s="172"/>
      <c r="AR78" s="172"/>
      <c r="AS78" s="172"/>
      <c r="AT78" s="172"/>
      <c r="AU78" s="172"/>
      <c r="AV78" s="172"/>
      <c r="AW78" s="173"/>
      <c r="AX78" s="173"/>
      <c r="AY78" s="174"/>
      <c r="AZ78" s="172"/>
      <c r="BA78" s="172"/>
      <c r="BB78" s="173"/>
    </row>
    <row r="79" spans="27:54" s="156" customFormat="1" x14ac:dyDescent="0.15">
      <c r="AA79" s="172"/>
      <c r="AB79" s="172"/>
      <c r="AC79" s="172"/>
      <c r="AD79" s="172"/>
      <c r="AE79" s="173"/>
      <c r="AF79" s="173"/>
      <c r="AG79" s="174"/>
      <c r="AH79" s="172"/>
      <c r="AI79" s="172"/>
      <c r="AJ79" s="173"/>
      <c r="AK79" s="157"/>
      <c r="AL79" s="172"/>
      <c r="AM79" s="172"/>
      <c r="AN79" s="172"/>
      <c r="AO79" s="172"/>
      <c r="AP79" s="172"/>
      <c r="AQ79" s="172"/>
      <c r="AR79" s="172"/>
      <c r="AS79" s="172"/>
      <c r="AT79" s="172"/>
      <c r="AU79" s="172"/>
      <c r="AV79" s="172"/>
      <c r="AW79" s="173"/>
      <c r="AX79" s="173"/>
      <c r="AY79" s="174"/>
      <c r="AZ79" s="172"/>
      <c r="BA79" s="172"/>
      <c r="BB79" s="173"/>
    </row>
    <row r="80" spans="27:54" s="156" customFormat="1" x14ac:dyDescent="0.15">
      <c r="AA80" s="172"/>
      <c r="AB80" s="172"/>
      <c r="AC80" s="172"/>
      <c r="AD80" s="172"/>
      <c r="AE80" s="173"/>
      <c r="AF80" s="173"/>
      <c r="AG80" s="174"/>
      <c r="AH80" s="172"/>
      <c r="AI80" s="172"/>
      <c r="AJ80" s="173"/>
      <c r="AK80" s="157"/>
      <c r="AL80" s="172"/>
      <c r="AM80" s="172"/>
      <c r="AN80" s="172"/>
      <c r="AO80" s="172"/>
      <c r="AP80" s="172"/>
      <c r="AQ80" s="172"/>
      <c r="AR80" s="172"/>
      <c r="AS80" s="172"/>
      <c r="AT80" s="172"/>
      <c r="AU80" s="172"/>
      <c r="AV80" s="172"/>
      <c r="AW80" s="173"/>
      <c r="AX80" s="173"/>
      <c r="AY80" s="174"/>
      <c r="AZ80" s="172"/>
      <c r="BA80" s="172"/>
      <c r="BB80" s="173"/>
    </row>
    <row r="81" spans="27:54" s="156" customFormat="1" x14ac:dyDescent="0.15">
      <c r="AA81" s="172"/>
      <c r="AB81" s="172"/>
      <c r="AC81" s="172"/>
      <c r="AD81" s="172"/>
      <c r="AE81" s="173"/>
      <c r="AF81" s="173"/>
      <c r="AG81" s="174"/>
      <c r="AH81" s="172"/>
      <c r="AI81" s="172"/>
      <c r="AJ81" s="173"/>
      <c r="AK81" s="157"/>
      <c r="AL81" s="172"/>
      <c r="AM81" s="172"/>
      <c r="AN81" s="172"/>
      <c r="AO81" s="172"/>
      <c r="AP81" s="172"/>
      <c r="AQ81" s="172"/>
      <c r="AR81" s="172"/>
      <c r="AS81" s="172"/>
      <c r="AT81" s="172"/>
      <c r="AU81" s="172"/>
      <c r="AV81" s="172"/>
      <c r="AW81" s="173"/>
      <c r="AX81" s="173"/>
      <c r="AY81" s="174"/>
      <c r="AZ81" s="172"/>
      <c r="BA81" s="172"/>
      <c r="BB81" s="173"/>
    </row>
    <row r="82" spans="27:54" s="156" customFormat="1" x14ac:dyDescent="0.15">
      <c r="AA82" s="172"/>
      <c r="AB82" s="172"/>
      <c r="AC82" s="172"/>
      <c r="AD82" s="172"/>
      <c r="AE82" s="173"/>
      <c r="AF82" s="173"/>
      <c r="AG82" s="174"/>
      <c r="AH82" s="172"/>
      <c r="AI82" s="172"/>
      <c r="AJ82" s="173"/>
      <c r="AK82" s="157"/>
      <c r="AL82" s="172"/>
      <c r="AM82" s="172"/>
      <c r="AN82" s="172"/>
      <c r="AO82" s="172"/>
      <c r="AP82" s="172"/>
      <c r="AQ82" s="172"/>
      <c r="AR82" s="172"/>
      <c r="AS82" s="172"/>
      <c r="AT82" s="172"/>
      <c r="AU82" s="172"/>
      <c r="AV82" s="172"/>
      <c r="AW82" s="173"/>
      <c r="AX82" s="173"/>
      <c r="AY82" s="174"/>
      <c r="AZ82" s="172"/>
      <c r="BA82" s="172"/>
      <c r="BB82" s="173"/>
    </row>
    <row r="83" spans="27:54" s="156" customFormat="1" x14ac:dyDescent="0.15">
      <c r="AA83" s="172"/>
      <c r="AB83" s="172"/>
      <c r="AC83" s="172"/>
      <c r="AD83" s="172"/>
      <c r="AE83" s="173"/>
      <c r="AF83" s="173"/>
      <c r="AG83" s="174"/>
      <c r="AH83" s="172"/>
      <c r="AI83" s="172"/>
      <c r="AJ83" s="173"/>
      <c r="AK83" s="157"/>
      <c r="AL83" s="172"/>
      <c r="AM83" s="172"/>
      <c r="AN83" s="172"/>
      <c r="AO83" s="172"/>
      <c r="AP83" s="172"/>
      <c r="AQ83" s="172"/>
      <c r="AR83" s="172"/>
      <c r="AS83" s="172"/>
      <c r="AT83" s="172"/>
      <c r="AU83" s="172"/>
      <c r="AV83" s="172"/>
      <c r="AW83" s="173"/>
      <c r="AX83" s="173"/>
      <c r="AY83" s="174"/>
      <c r="AZ83" s="172"/>
      <c r="BA83" s="172"/>
      <c r="BB83" s="173"/>
    </row>
    <row r="84" spans="27:54" s="156" customFormat="1" x14ac:dyDescent="0.15">
      <c r="AA84" s="172"/>
      <c r="AB84" s="172"/>
      <c r="AC84" s="172"/>
      <c r="AD84" s="172"/>
      <c r="AE84" s="173"/>
      <c r="AF84" s="173"/>
      <c r="AG84" s="174"/>
      <c r="AH84" s="172"/>
      <c r="AI84" s="172"/>
      <c r="AJ84" s="173"/>
      <c r="AK84" s="157"/>
      <c r="AL84" s="172"/>
      <c r="AM84" s="172"/>
      <c r="AN84" s="172"/>
      <c r="AO84" s="172"/>
      <c r="AP84" s="172"/>
      <c r="AQ84" s="172"/>
      <c r="AR84" s="172"/>
      <c r="AS84" s="172"/>
      <c r="AT84" s="172"/>
      <c r="AU84" s="172"/>
      <c r="AV84" s="172"/>
      <c r="AW84" s="173"/>
      <c r="AX84" s="173"/>
      <c r="AY84" s="174"/>
      <c r="AZ84" s="172"/>
      <c r="BA84" s="172"/>
      <c r="BB84" s="173"/>
    </row>
    <row r="85" spans="27:54" s="156" customFormat="1" x14ac:dyDescent="0.15">
      <c r="AA85" s="172"/>
      <c r="AB85" s="172"/>
      <c r="AC85" s="172"/>
      <c r="AD85" s="172"/>
      <c r="AE85" s="173"/>
      <c r="AF85" s="173"/>
      <c r="AG85" s="174"/>
      <c r="AH85" s="172"/>
      <c r="AI85" s="172"/>
      <c r="AJ85" s="173"/>
      <c r="AK85" s="157"/>
      <c r="AL85" s="172"/>
      <c r="AM85" s="172"/>
      <c r="AN85" s="172"/>
      <c r="AO85" s="172"/>
      <c r="AP85" s="172"/>
      <c r="AQ85" s="172"/>
      <c r="AR85" s="172"/>
      <c r="AS85" s="172"/>
      <c r="AT85" s="172"/>
      <c r="AU85" s="172"/>
      <c r="AV85" s="172"/>
      <c r="AW85" s="173"/>
      <c r="AX85" s="173"/>
      <c r="AY85" s="174"/>
      <c r="AZ85" s="172"/>
      <c r="BA85" s="172"/>
      <c r="BB85" s="173"/>
    </row>
    <row r="86" spans="27:54" s="156" customFormat="1" x14ac:dyDescent="0.15">
      <c r="AA86" s="172"/>
      <c r="AB86" s="172"/>
      <c r="AC86" s="172"/>
      <c r="AD86" s="172"/>
      <c r="AE86" s="173"/>
      <c r="AF86" s="173"/>
      <c r="AG86" s="174"/>
      <c r="AH86" s="172"/>
      <c r="AI86" s="172"/>
      <c r="AJ86" s="173"/>
      <c r="AK86" s="157"/>
      <c r="AL86" s="172"/>
      <c r="AM86" s="172"/>
      <c r="AN86" s="172"/>
      <c r="AO86" s="172"/>
      <c r="AP86" s="172"/>
      <c r="AQ86" s="172"/>
      <c r="AR86" s="172"/>
      <c r="AS86" s="172"/>
      <c r="AT86" s="172"/>
      <c r="AU86" s="172"/>
      <c r="AV86" s="172"/>
      <c r="AW86" s="173"/>
      <c r="AX86" s="173"/>
      <c r="AY86" s="174"/>
      <c r="AZ86" s="172"/>
      <c r="BA86" s="172"/>
      <c r="BB86" s="173"/>
    </row>
    <row r="87" spans="27:54" s="156" customFormat="1" x14ac:dyDescent="0.15">
      <c r="AA87" s="172"/>
      <c r="AB87" s="172"/>
      <c r="AC87" s="172"/>
      <c r="AD87" s="172"/>
      <c r="AE87" s="173"/>
      <c r="AF87" s="173"/>
      <c r="AG87" s="174"/>
      <c r="AH87" s="172"/>
      <c r="AI87" s="172"/>
      <c r="AJ87" s="173"/>
      <c r="AK87" s="157"/>
      <c r="AL87" s="172"/>
      <c r="AM87" s="172"/>
      <c r="AN87" s="172"/>
      <c r="AO87" s="172"/>
      <c r="AP87" s="172"/>
      <c r="AQ87" s="172"/>
      <c r="AR87" s="172"/>
      <c r="AS87" s="172"/>
      <c r="AT87" s="172"/>
      <c r="AU87" s="172"/>
      <c r="AV87" s="172"/>
      <c r="AW87" s="173"/>
      <c r="AX87" s="173"/>
      <c r="AY87" s="174"/>
      <c r="AZ87" s="172"/>
      <c r="BA87" s="172"/>
      <c r="BB87" s="173"/>
    </row>
    <row r="88" spans="27:54" s="156" customFormat="1" x14ac:dyDescent="0.15">
      <c r="AA88" s="172"/>
      <c r="AB88" s="172"/>
      <c r="AC88" s="172"/>
      <c r="AD88" s="172"/>
      <c r="AE88" s="173"/>
      <c r="AF88" s="173"/>
      <c r="AG88" s="174"/>
      <c r="AH88" s="172"/>
      <c r="AI88" s="172"/>
      <c r="AJ88" s="173"/>
      <c r="AK88" s="157"/>
      <c r="AL88" s="172"/>
      <c r="AM88" s="172"/>
      <c r="AN88" s="172"/>
      <c r="AO88" s="172"/>
      <c r="AP88" s="172"/>
      <c r="AQ88" s="172"/>
      <c r="AR88" s="172"/>
      <c r="AS88" s="172"/>
      <c r="AT88" s="172"/>
      <c r="AU88" s="172"/>
      <c r="AV88" s="172"/>
      <c r="AW88" s="173"/>
      <c r="AX88" s="173"/>
      <c r="AY88" s="174"/>
      <c r="AZ88" s="172"/>
      <c r="BA88" s="172"/>
      <c r="BB88" s="173"/>
    </row>
    <row r="89" spans="27:54" s="156" customFormat="1" x14ac:dyDescent="0.15">
      <c r="AA89" s="172"/>
      <c r="AB89" s="172"/>
      <c r="AC89" s="172"/>
      <c r="AD89" s="172"/>
      <c r="AE89" s="173"/>
      <c r="AF89" s="173"/>
      <c r="AG89" s="174"/>
      <c r="AH89" s="172"/>
      <c r="AI89" s="172"/>
      <c r="AJ89" s="173"/>
      <c r="AK89" s="157"/>
      <c r="AL89" s="172"/>
      <c r="AM89" s="172"/>
      <c r="AN89" s="172"/>
      <c r="AO89" s="172"/>
      <c r="AP89" s="172"/>
      <c r="AQ89" s="172"/>
      <c r="AR89" s="172"/>
      <c r="AS89" s="172"/>
      <c r="AT89" s="172"/>
      <c r="AU89" s="172"/>
      <c r="AV89" s="172"/>
      <c r="AW89" s="173"/>
      <c r="AX89" s="173"/>
      <c r="AY89" s="174"/>
      <c r="AZ89" s="172"/>
      <c r="BA89" s="172"/>
      <c r="BB89" s="173"/>
    </row>
    <row r="90" spans="27:54" s="156" customFormat="1" x14ac:dyDescent="0.15">
      <c r="AA90" s="172"/>
      <c r="AB90" s="172"/>
      <c r="AC90" s="172"/>
      <c r="AD90" s="172"/>
      <c r="AE90" s="173"/>
      <c r="AF90" s="173"/>
      <c r="AG90" s="174"/>
      <c r="AH90" s="172"/>
      <c r="AI90" s="172"/>
      <c r="AJ90" s="173"/>
      <c r="AK90" s="157"/>
      <c r="AL90" s="172"/>
      <c r="AM90" s="172"/>
      <c r="AN90" s="172"/>
      <c r="AO90" s="172"/>
      <c r="AP90" s="172"/>
      <c r="AQ90" s="172"/>
      <c r="AR90" s="172"/>
      <c r="AS90" s="172"/>
      <c r="AT90" s="172"/>
      <c r="AU90" s="172"/>
      <c r="AV90" s="172"/>
      <c r="AW90" s="173"/>
      <c r="AX90" s="173"/>
      <c r="AY90" s="174"/>
      <c r="AZ90" s="172"/>
      <c r="BA90" s="172"/>
      <c r="BB90" s="173"/>
    </row>
    <row r="91" spans="27:54" s="156" customFormat="1" x14ac:dyDescent="0.15">
      <c r="AA91" s="172"/>
      <c r="AB91" s="172"/>
      <c r="AC91" s="172"/>
      <c r="AD91" s="172"/>
      <c r="AE91" s="173"/>
      <c r="AF91" s="173"/>
      <c r="AG91" s="174"/>
      <c r="AH91" s="172"/>
      <c r="AI91" s="172"/>
      <c r="AJ91" s="173"/>
      <c r="AK91" s="157"/>
      <c r="AL91" s="172"/>
      <c r="AM91" s="172"/>
      <c r="AN91" s="172"/>
      <c r="AO91" s="172"/>
      <c r="AP91" s="172"/>
      <c r="AQ91" s="172"/>
      <c r="AR91" s="172"/>
      <c r="AS91" s="172"/>
      <c r="AT91" s="172"/>
      <c r="AU91" s="172"/>
      <c r="AV91" s="172"/>
      <c r="AW91" s="173"/>
      <c r="AX91" s="173"/>
      <c r="AY91" s="174"/>
      <c r="AZ91" s="172"/>
      <c r="BA91" s="172"/>
      <c r="BB91" s="173"/>
    </row>
    <row r="92" spans="27:54" s="156" customFormat="1" x14ac:dyDescent="0.15">
      <c r="AA92" s="172"/>
      <c r="AB92" s="172"/>
      <c r="AC92" s="172"/>
      <c r="AD92" s="172"/>
      <c r="AE92" s="173"/>
      <c r="AF92" s="173"/>
      <c r="AG92" s="174"/>
      <c r="AH92" s="172"/>
      <c r="AI92" s="172"/>
      <c r="AJ92" s="173"/>
      <c r="AK92" s="157"/>
      <c r="AL92" s="172"/>
      <c r="AM92" s="172"/>
      <c r="AN92" s="172"/>
      <c r="AO92" s="172"/>
      <c r="AP92" s="172"/>
      <c r="AQ92" s="172"/>
      <c r="AR92" s="172"/>
      <c r="AS92" s="172"/>
      <c r="AT92" s="172"/>
      <c r="AU92" s="172"/>
      <c r="AV92" s="172"/>
      <c r="AW92" s="173"/>
      <c r="AX92" s="173"/>
      <c r="AY92" s="174"/>
      <c r="AZ92" s="172"/>
      <c r="BA92" s="172"/>
      <c r="BB92" s="173"/>
    </row>
    <row r="93" spans="27:54" s="156" customFormat="1" x14ac:dyDescent="0.15">
      <c r="AA93" s="172"/>
      <c r="AB93" s="172"/>
      <c r="AC93" s="172"/>
      <c r="AD93" s="172"/>
      <c r="AE93" s="173"/>
      <c r="AF93" s="173"/>
      <c r="AG93" s="174"/>
      <c r="AH93" s="172"/>
      <c r="AI93" s="172"/>
      <c r="AJ93" s="173"/>
      <c r="AK93" s="157"/>
      <c r="AL93" s="172"/>
      <c r="AM93" s="172"/>
      <c r="AN93" s="172"/>
      <c r="AO93" s="172"/>
      <c r="AP93" s="172"/>
      <c r="AQ93" s="172"/>
      <c r="AR93" s="172"/>
      <c r="AS93" s="172"/>
      <c r="AT93" s="172"/>
      <c r="AU93" s="172"/>
      <c r="AV93" s="172"/>
      <c r="AW93" s="173"/>
      <c r="AX93" s="173"/>
      <c r="AY93" s="174"/>
      <c r="AZ93" s="172"/>
      <c r="BA93" s="172"/>
      <c r="BB93" s="173"/>
    </row>
    <row r="94" spans="27:54" s="156" customFormat="1" x14ac:dyDescent="0.15">
      <c r="AA94" s="172"/>
      <c r="AB94" s="172"/>
      <c r="AC94" s="172"/>
      <c r="AD94" s="172"/>
      <c r="AE94" s="173"/>
      <c r="AF94" s="173"/>
      <c r="AG94" s="174"/>
      <c r="AH94" s="172"/>
      <c r="AI94" s="172"/>
      <c r="AJ94" s="173"/>
      <c r="AK94" s="157"/>
      <c r="AL94" s="172"/>
      <c r="AM94" s="172"/>
      <c r="AN94" s="172"/>
      <c r="AO94" s="172"/>
      <c r="AP94" s="172"/>
      <c r="AQ94" s="172"/>
      <c r="AR94" s="172"/>
      <c r="AS94" s="172"/>
      <c r="AT94" s="172"/>
      <c r="AU94" s="172"/>
      <c r="AV94" s="172"/>
      <c r="AW94" s="173"/>
      <c r="AX94" s="173"/>
      <c r="AY94" s="174"/>
      <c r="AZ94" s="172"/>
      <c r="BA94" s="172"/>
      <c r="BB94" s="173"/>
    </row>
    <row r="95" spans="27:54" s="156" customFormat="1" x14ac:dyDescent="0.15">
      <c r="AA95" s="172"/>
      <c r="AB95" s="172"/>
      <c r="AC95" s="172"/>
      <c r="AD95" s="172"/>
      <c r="AE95" s="173"/>
      <c r="AF95" s="173"/>
      <c r="AG95" s="174"/>
      <c r="AH95" s="172"/>
      <c r="AI95" s="172"/>
      <c r="AJ95" s="173"/>
      <c r="AK95" s="157"/>
      <c r="AL95" s="172"/>
      <c r="AM95" s="172"/>
      <c r="AN95" s="172"/>
      <c r="AO95" s="172"/>
      <c r="AP95" s="172"/>
      <c r="AQ95" s="172"/>
      <c r="AR95" s="172"/>
      <c r="AS95" s="172"/>
      <c r="AT95" s="172"/>
      <c r="AU95" s="172"/>
      <c r="AV95" s="172"/>
      <c r="AW95" s="173"/>
      <c r="AX95" s="173"/>
      <c r="AY95" s="174"/>
      <c r="AZ95" s="172"/>
      <c r="BA95" s="172"/>
      <c r="BB95" s="173"/>
    </row>
    <row r="96" spans="27:54" s="156" customFormat="1" x14ac:dyDescent="0.15">
      <c r="AA96" s="172"/>
      <c r="AB96" s="172"/>
      <c r="AC96" s="172"/>
      <c r="AD96" s="172"/>
      <c r="AE96" s="173"/>
      <c r="AF96" s="173"/>
      <c r="AG96" s="174"/>
      <c r="AH96" s="172"/>
      <c r="AI96" s="172"/>
      <c r="AJ96" s="173"/>
      <c r="AK96" s="157"/>
      <c r="AL96" s="172"/>
      <c r="AM96" s="172"/>
      <c r="AN96" s="172"/>
      <c r="AO96" s="172"/>
      <c r="AP96" s="172"/>
      <c r="AQ96" s="172"/>
      <c r="AR96" s="172"/>
      <c r="AS96" s="172"/>
      <c r="AT96" s="172"/>
      <c r="AU96" s="172"/>
      <c r="AV96" s="172"/>
      <c r="AW96" s="173"/>
      <c r="AX96" s="173"/>
      <c r="AY96" s="174"/>
      <c r="AZ96" s="172"/>
      <c r="BA96" s="172"/>
      <c r="BB96" s="173"/>
    </row>
    <row r="97" spans="27:54" s="156" customFormat="1" x14ac:dyDescent="0.15">
      <c r="AA97" s="172"/>
      <c r="AB97" s="172"/>
      <c r="AC97" s="172"/>
      <c r="AD97" s="172"/>
      <c r="AE97" s="173"/>
      <c r="AF97" s="173"/>
      <c r="AG97" s="174"/>
      <c r="AH97" s="172"/>
      <c r="AI97" s="172"/>
      <c r="AJ97" s="173"/>
      <c r="AK97" s="157"/>
      <c r="AL97" s="172"/>
      <c r="AM97" s="172"/>
      <c r="AN97" s="172"/>
      <c r="AO97" s="172"/>
      <c r="AP97" s="172"/>
      <c r="AQ97" s="172"/>
      <c r="AR97" s="172"/>
      <c r="AS97" s="172"/>
      <c r="AT97" s="172"/>
      <c r="AU97" s="172"/>
      <c r="AV97" s="172"/>
      <c r="AW97" s="173"/>
      <c r="AX97" s="173"/>
      <c r="AY97" s="174"/>
      <c r="AZ97" s="172"/>
      <c r="BA97" s="172"/>
      <c r="BB97" s="173"/>
    </row>
    <row r="98" spans="27:54" s="156" customFormat="1" x14ac:dyDescent="0.15">
      <c r="AA98" s="172"/>
      <c r="AB98" s="172"/>
      <c r="AC98" s="172"/>
      <c r="AD98" s="172"/>
      <c r="AE98" s="173"/>
      <c r="AF98" s="173"/>
      <c r="AG98" s="174"/>
      <c r="AH98" s="172"/>
      <c r="AI98" s="172"/>
      <c r="AJ98" s="173"/>
      <c r="AK98" s="157"/>
      <c r="AL98" s="172"/>
      <c r="AM98" s="172"/>
      <c r="AN98" s="172"/>
      <c r="AO98" s="172"/>
      <c r="AP98" s="172"/>
      <c r="AQ98" s="172"/>
      <c r="AR98" s="172"/>
      <c r="AS98" s="172"/>
      <c r="AT98" s="172"/>
      <c r="AU98" s="172"/>
      <c r="AV98" s="172"/>
      <c r="AW98" s="173"/>
      <c r="AX98" s="173"/>
      <c r="AY98" s="174"/>
      <c r="AZ98" s="172"/>
      <c r="BA98" s="172"/>
      <c r="BB98" s="173"/>
    </row>
    <row r="99" spans="27:54" s="156" customFormat="1" x14ac:dyDescent="0.15">
      <c r="AA99" s="172"/>
      <c r="AB99" s="172"/>
      <c r="AC99" s="172"/>
      <c r="AD99" s="172"/>
      <c r="AE99" s="173"/>
      <c r="AF99" s="173"/>
      <c r="AG99" s="174"/>
      <c r="AH99" s="172"/>
      <c r="AI99" s="172"/>
      <c r="AJ99" s="173"/>
      <c r="AK99" s="157"/>
      <c r="AL99" s="172"/>
      <c r="AM99" s="172"/>
      <c r="AN99" s="172"/>
      <c r="AO99" s="172"/>
      <c r="AP99" s="172"/>
      <c r="AQ99" s="172"/>
      <c r="AR99" s="172"/>
      <c r="AS99" s="172"/>
      <c r="AT99" s="172"/>
      <c r="AU99" s="172"/>
      <c r="AV99" s="172"/>
      <c r="AW99" s="173"/>
      <c r="AX99" s="173"/>
      <c r="AY99" s="174"/>
      <c r="AZ99" s="172"/>
      <c r="BA99" s="172"/>
      <c r="BB99" s="173"/>
    </row>
    <row r="100" spans="27:54" s="156" customFormat="1" x14ac:dyDescent="0.15">
      <c r="AA100" s="172"/>
      <c r="AB100" s="172"/>
      <c r="AC100" s="172"/>
      <c r="AD100" s="172"/>
      <c r="AE100" s="173"/>
      <c r="AF100" s="173"/>
      <c r="AG100" s="174"/>
      <c r="AH100" s="172"/>
      <c r="AI100" s="172"/>
      <c r="AJ100" s="173"/>
      <c r="AK100" s="157"/>
      <c r="AL100" s="172"/>
      <c r="AM100" s="172"/>
      <c r="AN100" s="172"/>
      <c r="AO100" s="172"/>
      <c r="AP100" s="172"/>
      <c r="AQ100" s="172"/>
      <c r="AR100" s="172"/>
      <c r="AS100" s="172"/>
      <c r="AT100" s="172"/>
      <c r="AU100" s="172"/>
      <c r="AV100" s="172"/>
      <c r="AW100" s="173"/>
      <c r="AX100" s="173"/>
      <c r="AY100" s="174"/>
      <c r="AZ100" s="172"/>
      <c r="BA100" s="172"/>
      <c r="BB100" s="173"/>
    </row>
    <row r="101" spans="27:54" s="156" customFormat="1" x14ac:dyDescent="0.15">
      <c r="AA101" s="172"/>
      <c r="AB101" s="172"/>
      <c r="AC101" s="172"/>
      <c r="AD101" s="172"/>
      <c r="AE101" s="173"/>
      <c r="AF101" s="173"/>
      <c r="AG101" s="174"/>
      <c r="AH101" s="172"/>
      <c r="AI101" s="172"/>
      <c r="AJ101" s="173"/>
      <c r="AK101" s="157"/>
      <c r="AL101" s="172"/>
      <c r="AM101" s="172"/>
      <c r="AN101" s="172"/>
      <c r="AO101" s="172"/>
      <c r="AP101" s="172"/>
      <c r="AQ101" s="172"/>
      <c r="AR101" s="172"/>
      <c r="AS101" s="172"/>
      <c r="AT101" s="172"/>
      <c r="AU101" s="172"/>
      <c r="AV101" s="172"/>
      <c r="AW101" s="173"/>
      <c r="AX101" s="173"/>
      <c r="AY101" s="174"/>
      <c r="AZ101" s="172"/>
      <c r="BA101" s="172"/>
      <c r="BB101" s="173"/>
    </row>
    <row r="102" spans="27:54" s="156" customFormat="1" x14ac:dyDescent="0.15">
      <c r="AA102" s="172"/>
      <c r="AB102" s="172"/>
      <c r="AC102" s="172"/>
      <c r="AD102" s="172"/>
      <c r="AE102" s="173"/>
      <c r="AF102" s="173"/>
      <c r="AG102" s="174"/>
      <c r="AH102" s="172"/>
      <c r="AI102" s="172"/>
      <c r="AJ102" s="173"/>
      <c r="AK102" s="157"/>
      <c r="AL102" s="172"/>
      <c r="AM102" s="172"/>
      <c r="AN102" s="172"/>
      <c r="AO102" s="172"/>
      <c r="AP102" s="172"/>
      <c r="AQ102" s="172"/>
      <c r="AR102" s="172"/>
      <c r="AS102" s="172"/>
      <c r="AT102" s="172"/>
      <c r="AU102" s="172"/>
      <c r="AV102" s="172"/>
      <c r="AW102" s="173"/>
      <c r="AX102" s="173"/>
      <c r="AY102" s="174"/>
      <c r="AZ102" s="172"/>
      <c r="BA102" s="172"/>
      <c r="BB102" s="173"/>
    </row>
    <row r="103" spans="27:54" s="156" customFormat="1" x14ac:dyDescent="0.15">
      <c r="AA103" s="172"/>
      <c r="AB103" s="172"/>
      <c r="AC103" s="172"/>
      <c r="AD103" s="172"/>
      <c r="AE103" s="173"/>
      <c r="AF103" s="173"/>
      <c r="AG103" s="174"/>
      <c r="AH103" s="172"/>
      <c r="AI103" s="172"/>
      <c r="AJ103" s="173"/>
      <c r="AK103" s="157"/>
      <c r="AL103" s="172"/>
      <c r="AM103" s="172"/>
      <c r="AN103" s="172"/>
      <c r="AO103" s="172"/>
      <c r="AP103" s="172"/>
      <c r="AQ103" s="172"/>
      <c r="AR103" s="172"/>
      <c r="AS103" s="172"/>
      <c r="AT103" s="172"/>
      <c r="AU103" s="172"/>
      <c r="AV103" s="172"/>
      <c r="AW103" s="173"/>
      <c r="AX103" s="173"/>
      <c r="AY103" s="174"/>
      <c r="AZ103" s="172"/>
      <c r="BA103" s="172"/>
      <c r="BB103" s="173"/>
    </row>
    <row r="104" spans="27:54" s="156" customFormat="1" x14ac:dyDescent="0.15">
      <c r="AA104" s="172"/>
      <c r="AB104" s="172"/>
      <c r="AC104" s="172"/>
      <c r="AD104" s="172"/>
      <c r="AE104" s="173"/>
      <c r="AF104" s="173"/>
      <c r="AG104" s="174"/>
      <c r="AH104" s="172"/>
      <c r="AI104" s="172"/>
      <c r="AJ104" s="173"/>
      <c r="AK104" s="157"/>
      <c r="AL104" s="172"/>
      <c r="AM104" s="172"/>
      <c r="AN104" s="172"/>
      <c r="AO104" s="172"/>
      <c r="AP104" s="172"/>
      <c r="AQ104" s="172"/>
      <c r="AR104" s="172"/>
      <c r="AS104" s="172"/>
      <c r="AT104" s="172"/>
      <c r="AU104" s="172"/>
      <c r="AV104" s="172"/>
      <c r="AW104" s="173"/>
      <c r="AX104" s="173"/>
      <c r="AY104" s="174"/>
      <c r="AZ104" s="172"/>
      <c r="BA104" s="172"/>
      <c r="BB104" s="173"/>
    </row>
    <row r="105" spans="27:54" s="156" customFormat="1" x14ac:dyDescent="0.15">
      <c r="AA105" s="172"/>
      <c r="AB105" s="172"/>
      <c r="AC105" s="172"/>
      <c r="AD105" s="172"/>
      <c r="AE105" s="173"/>
      <c r="AF105" s="173"/>
      <c r="AG105" s="174"/>
      <c r="AH105" s="172"/>
      <c r="AI105" s="172"/>
      <c r="AJ105" s="173"/>
      <c r="AK105" s="157"/>
      <c r="AL105" s="172"/>
      <c r="AM105" s="172"/>
      <c r="AN105" s="172"/>
      <c r="AO105" s="172"/>
      <c r="AP105" s="172"/>
      <c r="AQ105" s="172"/>
      <c r="AR105" s="172"/>
      <c r="AS105" s="172"/>
      <c r="AT105" s="172"/>
      <c r="AU105" s="172"/>
      <c r="AV105" s="172"/>
      <c r="AW105" s="173"/>
      <c r="AX105" s="173"/>
      <c r="AY105" s="174"/>
      <c r="AZ105" s="172"/>
      <c r="BA105" s="172"/>
      <c r="BB105" s="173"/>
    </row>
    <row r="106" spans="27:54" s="156" customFormat="1" x14ac:dyDescent="0.15">
      <c r="AA106" s="172"/>
      <c r="AB106" s="172"/>
      <c r="AC106" s="172"/>
      <c r="AD106" s="172"/>
      <c r="AE106" s="173"/>
      <c r="AF106" s="173"/>
      <c r="AG106" s="174"/>
      <c r="AH106" s="172"/>
      <c r="AI106" s="172"/>
      <c r="AJ106" s="173"/>
      <c r="AK106" s="157"/>
      <c r="AL106" s="172"/>
      <c r="AM106" s="172"/>
      <c r="AN106" s="172"/>
      <c r="AO106" s="172"/>
      <c r="AP106" s="172"/>
      <c r="AQ106" s="172"/>
      <c r="AR106" s="172"/>
      <c r="AS106" s="172"/>
      <c r="AT106" s="172"/>
      <c r="AU106" s="172"/>
      <c r="AV106" s="172"/>
      <c r="AW106" s="173"/>
      <c r="AX106" s="173"/>
      <c r="AY106" s="174"/>
      <c r="AZ106" s="172"/>
      <c r="BA106" s="172"/>
      <c r="BB106" s="173"/>
    </row>
    <row r="107" spans="27:54" s="156" customFormat="1" x14ac:dyDescent="0.15">
      <c r="AA107" s="172"/>
      <c r="AB107" s="172"/>
      <c r="AC107" s="172"/>
      <c r="AD107" s="172"/>
      <c r="AE107" s="173"/>
      <c r="AF107" s="173"/>
      <c r="AG107" s="174"/>
      <c r="AH107" s="172"/>
      <c r="AI107" s="172"/>
      <c r="AJ107" s="173"/>
      <c r="AK107" s="157"/>
      <c r="AL107" s="172"/>
      <c r="AM107" s="172"/>
      <c r="AN107" s="172"/>
      <c r="AO107" s="172"/>
      <c r="AP107" s="172"/>
      <c r="AQ107" s="172"/>
      <c r="AR107" s="172"/>
      <c r="AS107" s="172"/>
      <c r="AT107" s="172"/>
      <c r="AU107" s="172"/>
      <c r="AV107" s="172"/>
      <c r="AW107" s="173"/>
      <c r="AX107" s="173"/>
      <c r="AY107" s="174"/>
      <c r="AZ107" s="172"/>
      <c r="BA107" s="172"/>
      <c r="BB107" s="173"/>
    </row>
    <row r="108" spans="27:54" s="156" customFormat="1" x14ac:dyDescent="0.15">
      <c r="AA108" s="172"/>
      <c r="AB108" s="172"/>
      <c r="AC108" s="172"/>
      <c r="AD108" s="172"/>
      <c r="AE108" s="173"/>
      <c r="AF108" s="173"/>
      <c r="AG108" s="174"/>
      <c r="AH108" s="172"/>
      <c r="AI108" s="172"/>
      <c r="AJ108" s="173"/>
      <c r="AK108" s="157"/>
      <c r="AL108" s="172"/>
      <c r="AM108" s="172"/>
      <c r="AN108" s="172"/>
      <c r="AO108" s="172"/>
      <c r="AP108" s="172"/>
      <c r="AQ108" s="172"/>
      <c r="AR108" s="172"/>
      <c r="AS108" s="172"/>
      <c r="AT108" s="172"/>
      <c r="AU108" s="172"/>
      <c r="AV108" s="172"/>
      <c r="AW108" s="173"/>
      <c r="AX108" s="173"/>
      <c r="AY108" s="174"/>
      <c r="AZ108" s="172"/>
      <c r="BA108" s="172"/>
      <c r="BB108" s="173"/>
    </row>
    <row r="109" spans="27:54" s="156" customFormat="1" x14ac:dyDescent="0.15">
      <c r="AA109" s="172"/>
      <c r="AB109" s="172"/>
      <c r="AC109" s="172"/>
      <c r="AD109" s="172"/>
      <c r="AE109" s="173"/>
      <c r="AF109" s="173"/>
      <c r="AG109" s="174"/>
      <c r="AH109" s="172"/>
      <c r="AI109" s="172"/>
      <c r="AJ109" s="173"/>
      <c r="AK109" s="157"/>
      <c r="AL109" s="172"/>
      <c r="AM109" s="172"/>
      <c r="AN109" s="172"/>
      <c r="AO109" s="172"/>
      <c r="AP109" s="172"/>
      <c r="AQ109" s="172"/>
      <c r="AR109" s="172"/>
      <c r="AS109" s="172"/>
      <c r="AT109" s="172"/>
      <c r="AU109" s="172"/>
      <c r="AV109" s="172"/>
      <c r="AW109" s="173"/>
      <c r="AX109" s="173"/>
      <c r="AY109" s="174"/>
      <c r="AZ109" s="172"/>
      <c r="BA109" s="172"/>
      <c r="BB109" s="173"/>
    </row>
    <row r="110" spans="27:54" s="156" customFormat="1" x14ac:dyDescent="0.15">
      <c r="AA110" s="172"/>
      <c r="AB110" s="172"/>
      <c r="AC110" s="172"/>
      <c r="AD110" s="172"/>
      <c r="AE110" s="173"/>
      <c r="AF110" s="173"/>
      <c r="AG110" s="174"/>
      <c r="AH110" s="172"/>
      <c r="AI110" s="172"/>
      <c r="AJ110" s="173"/>
      <c r="AK110" s="157"/>
      <c r="AL110" s="172"/>
      <c r="AM110" s="172"/>
      <c r="AN110" s="172"/>
      <c r="AO110" s="172"/>
      <c r="AP110" s="172"/>
      <c r="AQ110" s="172"/>
      <c r="AR110" s="172"/>
      <c r="AS110" s="172"/>
      <c r="AT110" s="172"/>
      <c r="AU110" s="172"/>
      <c r="AV110" s="172"/>
      <c r="AW110" s="173"/>
      <c r="AX110" s="173"/>
      <c r="AY110" s="174"/>
      <c r="AZ110" s="172"/>
      <c r="BA110" s="172"/>
      <c r="BB110" s="173"/>
    </row>
    <row r="111" spans="27:54" s="156" customFormat="1" x14ac:dyDescent="0.15">
      <c r="AA111" s="172"/>
      <c r="AB111" s="172"/>
      <c r="AC111" s="172"/>
      <c r="AD111" s="172"/>
      <c r="AE111" s="173"/>
      <c r="AF111" s="173"/>
      <c r="AG111" s="174"/>
      <c r="AH111" s="172"/>
      <c r="AI111" s="172"/>
      <c r="AJ111" s="173"/>
      <c r="AK111" s="157"/>
      <c r="AL111" s="172"/>
      <c r="AM111" s="172"/>
      <c r="AN111" s="172"/>
      <c r="AO111" s="172"/>
      <c r="AP111" s="172"/>
      <c r="AQ111" s="172"/>
      <c r="AR111" s="172"/>
      <c r="AS111" s="172"/>
      <c r="AT111" s="172"/>
      <c r="AU111" s="172"/>
      <c r="AV111" s="172"/>
      <c r="AW111" s="173"/>
      <c r="AX111" s="173"/>
      <c r="AY111" s="174"/>
      <c r="AZ111" s="172"/>
      <c r="BA111" s="172"/>
      <c r="BB111" s="173"/>
    </row>
    <row r="112" spans="27:54" s="156" customFormat="1" x14ac:dyDescent="0.15">
      <c r="AA112" s="172"/>
      <c r="AB112" s="172"/>
      <c r="AC112" s="172"/>
      <c r="AD112" s="172"/>
      <c r="AE112" s="173"/>
      <c r="AF112" s="173"/>
      <c r="AG112" s="174"/>
      <c r="AH112" s="172"/>
      <c r="AI112" s="172"/>
      <c r="AJ112" s="173"/>
      <c r="AK112" s="157"/>
      <c r="AL112" s="172"/>
      <c r="AM112" s="172"/>
      <c r="AN112" s="172"/>
      <c r="AO112" s="172"/>
      <c r="AP112" s="172"/>
      <c r="AQ112" s="172"/>
      <c r="AR112" s="172"/>
      <c r="AS112" s="172"/>
      <c r="AT112" s="172"/>
      <c r="AU112" s="172"/>
      <c r="AV112" s="172"/>
      <c r="AW112" s="173"/>
      <c r="AX112" s="173"/>
      <c r="AY112" s="174"/>
      <c r="AZ112" s="172"/>
      <c r="BA112" s="172"/>
      <c r="BB112" s="173"/>
    </row>
    <row r="113" spans="27:54" s="156" customFormat="1" x14ac:dyDescent="0.15">
      <c r="AA113" s="172"/>
      <c r="AB113" s="172"/>
      <c r="AC113" s="172"/>
      <c r="AD113" s="172"/>
      <c r="AE113" s="173"/>
      <c r="AF113" s="173"/>
      <c r="AG113" s="174"/>
      <c r="AH113" s="172"/>
      <c r="AI113" s="172"/>
      <c r="AJ113" s="173"/>
      <c r="AK113" s="157"/>
      <c r="AL113" s="172"/>
      <c r="AM113" s="172"/>
      <c r="AN113" s="172"/>
      <c r="AO113" s="172"/>
      <c r="AP113" s="172"/>
      <c r="AQ113" s="172"/>
      <c r="AR113" s="172"/>
      <c r="AS113" s="172"/>
      <c r="AT113" s="172"/>
      <c r="AU113" s="172"/>
      <c r="AV113" s="172"/>
      <c r="AW113" s="173"/>
      <c r="AX113" s="173"/>
      <c r="AY113" s="174"/>
      <c r="AZ113" s="172"/>
      <c r="BA113" s="172"/>
      <c r="BB113" s="173"/>
    </row>
    <row r="114" spans="27:54" s="156" customFormat="1" x14ac:dyDescent="0.15">
      <c r="AA114" s="172"/>
      <c r="AB114" s="172"/>
      <c r="AC114" s="172"/>
      <c r="AD114" s="172"/>
      <c r="AE114" s="173"/>
      <c r="AF114" s="173"/>
      <c r="AG114" s="174"/>
      <c r="AH114" s="172"/>
      <c r="AI114" s="172"/>
      <c r="AJ114" s="173"/>
      <c r="AK114" s="157"/>
      <c r="AL114" s="172"/>
      <c r="AM114" s="172"/>
      <c r="AN114" s="172"/>
      <c r="AO114" s="172"/>
      <c r="AP114" s="172"/>
      <c r="AQ114" s="172"/>
      <c r="AR114" s="172"/>
      <c r="AS114" s="172"/>
      <c r="AT114" s="172"/>
      <c r="AU114" s="172"/>
      <c r="AV114" s="172"/>
      <c r="AW114" s="173"/>
      <c r="AX114" s="173"/>
      <c r="AY114" s="174"/>
      <c r="AZ114" s="172"/>
      <c r="BA114" s="172"/>
      <c r="BB114" s="173"/>
    </row>
    <row r="115" spans="27:54" s="156" customFormat="1" x14ac:dyDescent="0.15">
      <c r="AA115" s="172"/>
      <c r="AB115" s="172"/>
      <c r="AC115" s="172"/>
      <c r="AD115" s="172"/>
      <c r="AE115" s="173"/>
      <c r="AF115" s="173"/>
      <c r="AG115" s="174"/>
      <c r="AH115" s="172"/>
      <c r="AI115" s="172"/>
      <c r="AJ115" s="173"/>
      <c r="AK115" s="157"/>
      <c r="AL115" s="172"/>
      <c r="AM115" s="172"/>
      <c r="AN115" s="172"/>
      <c r="AO115" s="172"/>
      <c r="AP115" s="172"/>
      <c r="AQ115" s="172"/>
      <c r="AR115" s="172"/>
      <c r="AS115" s="172"/>
      <c r="AT115" s="172"/>
      <c r="AU115" s="172"/>
      <c r="AV115" s="172"/>
      <c r="AW115" s="173"/>
      <c r="AX115" s="173"/>
      <c r="AY115" s="174"/>
      <c r="AZ115" s="172"/>
      <c r="BA115" s="172"/>
      <c r="BB115" s="173"/>
    </row>
    <row r="116" spans="27:54" s="156" customFormat="1" x14ac:dyDescent="0.15">
      <c r="AA116" s="172"/>
      <c r="AB116" s="172"/>
      <c r="AC116" s="172"/>
      <c r="AD116" s="172"/>
      <c r="AE116" s="173"/>
      <c r="AF116" s="173"/>
      <c r="AG116" s="174"/>
      <c r="AH116" s="172"/>
      <c r="AI116" s="172"/>
      <c r="AJ116" s="173"/>
      <c r="AK116" s="157"/>
      <c r="AL116" s="172"/>
      <c r="AM116" s="172"/>
      <c r="AN116" s="172"/>
      <c r="AO116" s="172"/>
      <c r="AP116" s="172"/>
      <c r="AQ116" s="172"/>
      <c r="AR116" s="172"/>
      <c r="AS116" s="172"/>
      <c r="AT116" s="172"/>
      <c r="AU116" s="172"/>
      <c r="AV116" s="172"/>
      <c r="AW116" s="173"/>
      <c r="AX116" s="173"/>
      <c r="AY116" s="174"/>
      <c r="AZ116" s="172"/>
      <c r="BA116" s="172"/>
      <c r="BB116" s="173"/>
    </row>
    <row r="117" spans="27:54" s="156" customFormat="1" x14ac:dyDescent="0.15">
      <c r="AA117" s="172"/>
      <c r="AB117" s="172"/>
      <c r="AC117" s="172"/>
      <c r="AD117" s="172"/>
      <c r="AE117" s="173"/>
      <c r="AF117" s="173"/>
      <c r="AG117" s="174"/>
      <c r="AH117" s="172"/>
      <c r="AI117" s="172"/>
      <c r="AJ117" s="173"/>
      <c r="AK117" s="157"/>
      <c r="AL117" s="172"/>
      <c r="AM117" s="172"/>
      <c r="AN117" s="172"/>
      <c r="AO117" s="172"/>
      <c r="AP117" s="172"/>
      <c r="AQ117" s="172"/>
      <c r="AR117" s="172"/>
      <c r="AS117" s="172"/>
      <c r="AT117" s="172"/>
      <c r="AU117" s="172"/>
      <c r="AV117" s="172"/>
      <c r="AW117" s="173"/>
      <c r="AX117" s="173"/>
      <c r="AY117" s="174"/>
      <c r="AZ117" s="172"/>
      <c r="BA117" s="172"/>
      <c r="BB117" s="173"/>
    </row>
    <row r="118" spans="27:54" s="156" customFormat="1" x14ac:dyDescent="0.15">
      <c r="AA118" s="172"/>
      <c r="AB118" s="172"/>
      <c r="AC118" s="172"/>
      <c r="AD118" s="172"/>
      <c r="AE118" s="173"/>
      <c r="AF118" s="173"/>
      <c r="AG118" s="174"/>
      <c r="AH118" s="172"/>
      <c r="AI118" s="172"/>
      <c r="AJ118" s="173"/>
      <c r="AK118" s="157"/>
      <c r="AL118" s="172"/>
      <c r="AM118" s="172"/>
      <c r="AN118" s="172"/>
      <c r="AO118" s="172"/>
      <c r="AP118" s="172"/>
      <c r="AQ118" s="172"/>
      <c r="AR118" s="172"/>
      <c r="AS118" s="172"/>
      <c r="AT118" s="172"/>
      <c r="AU118" s="172"/>
      <c r="AV118" s="172"/>
      <c r="AW118" s="173"/>
      <c r="AX118" s="173"/>
      <c r="AY118" s="174"/>
      <c r="AZ118" s="172"/>
      <c r="BA118" s="172"/>
      <c r="BB118" s="173"/>
    </row>
    <row r="119" spans="27:54" s="156" customFormat="1" x14ac:dyDescent="0.15">
      <c r="AA119" s="172"/>
      <c r="AB119" s="172"/>
      <c r="AC119" s="172"/>
      <c r="AD119" s="172"/>
      <c r="AE119" s="173"/>
      <c r="AF119" s="173"/>
      <c r="AG119" s="174"/>
      <c r="AH119" s="172"/>
      <c r="AI119" s="172"/>
      <c r="AJ119" s="173"/>
      <c r="AK119" s="157"/>
      <c r="AL119" s="172"/>
      <c r="AM119" s="172"/>
      <c r="AN119" s="172"/>
      <c r="AO119" s="172"/>
      <c r="AP119" s="172"/>
      <c r="AQ119" s="172"/>
      <c r="AR119" s="172"/>
      <c r="AS119" s="172"/>
      <c r="AT119" s="172"/>
      <c r="AU119" s="172"/>
      <c r="AV119" s="172"/>
      <c r="AW119" s="173"/>
      <c r="AX119" s="173"/>
      <c r="AY119" s="174"/>
      <c r="AZ119" s="172"/>
      <c r="BA119" s="172"/>
      <c r="BB119" s="173"/>
    </row>
    <row r="120" spans="27:54" s="156" customFormat="1" x14ac:dyDescent="0.15">
      <c r="AA120" s="172"/>
      <c r="AB120" s="172"/>
      <c r="AC120" s="172"/>
      <c r="AD120" s="172"/>
      <c r="AE120" s="173"/>
      <c r="AF120" s="173"/>
      <c r="AG120" s="174"/>
      <c r="AH120" s="172"/>
      <c r="AI120" s="172"/>
      <c r="AJ120" s="173"/>
      <c r="AK120" s="157"/>
      <c r="AL120" s="172"/>
      <c r="AM120" s="172"/>
      <c r="AN120" s="172"/>
      <c r="AO120" s="172"/>
      <c r="AP120" s="172"/>
      <c r="AQ120" s="172"/>
      <c r="AR120" s="172"/>
      <c r="AS120" s="172"/>
      <c r="AT120" s="172"/>
      <c r="AU120" s="172"/>
      <c r="AV120" s="172"/>
      <c r="AW120" s="173"/>
      <c r="AX120" s="173"/>
      <c r="AY120" s="174"/>
      <c r="AZ120" s="172"/>
      <c r="BA120" s="172"/>
      <c r="BB120" s="173"/>
    </row>
    <row r="121" spans="27:54" s="156" customFormat="1" x14ac:dyDescent="0.15">
      <c r="AA121" s="172"/>
      <c r="AB121" s="172"/>
      <c r="AC121" s="172"/>
      <c r="AD121" s="172"/>
      <c r="AE121" s="173"/>
      <c r="AF121" s="173"/>
      <c r="AG121" s="174"/>
      <c r="AH121" s="172"/>
      <c r="AI121" s="172"/>
      <c r="AJ121" s="173"/>
      <c r="AK121" s="157"/>
      <c r="AL121" s="172"/>
      <c r="AM121" s="172"/>
      <c r="AN121" s="172"/>
      <c r="AO121" s="172"/>
      <c r="AP121" s="172"/>
      <c r="AQ121" s="172"/>
      <c r="AR121" s="172"/>
      <c r="AS121" s="172"/>
      <c r="AT121" s="172"/>
      <c r="AU121" s="172"/>
      <c r="AV121" s="172"/>
      <c r="AW121" s="173"/>
      <c r="AX121" s="173"/>
      <c r="AY121" s="174"/>
      <c r="AZ121" s="172"/>
      <c r="BA121" s="172"/>
      <c r="BB121" s="173"/>
    </row>
    <row r="122" spans="27:54" s="156" customFormat="1" x14ac:dyDescent="0.15">
      <c r="AA122" s="172"/>
      <c r="AB122" s="172"/>
      <c r="AC122" s="172"/>
      <c r="AD122" s="172"/>
      <c r="AE122" s="173"/>
      <c r="AF122" s="173"/>
      <c r="AG122" s="174"/>
      <c r="AH122" s="172"/>
      <c r="AI122" s="172"/>
      <c r="AJ122" s="173"/>
      <c r="AK122" s="157"/>
      <c r="AL122" s="172"/>
      <c r="AM122" s="172"/>
      <c r="AN122" s="172"/>
      <c r="AO122" s="172"/>
      <c r="AP122" s="172"/>
      <c r="AQ122" s="172"/>
      <c r="AR122" s="172"/>
      <c r="AS122" s="172"/>
      <c r="AT122" s="172"/>
      <c r="AU122" s="172"/>
      <c r="AV122" s="172"/>
      <c r="AW122" s="173"/>
      <c r="AX122" s="173"/>
      <c r="AY122" s="174"/>
      <c r="AZ122" s="172"/>
      <c r="BA122" s="172"/>
      <c r="BB122" s="173"/>
    </row>
    <row r="123" spans="27:54" s="156" customFormat="1" x14ac:dyDescent="0.15">
      <c r="AA123" s="172"/>
      <c r="AB123" s="172"/>
      <c r="AC123" s="172"/>
      <c r="AD123" s="172"/>
      <c r="AE123" s="173"/>
      <c r="AF123" s="173"/>
      <c r="AG123" s="174"/>
      <c r="AH123" s="172"/>
      <c r="AI123" s="172"/>
      <c r="AJ123" s="173"/>
      <c r="AK123" s="157"/>
      <c r="AL123" s="172"/>
      <c r="AM123" s="172"/>
      <c r="AN123" s="172"/>
      <c r="AO123" s="172"/>
      <c r="AP123" s="172"/>
      <c r="AQ123" s="172"/>
      <c r="AR123" s="172"/>
      <c r="AS123" s="172"/>
      <c r="AT123" s="172"/>
      <c r="AU123" s="172"/>
      <c r="AV123" s="172"/>
      <c r="AW123" s="173"/>
      <c r="AX123" s="173"/>
      <c r="AY123" s="174"/>
      <c r="AZ123" s="172"/>
      <c r="BA123" s="172"/>
      <c r="BB123" s="173"/>
    </row>
    <row r="124" spans="27:54" s="156" customFormat="1" x14ac:dyDescent="0.15">
      <c r="AA124" s="172"/>
      <c r="AB124" s="172"/>
      <c r="AC124" s="172"/>
      <c r="AD124" s="172"/>
      <c r="AE124" s="173"/>
      <c r="AF124" s="173"/>
      <c r="AG124" s="174"/>
      <c r="AH124" s="172"/>
      <c r="AI124" s="172"/>
      <c r="AJ124" s="173"/>
      <c r="AK124" s="157"/>
      <c r="AL124" s="172"/>
      <c r="AM124" s="172"/>
      <c r="AN124" s="172"/>
      <c r="AO124" s="172"/>
      <c r="AP124" s="172"/>
      <c r="AQ124" s="172"/>
      <c r="AR124" s="172"/>
      <c r="AS124" s="172"/>
      <c r="AT124" s="172"/>
      <c r="AU124" s="172"/>
      <c r="AV124" s="172"/>
      <c r="AW124" s="173"/>
      <c r="AX124" s="173"/>
      <c r="AY124" s="174"/>
      <c r="AZ124" s="172"/>
      <c r="BA124" s="172"/>
      <c r="BB124" s="173"/>
    </row>
    <row r="125" spans="27:54" s="156" customFormat="1" x14ac:dyDescent="0.15">
      <c r="AA125" s="172"/>
      <c r="AB125" s="172"/>
      <c r="AC125" s="172"/>
      <c r="AD125" s="172"/>
      <c r="AE125" s="173"/>
      <c r="AF125" s="173"/>
      <c r="AG125" s="174"/>
      <c r="AH125" s="172"/>
      <c r="AI125" s="172"/>
      <c r="AJ125" s="173"/>
      <c r="AK125" s="157"/>
      <c r="AL125" s="172"/>
      <c r="AM125" s="172"/>
      <c r="AN125" s="172"/>
      <c r="AO125" s="172"/>
      <c r="AP125" s="172"/>
      <c r="AQ125" s="172"/>
      <c r="AR125" s="172"/>
      <c r="AS125" s="172"/>
      <c r="AT125" s="172"/>
      <c r="AU125" s="172"/>
      <c r="AV125" s="172"/>
      <c r="AW125" s="173"/>
      <c r="AX125" s="173"/>
      <c r="AY125" s="174"/>
      <c r="AZ125" s="172"/>
      <c r="BA125" s="172"/>
      <c r="BB125" s="173"/>
    </row>
    <row r="126" spans="27:54" s="156" customFormat="1" x14ac:dyDescent="0.15">
      <c r="AA126" s="172"/>
      <c r="AB126" s="172"/>
      <c r="AC126" s="172"/>
      <c r="AD126" s="172"/>
      <c r="AE126" s="173"/>
      <c r="AF126" s="173"/>
      <c r="AG126" s="174"/>
      <c r="AH126" s="172"/>
      <c r="AI126" s="172"/>
      <c r="AJ126" s="173"/>
      <c r="AK126" s="157"/>
      <c r="AL126" s="172"/>
      <c r="AM126" s="172"/>
      <c r="AN126" s="172"/>
      <c r="AO126" s="172"/>
      <c r="AP126" s="172"/>
      <c r="AQ126" s="172"/>
      <c r="AR126" s="172"/>
      <c r="AS126" s="172"/>
      <c r="AT126" s="172"/>
      <c r="AU126" s="172"/>
      <c r="AV126" s="172"/>
      <c r="AW126" s="173"/>
      <c r="AX126" s="173"/>
      <c r="AY126" s="174"/>
      <c r="AZ126" s="172"/>
      <c r="BA126" s="172"/>
      <c r="BB126" s="173"/>
    </row>
    <row r="127" spans="27:54" s="156" customFormat="1" x14ac:dyDescent="0.15">
      <c r="AA127" s="172"/>
      <c r="AB127" s="172"/>
      <c r="AC127" s="172"/>
      <c r="AD127" s="172"/>
      <c r="AE127" s="173"/>
      <c r="AF127" s="173"/>
      <c r="AG127" s="174"/>
      <c r="AH127" s="172"/>
      <c r="AI127" s="172"/>
      <c r="AJ127" s="173"/>
      <c r="AK127" s="157"/>
      <c r="AL127" s="172"/>
      <c r="AM127" s="172"/>
      <c r="AN127" s="172"/>
      <c r="AO127" s="172"/>
      <c r="AP127" s="172"/>
      <c r="AQ127" s="172"/>
      <c r="AR127" s="172"/>
      <c r="AS127" s="172"/>
      <c r="AT127" s="172"/>
      <c r="AU127" s="172"/>
      <c r="AV127" s="172"/>
      <c r="AW127" s="173"/>
      <c r="AX127" s="173"/>
      <c r="AY127" s="174"/>
      <c r="AZ127" s="172"/>
      <c r="BA127" s="172"/>
      <c r="BB127" s="173"/>
    </row>
    <row r="128" spans="27:54" s="156" customFormat="1" x14ac:dyDescent="0.15">
      <c r="AA128" s="172"/>
      <c r="AB128" s="172"/>
      <c r="AC128" s="172"/>
      <c r="AD128" s="172"/>
      <c r="AE128" s="173"/>
      <c r="AF128" s="173"/>
      <c r="AG128" s="174"/>
      <c r="AH128" s="172"/>
      <c r="AI128" s="172"/>
      <c r="AJ128" s="173"/>
      <c r="AK128" s="157"/>
      <c r="AL128" s="172"/>
      <c r="AM128" s="172"/>
      <c r="AN128" s="172"/>
      <c r="AO128" s="172"/>
      <c r="AP128" s="172"/>
      <c r="AQ128" s="172"/>
      <c r="AR128" s="172"/>
      <c r="AS128" s="172"/>
      <c r="AT128" s="172"/>
      <c r="AU128" s="172"/>
      <c r="AV128" s="172"/>
      <c r="AW128" s="173"/>
      <c r="AX128" s="173"/>
      <c r="AY128" s="174"/>
      <c r="AZ128" s="172"/>
      <c r="BA128" s="172"/>
      <c r="BB128" s="173"/>
    </row>
    <row r="129" spans="27:54" s="156" customFormat="1" x14ac:dyDescent="0.15">
      <c r="AA129" s="172"/>
      <c r="AB129" s="172"/>
      <c r="AC129" s="172"/>
      <c r="AD129" s="172"/>
      <c r="AE129" s="173"/>
      <c r="AF129" s="173"/>
      <c r="AG129" s="174"/>
      <c r="AH129" s="172"/>
      <c r="AI129" s="172"/>
      <c r="AJ129" s="173"/>
      <c r="AK129" s="157"/>
      <c r="AL129" s="172"/>
      <c r="AM129" s="172"/>
      <c r="AN129" s="172"/>
      <c r="AO129" s="172"/>
      <c r="AP129" s="172"/>
      <c r="AQ129" s="172"/>
      <c r="AR129" s="172"/>
      <c r="AS129" s="172"/>
      <c r="AT129" s="172"/>
      <c r="AU129" s="172"/>
      <c r="AV129" s="172"/>
      <c r="AW129" s="173"/>
      <c r="AX129" s="173"/>
      <c r="AY129" s="174"/>
      <c r="AZ129" s="172"/>
      <c r="BA129" s="172"/>
      <c r="BB129" s="173"/>
    </row>
    <row r="130" spans="27:54" s="156" customFormat="1" x14ac:dyDescent="0.15">
      <c r="AA130" s="172"/>
      <c r="AB130" s="172"/>
      <c r="AC130" s="172"/>
      <c r="AD130" s="172"/>
      <c r="AE130" s="173"/>
      <c r="AF130" s="173"/>
      <c r="AG130" s="174"/>
      <c r="AH130" s="172"/>
      <c r="AI130" s="172"/>
      <c r="AJ130" s="173"/>
      <c r="AK130" s="157"/>
      <c r="AL130" s="172"/>
      <c r="AM130" s="172"/>
      <c r="AN130" s="172"/>
      <c r="AO130" s="172"/>
      <c r="AP130" s="172"/>
      <c r="AQ130" s="172"/>
      <c r="AR130" s="172"/>
      <c r="AS130" s="172"/>
      <c r="AT130" s="172"/>
      <c r="AU130" s="172"/>
      <c r="AV130" s="172"/>
      <c r="AW130" s="173"/>
      <c r="AX130" s="173"/>
      <c r="AY130" s="174"/>
      <c r="AZ130" s="172"/>
      <c r="BA130" s="172"/>
      <c r="BB130" s="173"/>
    </row>
    <row r="131" spans="27:54" s="156" customFormat="1" x14ac:dyDescent="0.15">
      <c r="AA131" s="172"/>
      <c r="AB131" s="172"/>
      <c r="AC131" s="172"/>
      <c r="AD131" s="172"/>
      <c r="AE131" s="173"/>
      <c r="AF131" s="173"/>
      <c r="AG131" s="174"/>
      <c r="AH131" s="172"/>
      <c r="AI131" s="172"/>
      <c r="AJ131" s="173"/>
      <c r="AK131" s="157"/>
      <c r="AL131" s="172"/>
      <c r="AM131" s="172"/>
      <c r="AN131" s="172"/>
      <c r="AO131" s="172"/>
      <c r="AP131" s="172"/>
      <c r="AQ131" s="172"/>
      <c r="AR131" s="172"/>
      <c r="AS131" s="172"/>
      <c r="AT131" s="172"/>
      <c r="AU131" s="172"/>
      <c r="AV131" s="172"/>
      <c r="AW131" s="173"/>
      <c r="AX131" s="173"/>
      <c r="AY131" s="174"/>
      <c r="AZ131" s="172"/>
      <c r="BA131" s="172"/>
      <c r="BB131" s="173"/>
    </row>
    <row r="132" spans="27:54" s="156" customFormat="1" x14ac:dyDescent="0.15">
      <c r="AA132" s="172"/>
      <c r="AB132" s="172"/>
      <c r="AC132" s="172"/>
      <c r="AD132" s="172"/>
      <c r="AE132" s="173"/>
      <c r="AF132" s="173"/>
      <c r="AG132" s="174"/>
      <c r="AH132" s="172"/>
      <c r="AI132" s="172"/>
      <c r="AJ132" s="173"/>
      <c r="AK132" s="157"/>
      <c r="AL132" s="172"/>
      <c r="AM132" s="172"/>
      <c r="AN132" s="172"/>
      <c r="AO132" s="172"/>
      <c r="AP132" s="172"/>
      <c r="AQ132" s="172"/>
      <c r="AR132" s="172"/>
      <c r="AS132" s="172"/>
      <c r="AT132" s="172"/>
      <c r="AU132" s="172"/>
      <c r="AV132" s="172"/>
      <c r="AW132" s="173"/>
      <c r="AX132" s="173"/>
      <c r="AY132" s="174"/>
      <c r="AZ132" s="172"/>
      <c r="BA132" s="172"/>
      <c r="BB132" s="173"/>
    </row>
    <row r="133" spans="27:54" s="156" customFormat="1" x14ac:dyDescent="0.15">
      <c r="AA133" s="172"/>
      <c r="AB133" s="172"/>
      <c r="AC133" s="172"/>
      <c r="AD133" s="172"/>
      <c r="AE133" s="173"/>
      <c r="AF133" s="173"/>
      <c r="AG133" s="174"/>
      <c r="AH133" s="172"/>
      <c r="AI133" s="172"/>
      <c r="AJ133" s="173"/>
      <c r="AK133" s="157"/>
      <c r="AL133" s="172"/>
      <c r="AM133" s="172"/>
      <c r="AN133" s="172"/>
      <c r="AO133" s="172"/>
      <c r="AP133" s="172"/>
      <c r="AQ133" s="172"/>
      <c r="AR133" s="172"/>
      <c r="AS133" s="172"/>
      <c r="AT133" s="172"/>
      <c r="AU133" s="172"/>
      <c r="AV133" s="172"/>
      <c r="AW133" s="173"/>
      <c r="AX133" s="173"/>
      <c r="AY133" s="174"/>
      <c r="AZ133" s="172"/>
      <c r="BA133" s="172"/>
      <c r="BB133" s="173"/>
    </row>
    <row r="134" spans="27:54" s="156" customFormat="1" x14ac:dyDescent="0.15">
      <c r="AA134" s="172"/>
      <c r="AB134" s="172"/>
      <c r="AC134" s="172"/>
      <c r="AD134" s="172"/>
      <c r="AE134" s="173"/>
      <c r="AF134" s="173"/>
      <c r="AG134" s="174"/>
      <c r="AH134" s="172"/>
      <c r="AI134" s="172"/>
      <c r="AJ134" s="173"/>
      <c r="AK134" s="157"/>
      <c r="AL134" s="172"/>
      <c r="AM134" s="172"/>
      <c r="AN134" s="172"/>
      <c r="AO134" s="172"/>
      <c r="AP134" s="172"/>
      <c r="AQ134" s="172"/>
      <c r="AR134" s="172"/>
      <c r="AS134" s="172"/>
      <c r="AT134" s="172"/>
      <c r="AU134" s="172"/>
      <c r="AV134" s="172"/>
      <c r="AW134" s="173"/>
      <c r="AX134" s="173"/>
      <c r="AY134" s="174"/>
      <c r="AZ134" s="172"/>
      <c r="BA134" s="172"/>
      <c r="BB134" s="173"/>
    </row>
    <row r="135" spans="27:54" s="156" customFormat="1" x14ac:dyDescent="0.15">
      <c r="AA135" s="172"/>
      <c r="AB135" s="172"/>
      <c r="AC135" s="172"/>
      <c r="AD135" s="172"/>
      <c r="AE135" s="173"/>
      <c r="AF135" s="173"/>
      <c r="AG135" s="174"/>
      <c r="AH135" s="172"/>
      <c r="AI135" s="172"/>
      <c r="AJ135" s="173"/>
      <c r="AK135" s="157"/>
      <c r="AL135" s="172"/>
      <c r="AM135" s="172"/>
      <c r="AN135" s="172"/>
      <c r="AO135" s="172"/>
      <c r="AP135" s="172"/>
      <c r="AQ135" s="172"/>
      <c r="AR135" s="172"/>
      <c r="AS135" s="172"/>
      <c r="AT135" s="172"/>
      <c r="AU135" s="172"/>
      <c r="AV135" s="172"/>
      <c r="AW135" s="173"/>
      <c r="AX135" s="173"/>
      <c r="AY135" s="174"/>
      <c r="AZ135" s="172"/>
      <c r="BA135" s="172"/>
      <c r="BB135" s="173"/>
    </row>
    <row r="136" spans="27:54" s="156" customFormat="1" x14ac:dyDescent="0.15">
      <c r="AA136" s="172"/>
      <c r="AB136" s="172"/>
      <c r="AC136" s="172"/>
      <c r="AD136" s="172"/>
      <c r="AE136" s="173"/>
      <c r="AF136" s="173"/>
      <c r="AG136" s="174"/>
      <c r="AH136" s="172"/>
      <c r="AI136" s="172"/>
      <c r="AJ136" s="173"/>
      <c r="AK136" s="157"/>
      <c r="AL136" s="172"/>
      <c r="AM136" s="172"/>
      <c r="AN136" s="172"/>
      <c r="AO136" s="172"/>
      <c r="AP136" s="172"/>
      <c r="AQ136" s="172"/>
      <c r="AR136" s="172"/>
      <c r="AS136" s="172"/>
      <c r="AT136" s="172"/>
      <c r="AU136" s="172"/>
      <c r="AV136" s="172"/>
      <c r="AW136" s="173"/>
      <c r="AX136" s="173"/>
      <c r="AY136" s="174"/>
      <c r="AZ136" s="172"/>
      <c r="BA136" s="172"/>
      <c r="BB136" s="173"/>
    </row>
    <row r="137" spans="27:54" s="156" customFormat="1" x14ac:dyDescent="0.15">
      <c r="AA137" s="172"/>
      <c r="AB137" s="172"/>
      <c r="AC137" s="172"/>
      <c r="AD137" s="172"/>
      <c r="AE137" s="173"/>
      <c r="AF137" s="173"/>
      <c r="AG137" s="174"/>
      <c r="AH137" s="172"/>
      <c r="AI137" s="172"/>
      <c r="AJ137" s="173"/>
      <c r="AK137" s="157"/>
      <c r="AL137" s="172"/>
      <c r="AM137" s="172"/>
      <c r="AN137" s="172"/>
      <c r="AO137" s="172"/>
      <c r="AP137" s="172"/>
      <c r="AQ137" s="172"/>
      <c r="AR137" s="172"/>
      <c r="AS137" s="172"/>
      <c r="AT137" s="172"/>
      <c r="AU137" s="172"/>
      <c r="AV137" s="172"/>
      <c r="AW137" s="173"/>
      <c r="AX137" s="173"/>
      <c r="AY137" s="174"/>
      <c r="AZ137" s="172"/>
      <c r="BA137" s="172"/>
      <c r="BB137" s="173"/>
    </row>
    <row r="138" spans="27:54" s="156" customFormat="1" x14ac:dyDescent="0.15">
      <c r="AA138" s="172"/>
      <c r="AB138" s="172"/>
      <c r="AC138" s="172"/>
      <c r="AD138" s="172"/>
      <c r="AE138" s="173"/>
      <c r="AF138" s="173"/>
      <c r="AG138" s="174"/>
      <c r="AH138" s="172"/>
      <c r="AI138" s="172"/>
      <c r="AJ138" s="173"/>
      <c r="AK138" s="157"/>
      <c r="AL138" s="172"/>
      <c r="AM138" s="172"/>
      <c r="AN138" s="172"/>
      <c r="AO138" s="172"/>
      <c r="AP138" s="172"/>
      <c r="AQ138" s="172"/>
      <c r="AR138" s="172"/>
      <c r="AS138" s="172"/>
      <c r="AT138" s="172"/>
      <c r="AU138" s="172"/>
      <c r="AV138" s="172"/>
      <c r="AW138" s="173"/>
      <c r="AX138" s="173"/>
      <c r="AY138" s="174"/>
      <c r="AZ138" s="172"/>
      <c r="BA138" s="172"/>
      <c r="BB138" s="173"/>
    </row>
    <row r="139" spans="27:54" s="156" customFormat="1" x14ac:dyDescent="0.15">
      <c r="AA139" s="172"/>
      <c r="AB139" s="172"/>
      <c r="AC139" s="172"/>
      <c r="AD139" s="172"/>
      <c r="AE139" s="173"/>
      <c r="AF139" s="173"/>
      <c r="AG139" s="174"/>
      <c r="AH139" s="172"/>
      <c r="AI139" s="172"/>
      <c r="AJ139" s="173"/>
      <c r="AK139" s="157"/>
      <c r="AL139" s="172"/>
      <c r="AM139" s="172"/>
      <c r="AN139" s="172"/>
      <c r="AO139" s="172"/>
      <c r="AP139" s="172"/>
      <c r="AQ139" s="172"/>
      <c r="AR139" s="172"/>
      <c r="AS139" s="172"/>
      <c r="AT139" s="172"/>
      <c r="AU139" s="172"/>
      <c r="AV139" s="172"/>
      <c r="AW139" s="173"/>
      <c r="AX139" s="173"/>
      <c r="AY139" s="174"/>
      <c r="AZ139" s="172"/>
      <c r="BA139" s="172"/>
      <c r="BB139" s="173"/>
    </row>
    <row r="140" spans="27:54" s="156" customFormat="1" x14ac:dyDescent="0.15">
      <c r="AA140" s="172"/>
      <c r="AB140" s="172"/>
      <c r="AC140" s="172"/>
      <c r="AD140" s="172"/>
      <c r="AE140" s="173"/>
      <c r="AF140" s="173"/>
      <c r="AG140" s="174"/>
      <c r="AH140" s="172"/>
      <c r="AI140" s="172"/>
      <c r="AJ140" s="173"/>
      <c r="AK140" s="157"/>
      <c r="AL140" s="172"/>
      <c r="AM140" s="172"/>
      <c r="AN140" s="172"/>
      <c r="AO140" s="172"/>
      <c r="AP140" s="172"/>
      <c r="AQ140" s="172"/>
      <c r="AR140" s="172"/>
      <c r="AS140" s="172"/>
      <c r="AT140" s="172"/>
      <c r="AU140" s="172"/>
      <c r="AV140" s="172"/>
      <c r="AW140" s="173"/>
      <c r="AX140" s="173"/>
      <c r="AY140" s="174"/>
      <c r="AZ140" s="172"/>
      <c r="BA140" s="172"/>
      <c r="BB140" s="173"/>
    </row>
    <row r="141" spans="27:54" s="156" customFormat="1" x14ac:dyDescent="0.15">
      <c r="AA141" s="172"/>
      <c r="AB141" s="172"/>
      <c r="AC141" s="172"/>
      <c r="AD141" s="172"/>
      <c r="AE141" s="173"/>
      <c r="AF141" s="173"/>
      <c r="AG141" s="174"/>
      <c r="AH141" s="172"/>
      <c r="AI141" s="172"/>
      <c r="AJ141" s="173"/>
      <c r="AK141" s="157"/>
      <c r="AL141" s="172"/>
      <c r="AM141" s="172"/>
      <c r="AN141" s="172"/>
      <c r="AO141" s="172"/>
      <c r="AP141" s="172"/>
      <c r="AQ141" s="172"/>
      <c r="AR141" s="172"/>
      <c r="AS141" s="172"/>
      <c r="AT141" s="172"/>
      <c r="AU141" s="172"/>
      <c r="AV141" s="172"/>
      <c r="AW141" s="173"/>
      <c r="AX141" s="173"/>
      <c r="AY141" s="174"/>
      <c r="AZ141" s="172"/>
      <c r="BA141" s="172"/>
      <c r="BB141" s="173"/>
    </row>
    <row r="142" spans="27:54" s="156" customFormat="1" x14ac:dyDescent="0.15">
      <c r="AA142" s="172"/>
      <c r="AB142" s="172"/>
      <c r="AC142" s="172"/>
      <c r="AD142" s="172"/>
      <c r="AE142" s="173"/>
      <c r="AF142" s="173"/>
      <c r="AG142" s="174"/>
      <c r="AH142" s="172"/>
      <c r="AI142" s="172"/>
      <c r="AJ142" s="173"/>
      <c r="AK142" s="157"/>
      <c r="AL142" s="172"/>
      <c r="AM142" s="172"/>
      <c r="AN142" s="172"/>
      <c r="AO142" s="172"/>
      <c r="AP142" s="172"/>
      <c r="AQ142" s="172"/>
      <c r="AR142" s="172"/>
      <c r="AS142" s="172"/>
      <c r="AT142" s="172"/>
      <c r="AU142" s="172"/>
      <c r="AV142" s="172"/>
      <c r="AW142" s="173"/>
      <c r="AX142" s="173"/>
      <c r="AY142" s="174"/>
      <c r="AZ142" s="172"/>
      <c r="BA142" s="172"/>
      <c r="BB142" s="173"/>
    </row>
    <row r="143" spans="27:54" s="156" customFormat="1" x14ac:dyDescent="0.15">
      <c r="AA143" s="172"/>
      <c r="AB143" s="172"/>
      <c r="AC143" s="172"/>
      <c r="AD143" s="172"/>
      <c r="AE143" s="173"/>
      <c r="AF143" s="173"/>
      <c r="AG143" s="174"/>
      <c r="AH143" s="172"/>
      <c r="AI143" s="172"/>
      <c r="AJ143" s="173"/>
      <c r="AK143" s="157"/>
      <c r="AL143" s="172"/>
      <c r="AM143" s="172"/>
      <c r="AN143" s="172"/>
      <c r="AO143" s="172"/>
      <c r="AP143" s="172"/>
      <c r="AQ143" s="172"/>
      <c r="AR143" s="172"/>
      <c r="AS143" s="172"/>
      <c r="AT143" s="172"/>
      <c r="AU143" s="172"/>
      <c r="AV143" s="172"/>
      <c r="AW143" s="173"/>
      <c r="AX143" s="173"/>
      <c r="AY143" s="174"/>
      <c r="AZ143" s="172"/>
      <c r="BA143" s="172"/>
      <c r="BB143" s="173"/>
    </row>
    <row r="144" spans="27:54" s="156" customFormat="1" x14ac:dyDescent="0.15">
      <c r="AA144" s="172"/>
      <c r="AB144" s="172"/>
      <c r="AC144" s="172"/>
      <c r="AD144" s="172"/>
      <c r="AE144" s="173"/>
      <c r="AF144" s="173"/>
      <c r="AG144" s="174"/>
      <c r="AH144" s="172"/>
      <c r="AI144" s="172"/>
      <c r="AJ144" s="173"/>
      <c r="AK144" s="157"/>
      <c r="AL144" s="172"/>
      <c r="AM144" s="172"/>
      <c r="AN144" s="172"/>
      <c r="AO144" s="172"/>
      <c r="AP144" s="172"/>
      <c r="AQ144" s="172"/>
      <c r="AR144" s="172"/>
      <c r="AS144" s="172"/>
      <c r="AT144" s="172"/>
      <c r="AU144" s="172"/>
      <c r="AV144" s="172"/>
      <c r="AW144" s="173"/>
      <c r="AX144" s="173"/>
      <c r="AY144" s="174"/>
      <c r="AZ144" s="172"/>
      <c r="BA144" s="172"/>
      <c r="BB144" s="173"/>
    </row>
    <row r="145" spans="27:54" s="156" customFormat="1" x14ac:dyDescent="0.15">
      <c r="AA145" s="172"/>
      <c r="AB145" s="172"/>
      <c r="AC145" s="172"/>
      <c r="AD145" s="172"/>
      <c r="AE145" s="173"/>
      <c r="AF145" s="173"/>
      <c r="AG145" s="174"/>
      <c r="AH145" s="172"/>
      <c r="AI145" s="172"/>
      <c r="AJ145" s="173"/>
      <c r="AK145" s="157"/>
      <c r="AL145" s="172"/>
      <c r="AM145" s="172"/>
      <c r="AN145" s="172"/>
      <c r="AO145" s="172"/>
      <c r="AP145" s="172"/>
      <c r="AQ145" s="172"/>
      <c r="AR145" s="172"/>
      <c r="AS145" s="172"/>
      <c r="AT145" s="172"/>
      <c r="AU145" s="172"/>
      <c r="AV145" s="172"/>
      <c r="AW145" s="173"/>
      <c r="AX145" s="173"/>
      <c r="AY145" s="174"/>
      <c r="AZ145" s="172"/>
      <c r="BA145" s="172"/>
      <c r="BB145" s="173"/>
    </row>
    <row r="146" spans="27:54" s="156" customFormat="1" x14ac:dyDescent="0.15">
      <c r="AA146" s="172"/>
      <c r="AB146" s="172"/>
      <c r="AC146" s="172"/>
      <c r="AD146" s="172"/>
      <c r="AE146" s="173"/>
      <c r="AF146" s="173"/>
      <c r="AG146" s="174"/>
      <c r="AH146" s="172"/>
      <c r="AI146" s="172"/>
      <c r="AJ146" s="173"/>
      <c r="AK146" s="157"/>
      <c r="AL146" s="172"/>
      <c r="AM146" s="172"/>
      <c r="AN146" s="172"/>
      <c r="AO146" s="172"/>
      <c r="AP146" s="172"/>
      <c r="AQ146" s="172"/>
      <c r="AR146" s="172"/>
      <c r="AS146" s="172"/>
      <c r="AT146" s="172"/>
      <c r="AU146" s="172"/>
      <c r="AV146" s="172"/>
      <c r="AW146" s="173"/>
      <c r="AX146" s="173"/>
      <c r="AY146" s="174"/>
      <c r="AZ146" s="172"/>
      <c r="BA146" s="172"/>
      <c r="BB146" s="173"/>
    </row>
    <row r="147" spans="27:54" s="156" customFormat="1" x14ac:dyDescent="0.15">
      <c r="AA147" s="172"/>
      <c r="AB147" s="172"/>
      <c r="AC147" s="172"/>
      <c r="AD147" s="172"/>
      <c r="AE147" s="173"/>
      <c r="AF147" s="173"/>
      <c r="AG147" s="174"/>
      <c r="AH147" s="172"/>
      <c r="AI147" s="172"/>
      <c r="AJ147" s="173"/>
      <c r="AK147" s="157"/>
      <c r="AL147" s="172"/>
      <c r="AM147" s="172"/>
      <c r="AN147" s="172"/>
      <c r="AO147" s="172"/>
      <c r="AP147" s="172"/>
      <c r="AQ147" s="172"/>
      <c r="AR147" s="172"/>
      <c r="AS147" s="172"/>
      <c r="AT147" s="172"/>
      <c r="AU147" s="172"/>
      <c r="AV147" s="172"/>
      <c r="AW147" s="173"/>
      <c r="AX147" s="173"/>
      <c r="AY147" s="174"/>
      <c r="AZ147" s="172"/>
      <c r="BA147" s="172"/>
      <c r="BB147" s="173"/>
    </row>
    <row r="148" spans="27:54" s="156" customFormat="1" x14ac:dyDescent="0.15">
      <c r="AA148" s="172"/>
      <c r="AB148" s="172"/>
      <c r="AC148" s="172"/>
      <c r="AD148" s="172"/>
      <c r="AE148" s="173"/>
      <c r="AF148" s="173"/>
      <c r="AG148" s="174"/>
      <c r="AH148" s="172"/>
      <c r="AI148" s="172"/>
      <c r="AJ148" s="173"/>
      <c r="AK148" s="157"/>
      <c r="AL148" s="172"/>
      <c r="AM148" s="172"/>
      <c r="AN148" s="172"/>
      <c r="AO148" s="172"/>
      <c r="AP148" s="172"/>
      <c r="AQ148" s="172"/>
      <c r="AR148" s="172"/>
      <c r="AS148" s="172"/>
      <c r="AT148" s="172"/>
      <c r="AU148" s="172"/>
      <c r="AV148" s="172"/>
      <c r="AW148" s="173"/>
      <c r="AX148" s="173"/>
      <c r="AY148" s="174"/>
      <c r="AZ148" s="172"/>
      <c r="BA148" s="172"/>
      <c r="BB148" s="173"/>
    </row>
    <row r="149" spans="27:54" s="156" customFormat="1" x14ac:dyDescent="0.15">
      <c r="AA149" s="172"/>
      <c r="AB149" s="172"/>
      <c r="AC149" s="172"/>
      <c r="AD149" s="172"/>
      <c r="AE149" s="173"/>
      <c r="AF149" s="173"/>
      <c r="AG149" s="174"/>
      <c r="AH149" s="172"/>
      <c r="AI149" s="172"/>
      <c r="AJ149" s="173"/>
      <c r="AK149" s="157"/>
      <c r="AL149" s="172"/>
      <c r="AM149" s="172"/>
      <c r="AN149" s="172"/>
      <c r="AO149" s="172"/>
      <c r="AP149" s="172"/>
      <c r="AQ149" s="172"/>
      <c r="AR149" s="172"/>
      <c r="AS149" s="172"/>
      <c r="AT149" s="172"/>
      <c r="AU149" s="172"/>
      <c r="AV149" s="172"/>
      <c r="AW149" s="173"/>
      <c r="AX149" s="173"/>
      <c r="AY149" s="174"/>
      <c r="AZ149" s="172"/>
      <c r="BA149" s="172"/>
      <c r="BB149" s="173"/>
    </row>
    <row r="150" spans="27:54" s="156" customFormat="1" x14ac:dyDescent="0.15">
      <c r="AA150" s="172"/>
      <c r="AB150" s="172"/>
      <c r="AC150" s="172"/>
      <c r="AD150" s="172"/>
      <c r="AE150" s="173"/>
      <c r="AF150" s="173"/>
      <c r="AG150" s="174"/>
      <c r="AH150" s="172"/>
      <c r="AI150" s="172"/>
      <c r="AJ150" s="173"/>
      <c r="AK150" s="157"/>
      <c r="AL150" s="172"/>
      <c r="AM150" s="172"/>
      <c r="AN150" s="172"/>
      <c r="AO150" s="172"/>
      <c r="AP150" s="172"/>
      <c r="AQ150" s="172"/>
      <c r="AR150" s="172"/>
      <c r="AS150" s="172"/>
      <c r="AT150" s="172"/>
      <c r="AU150" s="172"/>
      <c r="AV150" s="172"/>
      <c r="AW150" s="173"/>
      <c r="AX150" s="173"/>
      <c r="AY150" s="174"/>
      <c r="AZ150" s="172"/>
      <c r="BA150" s="172"/>
      <c r="BB150" s="173"/>
    </row>
    <row r="151" spans="27:54" s="156" customFormat="1" x14ac:dyDescent="0.15">
      <c r="AA151" s="172"/>
      <c r="AB151" s="172"/>
      <c r="AC151" s="172"/>
      <c r="AD151" s="172"/>
      <c r="AE151" s="173"/>
      <c r="AF151" s="173"/>
      <c r="AG151" s="174"/>
      <c r="AH151" s="172"/>
      <c r="AI151" s="172"/>
      <c r="AJ151" s="173"/>
      <c r="AK151" s="157"/>
      <c r="AL151" s="172"/>
      <c r="AM151" s="172"/>
      <c r="AN151" s="172"/>
      <c r="AO151" s="172"/>
      <c r="AP151" s="172"/>
      <c r="AQ151" s="172"/>
      <c r="AR151" s="172"/>
      <c r="AS151" s="172"/>
      <c r="AT151" s="172"/>
      <c r="AU151" s="172"/>
      <c r="AV151" s="172"/>
      <c r="AW151" s="173"/>
      <c r="AX151" s="173"/>
      <c r="AY151" s="174"/>
      <c r="AZ151" s="172"/>
      <c r="BA151" s="172"/>
      <c r="BB151" s="173"/>
    </row>
    <row r="152" spans="27:54" s="156" customFormat="1" x14ac:dyDescent="0.15">
      <c r="AA152" s="172"/>
      <c r="AB152" s="172"/>
      <c r="AC152" s="172"/>
      <c r="AD152" s="172"/>
      <c r="AE152" s="173"/>
      <c r="AF152" s="173"/>
      <c r="AG152" s="174"/>
      <c r="AH152" s="172"/>
      <c r="AI152" s="172"/>
      <c r="AJ152" s="173"/>
      <c r="AK152" s="157"/>
      <c r="AL152" s="172"/>
      <c r="AM152" s="172"/>
      <c r="AN152" s="172"/>
      <c r="AO152" s="172"/>
      <c r="AP152" s="172"/>
      <c r="AQ152" s="172"/>
      <c r="AR152" s="172"/>
      <c r="AS152" s="172"/>
      <c r="AT152" s="172"/>
      <c r="AU152" s="172"/>
      <c r="AV152" s="172"/>
      <c r="AW152" s="173"/>
      <c r="AX152" s="173"/>
      <c r="AY152" s="174"/>
      <c r="AZ152" s="172"/>
      <c r="BA152" s="172"/>
      <c r="BB152" s="173"/>
    </row>
    <row r="153" spans="27:54" s="156" customFormat="1" x14ac:dyDescent="0.15">
      <c r="AA153" s="172"/>
      <c r="AB153" s="172"/>
      <c r="AC153" s="172"/>
      <c r="AD153" s="172"/>
      <c r="AE153" s="173"/>
      <c r="AF153" s="173"/>
      <c r="AG153" s="174"/>
      <c r="AH153" s="172"/>
      <c r="AI153" s="172"/>
      <c r="AJ153" s="173"/>
      <c r="AK153" s="157"/>
      <c r="AL153" s="172"/>
      <c r="AM153" s="172"/>
      <c r="AN153" s="172"/>
      <c r="AO153" s="172"/>
      <c r="AP153" s="172"/>
      <c r="AQ153" s="172"/>
      <c r="AR153" s="172"/>
      <c r="AS153" s="172"/>
      <c r="AT153" s="172"/>
      <c r="AU153" s="172"/>
      <c r="AV153" s="172"/>
      <c r="AW153" s="173"/>
      <c r="AX153" s="173"/>
      <c r="AY153" s="174"/>
      <c r="AZ153" s="172"/>
      <c r="BA153" s="172"/>
      <c r="BB153" s="173"/>
    </row>
    <row r="154" spans="27:54" s="156" customFormat="1" x14ac:dyDescent="0.15">
      <c r="AA154" s="172"/>
      <c r="AB154" s="172"/>
      <c r="AC154" s="172"/>
      <c r="AD154" s="172"/>
      <c r="AE154" s="173"/>
      <c r="AF154" s="173"/>
      <c r="AG154" s="174"/>
      <c r="AH154" s="172"/>
      <c r="AI154" s="172"/>
      <c r="AJ154" s="173"/>
      <c r="AK154" s="157"/>
      <c r="AL154" s="172"/>
      <c r="AM154" s="172"/>
      <c r="AN154" s="172"/>
      <c r="AO154" s="172"/>
      <c r="AP154" s="172"/>
      <c r="AQ154" s="172"/>
      <c r="AR154" s="172"/>
      <c r="AS154" s="172"/>
      <c r="AT154" s="172"/>
      <c r="AU154" s="172"/>
      <c r="AV154" s="172"/>
      <c r="AW154" s="173"/>
      <c r="AX154" s="173"/>
      <c r="AY154" s="174"/>
      <c r="AZ154" s="172"/>
      <c r="BA154" s="172"/>
      <c r="BB154" s="173"/>
    </row>
    <row r="155" spans="27:54" s="156" customFormat="1" x14ac:dyDescent="0.15">
      <c r="AA155" s="172"/>
      <c r="AB155" s="172"/>
      <c r="AC155" s="172"/>
      <c r="AD155" s="172"/>
      <c r="AE155" s="173"/>
      <c r="AF155" s="173"/>
      <c r="AG155" s="174"/>
      <c r="AH155" s="172"/>
      <c r="AI155" s="172"/>
      <c r="AJ155" s="173"/>
      <c r="AK155" s="157"/>
      <c r="AL155" s="172"/>
      <c r="AM155" s="172"/>
      <c r="AN155" s="172"/>
      <c r="AO155" s="172"/>
      <c r="AP155" s="172"/>
      <c r="AQ155" s="172"/>
      <c r="AR155" s="172"/>
      <c r="AS155" s="172"/>
      <c r="AT155" s="172"/>
      <c r="AU155" s="172"/>
      <c r="AV155" s="172"/>
      <c r="AW155" s="173"/>
      <c r="AX155" s="173"/>
      <c r="AY155" s="174"/>
      <c r="AZ155" s="172"/>
      <c r="BA155" s="172"/>
      <c r="BB155" s="173"/>
    </row>
    <row r="156" spans="27:54" s="156" customFormat="1" x14ac:dyDescent="0.15">
      <c r="AA156" s="172"/>
      <c r="AB156" s="172"/>
      <c r="AC156" s="172"/>
      <c r="AD156" s="172"/>
      <c r="AE156" s="173"/>
      <c r="AF156" s="173"/>
      <c r="AG156" s="174"/>
      <c r="AH156" s="172"/>
      <c r="AI156" s="172"/>
      <c r="AJ156" s="173"/>
      <c r="AK156" s="157"/>
      <c r="AL156" s="172"/>
      <c r="AM156" s="172"/>
      <c r="AN156" s="172"/>
      <c r="AO156" s="172"/>
      <c r="AP156" s="172"/>
      <c r="AQ156" s="172"/>
      <c r="AR156" s="172"/>
      <c r="AS156" s="172"/>
      <c r="AT156" s="172"/>
      <c r="AU156" s="172"/>
      <c r="AV156" s="172"/>
      <c r="AW156" s="173"/>
      <c r="AX156" s="173"/>
      <c r="AY156" s="174"/>
      <c r="AZ156" s="172"/>
      <c r="BA156" s="172"/>
      <c r="BB156" s="173"/>
    </row>
    <row r="157" spans="27:54" s="156" customFormat="1" x14ac:dyDescent="0.15">
      <c r="AA157" s="172"/>
      <c r="AB157" s="172"/>
      <c r="AC157" s="172"/>
      <c r="AD157" s="172"/>
      <c r="AE157" s="173"/>
      <c r="AF157" s="173"/>
      <c r="AG157" s="174"/>
      <c r="AH157" s="172"/>
      <c r="AI157" s="172"/>
      <c r="AJ157" s="173"/>
      <c r="AK157" s="157"/>
      <c r="AL157" s="172"/>
      <c r="AM157" s="172"/>
      <c r="AN157" s="172"/>
      <c r="AO157" s="172"/>
      <c r="AP157" s="172"/>
      <c r="AQ157" s="172"/>
      <c r="AR157" s="172"/>
      <c r="AS157" s="172"/>
      <c r="AT157" s="172"/>
      <c r="AU157" s="172"/>
      <c r="AV157" s="172"/>
      <c r="AW157" s="173"/>
      <c r="AX157" s="173"/>
      <c r="AY157" s="174"/>
      <c r="AZ157" s="172"/>
      <c r="BA157" s="172"/>
      <c r="BB157" s="173"/>
    </row>
    <row r="158" spans="27:54" s="156" customFormat="1" x14ac:dyDescent="0.15">
      <c r="AA158" s="172"/>
      <c r="AB158" s="172"/>
      <c r="AC158" s="172"/>
      <c r="AD158" s="172"/>
      <c r="AE158" s="173"/>
      <c r="AF158" s="173"/>
      <c r="AG158" s="174"/>
      <c r="AH158" s="172"/>
      <c r="AI158" s="172"/>
      <c r="AJ158" s="173"/>
      <c r="AK158" s="157"/>
      <c r="AL158" s="172"/>
      <c r="AM158" s="172"/>
      <c r="AN158" s="172"/>
      <c r="AO158" s="172"/>
      <c r="AP158" s="172"/>
      <c r="AQ158" s="172"/>
      <c r="AR158" s="172"/>
      <c r="AS158" s="172"/>
      <c r="AT158" s="172"/>
      <c r="AU158" s="172"/>
      <c r="AV158" s="172"/>
      <c r="AW158" s="173"/>
      <c r="AX158" s="173"/>
      <c r="AY158" s="174"/>
      <c r="AZ158" s="172"/>
      <c r="BA158" s="172"/>
      <c r="BB158" s="173"/>
    </row>
    <row r="159" spans="27:54" s="156" customFormat="1" x14ac:dyDescent="0.15">
      <c r="AA159" s="172"/>
      <c r="AB159" s="172"/>
      <c r="AC159" s="172"/>
      <c r="AD159" s="172"/>
      <c r="AE159" s="173"/>
      <c r="AF159" s="173"/>
      <c r="AG159" s="174"/>
      <c r="AH159" s="172"/>
      <c r="AI159" s="172"/>
      <c r="AJ159" s="173"/>
      <c r="AK159" s="157"/>
      <c r="AL159" s="172"/>
      <c r="AM159" s="172"/>
      <c r="AN159" s="172"/>
      <c r="AO159" s="172"/>
      <c r="AP159" s="172"/>
      <c r="AQ159" s="172"/>
      <c r="AR159" s="172"/>
      <c r="AS159" s="172"/>
      <c r="AT159" s="172"/>
      <c r="AU159" s="172"/>
      <c r="AV159" s="172"/>
      <c r="AW159" s="173"/>
      <c r="AX159" s="173"/>
      <c r="AY159" s="174"/>
      <c r="AZ159" s="172"/>
      <c r="BA159" s="172"/>
      <c r="BB159" s="173"/>
    </row>
    <row r="160" spans="27:54" s="156" customFormat="1" x14ac:dyDescent="0.15">
      <c r="AA160" s="172"/>
      <c r="AB160" s="172"/>
      <c r="AC160" s="172"/>
      <c r="AD160" s="172"/>
      <c r="AE160" s="173"/>
      <c r="AF160" s="173"/>
      <c r="AG160" s="174"/>
      <c r="AH160" s="172"/>
      <c r="AI160" s="172"/>
      <c r="AJ160" s="173"/>
      <c r="AK160" s="157"/>
      <c r="AL160" s="172"/>
      <c r="AM160" s="172"/>
      <c r="AN160" s="172"/>
      <c r="AO160" s="172"/>
      <c r="AP160" s="172"/>
      <c r="AQ160" s="172"/>
      <c r="AR160" s="172"/>
      <c r="AS160" s="172"/>
      <c r="AT160" s="172"/>
      <c r="AU160" s="172"/>
      <c r="AV160" s="172"/>
      <c r="AW160" s="173"/>
      <c r="AX160" s="173"/>
      <c r="AY160" s="174"/>
      <c r="AZ160" s="172"/>
      <c r="BA160" s="172"/>
      <c r="BB160" s="173"/>
    </row>
    <row r="161" spans="27:54" s="156" customFormat="1" x14ac:dyDescent="0.15">
      <c r="AA161" s="172"/>
      <c r="AB161" s="172"/>
      <c r="AC161" s="172"/>
      <c r="AD161" s="172"/>
      <c r="AE161" s="173"/>
      <c r="AF161" s="173"/>
      <c r="AG161" s="174"/>
      <c r="AH161" s="172"/>
      <c r="AI161" s="172"/>
      <c r="AJ161" s="173"/>
      <c r="AK161" s="157"/>
      <c r="AL161" s="172"/>
      <c r="AM161" s="172"/>
      <c r="AN161" s="172"/>
      <c r="AO161" s="172"/>
      <c r="AP161" s="172"/>
      <c r="AQ161" s="172"/>
      <c r="AR161" s="172"/>
      <c r="AS161" s="172"/>
      <c r="AT161" s="172"/>
      <c r="AU161" s="172"/>
      <c r="AV161" s="172"/>
      <c r="AW161" s="173"/>
      <c r="AX161" s="173"/>
      <c r="AY161" s="174"/>
      <c r="AZ161" s="172"/>
      <c r="BA161" s="172"/>
      <c r="BB161" s="173"/>
    </row>
    <row r="162" spans="27:54" s="156" customFormat="1" x14ac:dyDescent="0.15">
      <c r="AA162" s="172"/>
      <c r="AB162" s="172"/>
      <c r="AC162" s="172"/>
      <c r="AD162" s="172"/>
      <c r="AE162" s="173"/>
      <c r="AF162" s="173"/>
      <c r="AG162" s="174"/>
      <c r="AH162" s="172"/>
      <c r="AI162" s="172"/>
      <c r="AJ162" s="173"/>
      <c r="AK162" s="157"/>
      <c r="AL162" s="172"/>
      <c r="AM162" s="172"/>
      <c r="AN162" s="172"/>
      <c r="AO162" s="172"/>
      <c r="AP162" s="172"/>
      <c r="AQ162" s="172"/>
      <c r="AR162" s="172"/>
      <c r="AS162" s="172"/>
      <c r="AT162" s="172"/>
      <c r="AU162" s="172"/>
      <c r="AV162" s="172"/>
      <c r="AW162" s="173"/>
      <c r="AX162" s="173"/>
      <c r="AY162" s="174"/>
      <c r="AZ162" s="172"/>
      <c r="BA162" s="172"/>
      <c r="BB162" s="173"/>
    </row>
    <row r="163" spans="27:54" s="156" customFormat="1" x14ac:dyDescent="0.15">
      <c r="AA163" s="172"/>
      <c r="AB163" s="172"/>
      <c r="AC163" s="172"/>
      <c r="AD163" s="172"/>
      <c r="AE163" s="173"/>
      <c r="AF163" s="173"/>
      <c r="AG163" s="174"/>
      <c r="AH163" s="172"/>
      <c r="AI163" s="172"/>
      <c r="AJ163" s="173"/>
      <c r="AK163" s="157"/>
      <c r="AL163" s="172"/>
      <c r="AM163" s="172"/>
      <c r="AN163" s="172"/>
      <c r="AO163" s="172"/>
      <c r="AP163" s="172"/>
      <c r="AQ163" s="172"/>
      <c r="AR163" s="172"/>
      <c r="AS163" s="172"/>
      <c r="AT163" s="172"/>
      <c r="AU163" s="172"/>
      <c r="AV163" s="172"/>
      <c r="AW163" s="173"/>
      <c r="AX163" s="173"/>
      <c r="AY163" s="174"/>
      <c r="AZ163" s="172"/>
      <c r="BA163" s="172"/>
      <c r="BB163" s="173"/>
    </row>
    <row r="164" spans="27:54" s="156" customFormat="1" x14ac:dyDescent="0.15">
      <c r="AA164" s="172"/>
      <c r="AB164" s="172"/>
      <c r="AC164" s="172"/>
      <c r="AD164" s="172"/>
      <c r="AE164" s="173"/>
      <c r="AF164" s="173"/>
      <c r="AG164" s="174"/>
      <c r="AH164" s="172"/>
      <c r="AI164" s="172"/>
      <c r="AJ164" s="173"/>
      <c r="AK164" s="157"/>
      <c r="AL164" s="172"/>
      <c r="AM164" s="172"/>
      <c r="AN164" s="172"/>
      <c r="AO164" s="172"/>
      <c r="AP164" s="172"/>
      <c r="AQ164" s="172"/>
      <c r="AR164" s="172"/>
      <c r="AS164" s="172"/>
      <c r="AT164" s="172"/>
      <c r="AU164" s="172"/>
      <c r="AV164" s="172"/>
      <c r="AW164" s="173"/>
      <c r="AX164" s="173"/>
      <c r="AY164" s="174"/>
      <c r="AZ164" s="172"/>
      <c r="BA164" s="172"/>
      <c r="BB164" s="173"/>
    </row>
    <row r="165" spans="27:54" s="156" customFormat="1" x14ac:dyDescent="0.15">
      <c r="AA165" s="172"/>
      <c r="AB165" s="172"/>
      <c r="AC165" s="172"/>
      <c r="AD165" s="172"/>
      <c r="AE165" s="173"/>
      <c r="AF165" s="173"/>
      <c r="AG165" s="174"/>
      <c r="AH165" s="172"/>
      <c r="AI165" s="172"/>
      <c r="AJ165" s="173"/>
      <c r="AK165" s="157"/>
      <c r="AL165" s="172"/>
      <c r="AM165" s="172"/>
      <c r="AN165" s="172"/>
      <c r="AO165" s="172"/>
      <c r="AP165" s="172"/>
      <c r="AQ165" s="172"/>
      <c r="AR165" s="172"/>
      <c r="AS165" s="172"/>
      <c r="AT165" s="172"/>
      <c r="AU165" s="172"/>
      <c r="AV165" s="172"/>
      <c r="AW165" s="173"/>
      <c r="AX165" s="173"/>
      <c r="AY165" s="174"/>
      <c r="AZ165" s="172"/>
      <c r="BA165" s="172"/>
      <c r="BB165" s="173"/>
    </row>
    <row r="166" spans="27:54" s="156" customFormat="1" x14ac:dyDescent="0.15">
      <c r="AA166" s="172"/>
      <c r="AB166" s="172"/>
      <c r="AC166" s="172"/>
      <c r="AD166" s="172"/>
      <c r="AE166" s="173"/>
      <c r="AF166" s="173"/>
      <c r="AG166" s="174"/>
      <c r="AH166" s="172"/>
      <c r="AI166" s="172"/>
      <c r="AJ166" s="173"/>
      <c r="AK166" s="157"/>
      <c r="AL166" s="172"/>
      <c r="AM166" s="172"/>
      <c r="AN166" s="172"/>
      <c r="AO166" s="172"/>
      <c r="AP166" s="172"/>
      <c r="AQ166" s="172"/>
      <c r="AR166" s="172"/>
      <c r="AS166" s="172"/>
      <c r="AT166" s="172"/>
      <c r="AU166" s="172"/>
      <c r="AV166" s="172"/>
      <c r="AW166" s="173"/>
      <c r="AX166" s="173"/>
      <c r="AY166" s="174"/>
      <c r="AZ166" s="172"/>
      <c r="BA166" s="172"/>
      <c r="BB166" s="173"/>
    </row>
    <row r="167" spans="27:54" s="156" customFormat="1" x14ac:dyDescent="0.15">
      <c r="AA167" s="172"/>
      <c r="AB167" s="172"/>
      <c r="AC167" s="172"/>
      <c r="AD167" s="172"/>
      <c r="AE167" s="173"/>
      <c r="AF167" s="173"/>
      <c r="AG167" s="174"/>
      <c r="AH167" s="172"/>
      <c r="AI167" s="172"/>
      <c r="AJ167" s="173"/>
      <c r="AK167" s="157"/>
      <c r="AL167" s="172"/>
      <c r="AM167" s="172"/>
      <c r="AN167" s="172"/>
      <c r="AO167" s="172"/>
      <c r="AP167" s="172"/>
      <c r="AQ167" s="172"/>
      <c r="AR167" s="172"/>
      <c r="AS167" s="172"/>
      <c r="AT167" s="172"/>
      <c r="AU167" s="172"/>
      <c r="AV167" s="172"/>
      <c r="AW167" s="173"/>
      <c r="AX167" s="173"/>
      <c r="AY167" s="174"/>
      <c r="AZ167" s="172"/>
      <c r="BA167" s="172"/>
      <c r="BB167" s="173"/>
    </row>
    <row r="168" spans="27:54" s="156" customFormat="1" x14ac:dyDescent="0.15">
      <c r="AA168" s="172"/>
      <c r="AB168" s="172"/>
      <c r="AC168" s="172"/>
      <c r="AD168" s="172"/>
      <c r="AE168" s="173"/>
      <c r="AF168" s="173"/>
      <c r="AG168" s="174"/>
      <c r="AH168" s="172"/>
      <c r="AI168" s="172"/>
      <c r="AJ168" s="173"/>
      <c r="AK168" s="157"/>
      <c r="AL168" s="172"/>
      <c r="AM168" s="172"/>
      <c r="AN168" s="172"/>
      <c r="AO168" s="172"/>
      <c r="AP168" s="172"/>
      <c r="AQ168" s="172"/>
      <c r="AR168" s="172"/>
      <c r="AS168" s="172"/>
      <c r="AT168" s="172"/>
      <c r="AU168" s="172"/>
      <c r="AV168" s="172"/>
      <c r="AW168" s="173"/>
      <c r="AX168" s="173"/>
      <c r="AY168" s="174"/>
      <c r="AZ168" s="172"/>
      <c r="BA168" s="172"/>
      <c r="BB168" s="173"/>
    </row>
    <row r="169" spans="27:54" s="156" customFormat="1" x14ac:dyDescent="0.15">
      <c r="AA169" s="172"/>
      <c r="AB169" s="172"/>
      <c r="AC169" s="172"/>
      <c r="AD169" s="172"/>
      <c r="AE169" s="173"/>
      <c r="AF169" s="173"/>
      <c r="AG169" s="174"/>
      <c r="AH169" s="172"/>
      <c r="AI169" s="172"/>
      <c r="AJ169" s="173"/>
      <c r="AK169" s="157"/>
      <c r="AL169" s="172"/>
      <c r="AM169" s="172"/>
      <c r="AN169" s="172"/>
      <c r="AO169" s="172"/>
      <c r="AP169" s="172"/>
      <c r="AQ169" s="172"/>
      <c r="AR169" s="172"/>
      <c r="AS169" s="172"/>
      <c r="AT169" s="172"/>
      <c r="AU169" s="172"/>
      <c r="AV169" s="172"/>
      <c r="AW169" s="173"/>
      <c r="AX169" s="173"/>
      <c r="AY169" s="174"/>
      <c r="AZ169" s="172"/>
      <c r="BA169" s="172"/>
      <c r="BB169" s="173"/>
    </row>
    <row r="170" spans="27:54" s="156" customFormat="1" x14ac:dyDescent="0.15">
      <c r="AA170" s="172"/>
      <c r="AB170" s="172"/>
      <c r="AC170" s="172"/>
      <c r="AD170" s="172"/>
      <c r="AE170" s="173"/>
      <c r="AF170" s="173"/>
      <c r="AG170" s="174"/>
      <c r="AH170" s="172"/>
      <c r="AI170" s="172"/>
      <c r="AJ170" s="173"/>
      <c r="AK170" s="157"/>
      <c r="AL170" s="172"/>
      <c r="AM170" s="172"/>
      <c r="AN170" s="172"/>
      <c r="AO170" s="172"/>
      <c r="AP170" s="172"/>
      <c r="AQ170" s="172"/>
      <c r="AR170" s="172"/>
      <c r="AS170" s="172"/>
      <c r="AT170" s="172"/>
      <c r="AU170" s="172"/>
      <c r="AV170" s="172"/>
      <c r="AW170" s="173"/>
      <c r="AX170" s="173"/>
      <c r="AY170" s="174"/>
      <c r="AZ170" s="172"/>
      <c r="BA170" s="172"/>
      <c r="BB170" s="173"/>
    </row>
    <row r="171" spans="27:54" s="156" customFormat="1" x14ac:dyDescent="0.15">
      <c r="AA171" s="172"/>
      <c r="AB171" s="172"/>
      <c r="AC171" s="172"/>
      <c r="AD171" s="172"/>
      <c r="AE171" s="173"/>
      <c r="AF171" s="173"/>
      <c r="AG171" s="174"/>
      <c r="AH171" s="172"/>
      <c r="AI171" s="172"/>
      <c r="AJ171" s="173"/>
      <c r="AK171" s="157"/>
      <c r="AL171" s="172"/>
      <c r="AM171" s="172"/>
      <c r="AN171" s="172"/>
      <c r="AO171" s="172"/>
      <c r="AP171" s="172"/>
      <c r="AQ171" s="172"/>
      <c r="AR171" s="172"/>
      <c r="AS171" s="172"/>
      <c r="AT171" s="172"/>
      <c r="AU171" s="172"/>
      <c r="AV171" s="172"/>
      <c r="AW171" s="173"/>
      <c r="AX171" s="173"/>
      <c r="AY171" s="174"/>
      <c r="AZ171" s="172"/>
      <c r="BA171" s="172"/>
      <c r="BB171" s="173"/>
    </row>
    <row r="172" spans="27:54" s="156" customFormat="1" x14ac:dyDescent="0.15">
      <c r="AA172" s="172"/>
      <c r="AB172" s="172"/>
      <c r="AC172" s="172"/>
      <c r="AD172" s="172"/>
      <c r="AE172" s="173"/>
      <c r="AF172" s="173"/>
      <c r="AG172" s="174"/>
      <c r="AH172" s="172"/>
      <c r="AI172" s="172"/>
      <c r="AJ172" s="173"/>
      <c r="AK172" s="157"/>
      <c r="AL172" s="172"/>
      <c r="AM172" s="172"/>
      <c r="AN172" s="172"/>
      <c r="AO172" s="172"/>
      <c r="AP172" s="172"/>
      <c r="AQ172" s="172"/>
      <c r="AR172" s="172"/>
      <c r="AS172" s="172"/>
      <c r="AT172" s="172"/>
      <c r="AU172" s="172"/>
      <c r="AV172" s="172"/>
      <c r="AW172" s="173"/>
      <c r="AX172" s="173"/>
      <c r="AY172" s="174"/>
      <c r="AZ172" s="172"/>
      <c r="BA172" s="172"/>
      <c r="BB172" s="173"/>
    </row>
    <row r="173" spans="27:54" s="156" customFormat="1" x14ac:dyDescent="0.15">
      <c r="AA173" s="172"/>
      <c r="AB173" s="172"/>
      <c r="AC173" s="172"/>
      <c r="AD173" s="172"/>
      <c r="AE173" s="173"/>
      <c r="AF173" s="173"/>
      <c r="AG173" s="174"/>
      <c r="AH173" s="172"/>
      <c r="AI173" s="172"/>
      <c r="AJ173" s="173"/>
      <c r="AK173" s="157"/>
      <c r="AL173" s="172"/>
      <c r="AM173" s="172"/>
      <c r="AN173" s="172"/>
      <c r="AO173" s="172"/>
      <c r="AP173" s="172"/>
      <c r="AQ173" s="172"/>
      <c r="AR173" s="172"/>
      <c r="AS173" s="172"/>
      <c r="AT173" s="172"/>
      <c r="AU173" s="172"/>
      <c r="AV173" s="172"/>
      <c r="AW173" s="173"/>
      <c r="AX173" s="173"/>
      <c r="AY173" s="174"/>
      <c r="AZ173" s="172"/>
      <c r="BA173" s="172"/>
      <c r="BB173" s="173"/>
    </row>
    <row r="174" spans="27:54" s="156" customFormat="1" x14ac:dyDescent="0.15">
      <c r="AA174" s="172"/>
      <c r="AB174" s="172"/>
      <c r="AC174" s="172"/>
      <c r="AD174" s="172"/>
      <c r="AE174" s="173"/>
      <c r="AF174" s="173"/>
      <c r="AG174" s="174"/>
      <c r="AH174" s="172"/>
      <c r="AI174" s="172"/>
      <c r="AJ174" s="173"/>
      <c r="AK174" s="157"/>
      <c r="AL174" s="172"/>
      <c r="AM174" s="172"/>
      <c r="AN174" s="172"/>
      <c r="AO174" s="172"/>
      <c r="AP174" s="172"/>
      <c r="AQ174" s="172"/>
      <c r="AR174" s="172"/>
      <c r="AS174" s="172"/>
      <c r="AT174" s="172"/>
      <c r="AU174" s="172"/>
      <c r="AV174" s="172"/>
      <c r="AW174" s="173"/>
      <c r="AX174" s="173"/>
      <c r="AY174" s="174"/>
      <c r="AZ174" s="172"/>
      <c r="BA174" s="172"/>
      <c r="BB174" s="173"/>
    </row>
    <row r="175" spans="27:54" s="156" customFormat="1" x14ac:dyDescent="0.15">
      <c r="AA175" s="172"/>
      <c r="AB175" s="172"/>
      <c r="AC175" s="172"/>
      <c r="AD175" s="172"/>
      <c r="AE175" s="173"/>
      <c r="AF175" s="173"/>
      <c r="AG175" s="174"/>
      <c r="AH175" s="172"/>
      <c r="AI175" s="172"/>
      <c r="AJ175" s="173"/>
      <c r="AK175" s="157"/>
      <c r="AL175" s="172"/>
      <c r="AM175" s="172"/>
      <c r="AN175" s="172"/>
      <c r="AO175" s="172"/>
      <c r="AP175" s="172"/>
      <c r="AQ175" s="172"/>
      <c r="AR175" s="172"/>
      <c r="AS175" s="172"/>
      <c r="AT175" s="172"/>
      <c r="AU175" s="172"/>
      <c r="AV175" s="172"/>
      <c r="AW175" s="173"/>
      <c r="AX175" s="173"/>
      <c r="AY175" s="174"/>
      <c r="AZ175" s="172"/>
      <c r="BA175" s="172"/>
      <c r="BB175" s="173"/>
    </row>
    <row r="176" spans="27:54" s="156" customFormat="1" x14ac:dyDescent="0.15">
      <c r="AA176" s="172"/>
      <c r="AB176" s="172"/>
      <c r="AC176" s="172"/>
      <c r="AD176" s="172"/>
      <c r="AE176" s="173"/>
      <c r="AF176" s="173"/>
      <c r="AG176" s="174"/>
      <c r="AH176" s="172"/>
      <c r="AI176" s="172"/>
      <c r="AJ176" s="173"/>
      <c r="AK176" s="157"/>
      <c r="AL176" s="172"/>
      <c r="AM176" s="172"/>
      <c r="AN176" s="172"/>
      <c r="AO176" s="172"/>
      <c r="AP176" s="172"/>
      <c r="AQ176" s="172"/>
      <c r="AR176" s="172"/>
      <c r="AS176" s="172"/>
      <c r="AT176" s="172"/>
      <c r="AU176" s="172"/>
      <c r="AV176" s="172"/>
      <c r="AW176" s="173"/>
      <c r="AX176" s="173"/>
      <c r="AY176" s="174"/>
      <c r="AZ176" s="172"/>
      <c r="BA176" s="172"/>
      <c r="BB176" s="173"/>
    </row>
    <row r="177" spans="27:54" s="156" customFormat="1" x14ac:dyDescent="0.15">
      <c r="AA177" s="172"/>
      <c r="AB177" s="172"/>
      <c r="AC177" s="172"/>
      <c r="AD177" s="172"/>
      <c r="AE177" s="173"/>
      <c r="AF177" s="173"/>
      <c r="AG177" s="174"/>
      <c r="AH177" s="172"/>
      <c r="AI177" s="172"/>
      <c r="AJ177" s="173"/>
      <c r="AK177" s="157"/>
      <c r="AL177" s="172"/>
      <c r="AM177" s="172"/>
      <c r="AN177" s="172"/>
      <c r="AO177" s="172"/>
      <c r="AP177" s="172"/>
      <c r="AQ177" s="172"/>
      <c r="AR177" s="172"/>
      <c r="AS177" s="172"/>
      <c r="AT177" s="172"/>
      <c r="AU177" s="172"/>
      <c r="AV177" s="172"/>
      <c r="AW177" s="173"/>
      <c r="AX177" s="173"/>
      <c r="AY177" s="174"/>
      <c r="AZ177" s="172"/>
      <c r="BA177" s="172"/>
      <c r="BB177" s="173"/>
    </row>
    <row r="178" spans="27:54" s="156" customFormat="1" x14ac:dyDescent="0.15">
      <c r="AA178" s="172"/>
      <c r="AB178" s="172"/>
      <c r="AC178" s="172"/>
      <c r="AD178" s="172"/>
      <c r="AE178" s="173"/>
      <c r="AF178" s="173"/>
      <c r="AG178" s="174"/>
      <c r="AH178" s="172"/>
      <c r="AI178" s="172"/>
      <c r="AJ178" s="173"/>
      <c r="AK178" s="157"/>
      <c r="AL178" s="172"/>
      <c r="AM178" s="172"/>
      <c r="AN178" s="172"/>
      <c r="AO178" s="172"/>
      <c r="AP178" s="172"/>
      <c r="AQ178" s="172"/>
      <c r="AR178" s="172"/>
      <c r="AS178" s="172"/>
      <c r="AT178" s="172"/>
      <c r="AU178" s="172"/>
      <c r="AV178" s="172"/>
      <c r="AW178" s="173"/>
      <c r="AX178" s="173"/>
      <c r="AY178" s="174"/>
      <c r="AZ178" s="172"/>
      <c r="BA178" s="172"/>
      <c r="BB178" s="173"/>
    </row>
    <row r="179" spans="27:54" s="156" customFormat="1" x14ac:dyDescent="0.15">
      <c r="AA179" s="172"/>
      <c r="AB179" s="172"/>
      <c r="AC179" s="172"/>
      <c r="AD179" s="172"/>
      <c r="AE179" s="173"/>
      <c r="AF179" s="173"/>
      <c r="AG179" s="174"/>
      <c r="AH179" s="172"/>
      <c r="AI179" s="172"/>
      <c r="AJ179" s="173"/>
      <c r="AK179" s="157"/>
      <c r="AL179" s="172"/>
      <c r="AM179" s="172"/>
      <c r="AN179" s="172"/>
      <c r="AO179" s="172"/>
      <c r="AP179" s="172"/>
      <c r="AQ179" s="172"/>
      <c r="AR179" s="172"/>
      <c r="AS179" s="172"/>
      <c r="AT179" s="172"/>
      <c r="AU179" s="172"/>
      <c r="AV179" s="172"/>
      <c r="AW179" s="173"/>
      <c r="AX179" s="173"/>
      <c r="AY179" s="174"/>
      <c r="AZ179" s="172"/>
      <c r="BA179" s="172"/>
      <c r="BB179" s="173"/>
    </row>
    <row r="180" spans="27:54" s="156" customFormat="1" x14ac:dyDescent="0.15">
      <c r="AA180" s="172"/>
      <c r="AB180" s="172"/>
      <c r="AC180" s="172"/>
      <c r="AD180" s="172"/>
      <c r="AE180" s="173"/>
      <c r="AF180" s="173"/>
      <c r="AG180" s="174"/>
      <c r="AH180" s="172"/>
      <c r="AI180" s="172"/>
      <c r="AJ180" s="173"/>
      <c r="AK180" s="157"/>
      <c r="AL180" s="172"/>
      <c r="AM180" s="172"/>
      <c r="AN180" s="172"/>
      <c r="AO180" s="172"/>
      <c r="AP180" s="172"/>
      <c r="AQ180" s="172"/>
      <c r="AR180" s="172"/>
      <c r="AS180" s="172"/>
      <c r="AT180" s="172"/>
      <c r="AU180" s="172"/>
      <c r="AV180" s="172"/>
      <c r="AW180" s="173"/>
      <c r="AX180" s="173"/>
      <c r="AY180" s="174"/>
      <c r="AZ180" s="172"/>
      <c r="BA180" s="172"/>
      <c r="BB180" s="173"/>
    </row>
    <row r="181" spans="27:54" s="156" customFormat="1" x14ac:dyDescent="0.15">
      <c r="AA181" s="172"/>
      <c r="AB181" s="172"/>
      <c r="AC181" s="172"/>
      <c r="AD181" s="172"/>
      <c r="AE181" s="173"/>
      <c r="AF181" s="173"/>
      <c r="AG181" s="174"/>
      <c r="AH181" s="172"/>
      <c r="AI181" s="172"/>
      <c r="AJ181" s="173"/>
      <c r="AK181" s="157"/>
      <c r="AL181" s="172"/>
      <c r="AM181" s="172"/>
      <c r="AN181" s="172"/>
      <c r="AO181" s="172"/>
      <c r="AP181" s="172"/>
      <c r="AQ181" s="172"/>
      <c r="AR181" s="172"/>
      <c r="AS181" s="172"/>
      <c r="AT181" s="172"/>
      <c r="AU181" s="172"/>
      <c r="AV181" s="172"/>
      <c r="AW181" s="173"/>
      <c r="AX181" s="173"/>
      <c r="AY181" s="174"/>
      <c r="AZ181" s="172"/>
      <c r="BA181" s="172"/>
      <c r="BB181" s="173"/>
    </row>
    <row r="182" spans="27:54" s="156" customFormat="1" x14ac:dyDescent="0.15">
      <c r="AA182" s="172"/>
      <c r="AB182" s="172"/>
      <c r="AC182" s="172"/>
      <c r="AD182" s="172"/>
      <c r="AE182" s="173"/>
      <c r="AF182" s="173"/>
      <c r="AG182" s="174"/>
      <c r="AH182" s="172"/>
      <c r="AI182" s="172"/>
      <c r="AJ182" s="173"/>
      <c r="AK182" s="157"/>
      <c r="AL182" s="172"/>
      <c r="AM182" s="172"/>
      <c r="AN182" s="172"/>
      <c r="AO182" s="172"/>
      <c r="AP182" s="172"/>
      <c r="AQ182" s="172"/>
      <c r="AR182" s="172"/>
      <c r="AS182" s="172"/>
      <c r="AT182" s="172"/>
      <c r="AU182" s="172"/>
      <c r="AV182" s="172"/>
      <c r="AW182" s="173"/>
      <c r="AX182" s="173"/>
      <c r="AY182" s="174"/>
      <c r="AZ182" s="172"/>
      <c r="BA182" s="172"/>
      <c r="BB182" s="173"/>
    </row>
    <row r="183" spans="27:54" s="156" customFormat="1" x14ac:dyDescent="0.15">
      <c r="AA183" s="172"/>
      <c r="AB183" s="172"/>
      <c r="AC183" s="172"/>
      <c r="AD183" s="172"/>
      <c r="AE183" s="173"/>
      <c r="AF183" s="173"/>
      <c r="AG183" s="174"/>
      <c r="AH183" s="172"/>
      <c r="AI183" s="172"/>
      <c r="AJ183" s="173"/>
      <c r="AK183" s="157"/>
      <c r="AL183" s="172"/>
      <c r="AM183" s="172"/>
      <c r="AN183" s="172"/>
      <c r="AO183" s="172"/>
      <c r="AP183" s="172"/>
      <c r="AQ183" s="172"/>
      <c r="AR183" s="172"/>
      <c r="AS183" s="172"/>
      <c r="AT183" s="172"/>
      <c r="AU183" s="172"/>
      <c r="AV183" s="172"/>
      <c r="AW183" s="173"/>
      <c r="AX183" s="173"/>
      <c r="AY183" s="174"/>
      <c r="AZ183" s="172"/>
      <c r="BA183" s="172"/>
      <c r="BB183" s="173"/>
    </row>
    <row r="184" spans="27:54" s="156" customFormat="1" x14ac:dyDescent="0.15">
      <c r="AA184" s="172"/>
      <c r="AB184" s="172"/>
      <c r="AC184" s="172"/>
      <c r="AD184" s="172"/>
      <c r="AE184" s="173"/>
      <c r="AF184" s="173"/>
      <c r="AG184" s="174"/>
      <c r="AH184" s="172"/>
      <c r="AI184" s="172"/>
      <c r="AJ184" s="173"/>
      <c r="AK184" s="157"/>
      <c r="AL184" s="172"/>
      <c r="AM184" s="172"/>
      <c r="AN184" s="172"/>
      <c r="AO184" s="172"/>
      <c r="AP184" s="172"/>
      <c r="AQ184" s="172"/>
      <c r="AR184" s="172"/>
      <c r="AS184" s="172"/>
      <c r="AT184" s="172"/>
      <c r="AU184" s="172"/>
      <c r="AV184" s="172"/>
      <c r="AW184" s="173"/>
      <c r="AX184" s="173"/>
      <c r="AY184" s="174"/>
      <c r="AZ184" s="172"/>
      <c r="BA184" s="172"/>
      <c r="BB184" s="173"/>
    </row>
    <row r="185" spans="27:54" s="156" customFormat="1" x14ac:dyDescent="0.15">
      <c r="AA185" s="172"/>
      <c r="AB185" s="172"/>
      <c r="AC185" s="172"/>
      <c r="AD185" s="172"/>
      <c r="AE185" s="173"/>
      <c r="AF185" s="173"/>
      <c r="AG185" s="174"/>
      <c r="AH185" s="172"/>
      <c r="AI185" s="172"/>
      <c r="AJ185" s="173"/>
      <c r="AK185" s="157"/>
      <c r="AL185" s="172"/>
      <c r="AM185" s="172"/>
      <c r="AN185" s="172"/>
      <c r="AO185" s="172"/>
      <c r="AP185" s="172"/>
      <c r="AQ185" s="172"/>
      <c r="AR185" s="172"/>
      <c r="AS185" s="172"/>
      <c r="AT185" s="172"/>
      <c r="AU185" s="172"/>
      <c r="AV185" s="172"/>
      <c r="AW185" s="173"/>
      <c r="AX185" s="173"/>
      <c r="AY185" s="174"/>
      <c r="AZ185" s="172"/>
      <c r="BA185" s="172"/>
      <c r="BB185" s="173"/>
    </row>
    <row r="186" spans="27:54" s="156" customFormat="1" x14ac:dyDescent="0.15">
      <c r="AA186" s="172"/>
      <c r="AB186" s="172"/>
      <c r="AC186" s="172"/>
      <c r="AD186" s="172"/>
      <c r="AE186" s="173"/>
      <c r="AF186" s="173"/>
      <c r="AG186" s="174"/>
      <c r="AH186" s="172"/>
      <c r="AI186" s="172"/>
      <c r="AJ186" s="173"/>
      <c r="AK186" s="157"/>
      <c r="AL186" s="172"/>
      <c r="AM186" s="172"/>
      <c r="AN186" s="172"/>
      <c r="AO186" s="172"/>
      <c r="AP186" s="172"/>
      <c r="AQ186" s="172"/>
      <c r="AR186" s="172"/>
      <c r="AS186" s="172"/>
      <c r="AT186" s="172"/>
      <c r="AU186" s="172"/>
      <c r="AV186" s="172"/>
      <c r="AW186" s="173"/>
      <c r="AX186" s="173"/>
      <c r="AY186" s="174"/>
      <c r="AZ186" s="172"/>
      <c r="BA186" s="172"/>
      <c r="BB186" s="173"/>
    </row>
    <row r="187" spans="27:54" s="156" customFormat="1" x14ac:dyDescent="0.15">
      <c r="AA187" s="172"/>
      <c r="AB187" s="172"/>
      <c r="AC187" s="172"/>
      <c r="AD187" s="172"/>
      <c r="AE187" s="173"/>
      <c r="AF187" s="173"/>
      <c r="AG187" s="174"/>
      <c r="AH187" s="172"/>
      <c r="AI187" s="172"/>
      <c r="AJ187" s="173"/>
      <c r="AK187" s="157"/>
      <c r="AL187" s="172"/>
      <c r="AM187" s="172"/>
      <c r="AN187" s="172"/>
      <c r="AO187" s="172"/>
      <c r="AP187" s="172"/>
      <c r="AQ187" s="172"/>
      <c r="AR187" s="172"/>
      <c r="AS187" s="172"/>
      <c r="AT187" s="172"/>
      <c r="AU187" s="172"/>
      <c r="AV187" s="172"/>
      <c r="AW187" s="173"/>
      <c r="AX187" s="173"/>
      <c r="AY187" s="174"/>
      <c r="AZ187" s="172"/>
      <c r="BA187" s="172"/>
      <c r="BB187" s="173"/>
    </row>
    <row r="188" spans="27:54" s="156" customFormat="1" x14ac:dyDescent="0.15">
      <c r="AA188" s="172"/>
      <c r="AB188" s="172"/>
      <c r="AC188" s="172"/>
      <c r="AD188" s="172"/>
      <c r="AE188" s="173"/>
      <c r="AF188" s="173"/>
      <c r="AG188" s="174"/>
      <c r="AH188" s="172"/>
      <c r="AI188" s="172"/>
      <c r="AJ188" s="173"/>
      <c r="AK188" s="157"/>
      <c r="AL188" s="172"/>
      <c r="AM188" s="172"/>
      <c r="AN188" s="172"/>
      <c r="AO188" s="172"/>
      <c r="AP188" s="172"/>
      <c r="AQ188" s="172"/>
      <c r="AR188" s="172"/>
      <c r="AS188" s="172"/>
      <c r="AT188" s="172"/>
      <c r="AU188" s="172"/>
      <c r="AV188" s="172"/>
      <c r="AW188" s="173"/>
      <c r="AX188" s="173"/>
      <c r="AY188" s="174"/>
      <c r="AZ188" s="172"/>
      <c r="BA188" s="172"/>
      <c r="BB188" s="173"/>
    </row>
    <row r="189" spans="27:54" s="156" customFormat="1" x14ac:dyDescent="0.15">
      <c r="AA189" s="172"/>
      <c r="AB189" s="172"/>
      <c r="AC189" s="172"/>
      <c r="AD189" s="172"/>
      <c r="AE189" s="173"/>
      <c r="AF189" s="173"/>
      <c r="AG189" s="174"/>
      <c r="AH189" s="172"/>
      <c r="AI189" s="172"/>
      <c r="AJ189" s="173"/>
      <c r="AK189" s="157"/>
      <c r="AL189" s="172"/>
      <c r="AM189" s="172"/>
      <c r="AN189" s="172"/>
      <c r="AO189" s="172"/>
      <c r="AP189" s="172"/>
      <c r="AQ189" s="172"/>
      <c r="AR189" s="172"/>
      <c r="AS189" s="172"/>
      <c r="AT189" s="172"/>
      <c r="AU189" s="172"/>
      <c r="AV189" s="172"/>
      <c r="AW189" s="173"/>
      <c r="AX189" s="173"/>
      <c r="AY189" s="174"/>
      <c r="AZ189" s="172"/>
      <c r="BA189" s="172"/>
      <c r="BB189" s="173"/>
    </row>
    <row r="190" spans="27:54" s="156" customFormat="1" x14ac:dyDescent="0.15">
      <c r="AA190" s="172"/>
      <c r="AB190" s="172"/>
      <c r="AC190" s="172"/>
      <c r="AD190" s="172"/>
      <c r="AE190" s="173"/>
      <c r="AF190" s="173"/>
      <c r="AG190" s="174"/>
      <c r="AH190" s="172"/>
      <c r="AI190" s="172"/>
      <c r="AJ190" s="173"/>
      <c r="AK190" s="157"/>
      <c r="AL190" s="172"/>
      <c r="AM190" s="172"/>
      <c r="AN190" s="172"/>
      <c r="AO190" s="172"/>
      <c r="AP190" s="172"/>
      <c r="AQ190" s="172"/>
      <c r="AR190" s="172"/>
      <c r="AS190" s="172"/>
      <c r="AT190" s="172"/>
      <c r="AU190" s="172"/>
      <c r="AV190" s="172"/>
      <c r="AW190" s="173"/>
      <c r="AX190" s="173"/>
      <c r="AY190" s="174"/>
      <c r="AZ190" s="172"/>
      <c r="BA190" s="172"/>
      <c r="BB190" s="173"/>
    </row>
    <row r="191" spans="27:54" s="156" customFormat="1" x14ac:dyDescent="0.15">
      <c r="AA191" s="172"/>
      <c r="AB191" s="172"/>
      <c r="AC191" s="172"/>
      <c r="AD191" s="172"/>
      <c r="AE191" s="173"/>
      <c r="AF191" s="173"/>
      <c r="AG191" s="174"/>
      <c r="AH191" s="172"/>
      <c r="AI191" s="172"/>
      <c r="AJ191" s="173"/>
      <c r="AK191" s="157"/>
      <c r="AL191" s="172"/>
      <c r="AM191" s="172"/>
      <c r="AN191" s="172"/>
      <c r="AO191" s="172"/>
      <c r="AP191" s="172"/>
      <c r="AQ191" s="172"/>
      <c r="AR191" s="172"/>
      <c r="AS191" s="172"/>
      <c r="AT191" s="172"/>
      <c r="AU191" s="172"/>
      <c r="AV191" s="172"/>
      <c r="AW191" s="173"/>
      <c r="AX191" s="173"/>
      <c r="AY191" s="174"/>
      <c r="AZ191" s="172"/>
      <c r="BA191" s="172"/>
      <c r="BB191" s="173"/>
    </row>
    <row r="192" spans="27:54" s="156" customFormat="1" x14ac:dyDescent="0.15">
      <c r="AA192" s="172"/>
      <c r="AB192" s="172"/>
      <c r="AC192" s="172"/>
      <c r="AD192" s="172"/>
      <c r="AE192" s="173"/>
      <c r="AF192" s="173"/>
      <c r="AG192" s="174"/>
      <c r="AH192" s="172"/>
      <c r="AI192" s="172"/>
      <c r="AJ192" s="173"/>
      <c r="AK192" s="157"/>
      <c r="AL192" s="172"/>
      <c r="AM192" s="172"/>
      <c r="AN192" s="172"/>
      <c r="AO192" s="172"/>
      <c r="AP192" s="172"/>
      <c r="AQ192" s="172"/>
      <c r="AR192" s="172"/>
      <c r="AS192" s="172"/>
      <c r="AT192" s="172"/>
      <c r="AU192" s="172"/>
      <c r="AV192" s="172"/>
      <c r="AW192" s="173"/>
      <c r="AX192" s="173"/>
      <c r="AY192" s="174"/>
      <c r="AZ192" s="172"/>
      <c r="BA192" s="172"/>
      <c r="BB192" s="173"/>
    </row>
    <row r="193" spans="27:54" s="156" customFormat="1" x14ac:dyDescent="0.15">
      <c r="AA193" s="172"/>
      <c r="AB193" s="172"/>
      <c r="AC193" s="172"/>
      <c r="AD193" s="172"/>
      <c r="AE193" s="173"/>
      <c r="AF193" s="173"/>
      <c r="AG193" s="174"/>
      <c r="AH193" s="172"/>
      <c r="AI193" s="172"/>
      <c r="AJ193" s="173"/>
      <c r="AK193" s="157"/>
      <c r="AL193" s="172"/>
      <c r="AM193" s="172"/>
      <c r="AN193" s="172"/>
      <c r="AO193" s="172"/>
      <c r="AP193" s="172"/>
      <c r="AQ193" s="172"/>
      <c r="AR193" s="172"/>
      <c r="AS193" s="172"/>
      <c r="AT193" s="172"/>
      <c r="AU193" s="172"/>
      <c r="AV193" s="172"/>
      <c r="AW193" s="173"/>
      <c r="AX193" s="173"/>
      <c r="AY193" s="174"/>
      <c r="AZ193" s="172"/>
      <c r="BA193" s="172"/>
      <c r="BB193" s="173"/>
    </row>
    <row r="194" spans="27:54" s="156" customFormat="1" x14ac:dyDescent="0.15">
      <c r="AA194" s="172"/>
      <c r="AB194" s="172"/>
      <c r="AC194" s="172"/>
      <c r="AD194" s="172"/>
      <c r="AE194" s="173"/>
      <c r="AF194" s="173"/>
      <c r="AG194" s="174"/>
      <c r="AH194" s="172"/>
      <c r="AI194" s="172"/>
      <c r="AJ194" s="173"/>
      <c r="AK194" s="157"/>
      <c r="AL194" s="172"/>
      <c r="AM194" s="172"/>
      <c r="AN194" s="172"/>
      <c r="AO194" s="172"/>
      <c r="AP194" s="172"/>
      <c r="AQ194" s="172"/>
      <c r="AR194" s="172"/>
      <c r="AS194" s="172"/>
      <c r="AT194" s="172"/>
      <c r="AU194" s="172"/>
      <c r="AV194" s="172"/>
      <c r="AW194" s="173"/>
      <c r="AX194" s="173"/>
      <c r="AY194" s="174"/>
      <c r="AZ194" s="172"/>
      <c r="BA194" s="172"/>
      <c r="BB194" s="173"/>
    </row>
    <row r="195" spans="27:54" s="156" customFormat="1" x14ac:dyDescent="0.15">
      <c r="AA195" s="172"/>
      <c r="AB195" s="172"/>
      <c r="AC195" s="172"/>
      <c r="AD195" s="172"/>
      <c r="AE195" s="173"/>
      <c r="AF195" s="173"/>
      <c r="AG195" s="174"/>
      <c r="AH195" s="172"/>
      <c r="AI195" s="172"/>
      <c r="AJ195" s="173"/>
      <c r="AK195" s="157"/>
      <c r="AL195" s="172"/>
      <c r="AM195" s="172"/>
      <c r="AN195" s="172"/>
      <c r="AO195" s="172"/>
      <c r="AP195" s="172"/>
      <c r="AQ195" s="172"/>
      <c r="AR195" s="172"/>
      <c r="AS195" s="172"/>
      <c r="AT195" s="172"/>
      <c r="AU195" s="172"/>
      <c r="AV195" s="172"/>
      <c r="AW195" s="173"/>
      <c r="AX195" s="173"/>
      <c r="AY195" s="174"/>
      <c r="AZ195" s="172"/>
      <c r="BA195" s="172"/>
      <c r="BB195" s="173"/>
    </row>
    <row r="196" spans="27:54" s="156" customFormat="1" x14ac:dyDescent="0.15">
      <c r="AA196" s="172"/>
      <c r="AB196" s="172"/>
      <c r="AC196" s="172"/>
      <c r="AD196" s="172"/>
      <c r="AE196" s="173"/>
      <c r="AF196" s="173"/>
      <c r="AG196" s="174"/>
      <c r="AH196" s="172"/>
      <c r="AI196" s="172"/>
      <c r="AJ196" s="173"/>
      <c r="AK196" s="157"/>
      <c r="AL196" s="172"/>
      <c r="AM196" s="172"/>
      <c r="AN196" s="172"/>
      <c r="AO196" s="172"/>
      <c r="AP196" s="172"/>
      <c r="AQ196" s="172"/>
      <c r="AR196" s="172"/>
      <c r="AS196" s="172"/>
      <c r="AT196" s="172"/>
      <c r="AU196" s="172"/>
      <c r="AV196" s="172"/>
      <c r="AW196" s="173"/>
      <c r="AX196" s="173"/>
      <c r="AY196" s="174"/>
      <c r="AZ196" s="172"/>
      <c r="BA196" s="172"/>
      <c r="BB196" s="173"/>
    </row>
    <row r="197" spans="27:54" s="156" customFormat="1" x14ac:dyDescent="0.15">
      <c r="AA197" s="172"/>
      <c r="AB197" s="172"/>
      <c r="AC197" s="172"/>
      <c r="AD197" s="172"/>
      <c r="AE197" s="173"/>
      <c r="AF197" s="173"/>
      <c r="AG197" s="174"/>
      <c r="AH197" s="172"/>
      <c r="AI197" s="172"/>
      <c r="AJ197" s="173"/>
      <c r="AK197" s="157"/>
      <c r="AL197" s="172"/>
      <c r="AM197" s="172"/>
      <c r="AN197" s="172"/>
      <c r="AO197" s="172"/>
      <c r="AP197" s="172"/>
      <c r="AQ197" s="172"/>
      <c r="AR197" s="172"/>
      <c r="AS197" s="172"/>
      <c r="AT197" s="172"/>
      <c r="AU197" s="172"/>
      <c r="AV197" s="172"/>
      <c r="AW197" s="173"/>
      <c r="AX197" s="173"/>
      <c r="AY197" s="174"/>
      <c r="AZ197" s="172"/>
      <c r="BA197" s="172"/>
      <c r="BB197" s="173"/>
    </row>
    <row r="198" spans="27:54" s="156" customFormat="1" x14ac:dyDescent="0.15">
      <c r="AA198" s="172"/>
      <c r="AB198" s="172"/>
      <c r="AC198" s="172"/>
      <c r="AD198" s="172"/>
      <c r="AE198" s="173"/>
      <c r="AF198" s="173"/>
      <c r="AG198" s="174"/>
      <c r="AH198" s="172"/>
      <c r="AI198" s="172"/>
      <c r="AJ198" s="173"/>
      <c r="AK198" s="157"/>
      <c r="AL198" s="172"/>
      <c r="AM198" s="172"/>
      <c r="AN198" s="172"/>
      <c r="AO198" s="172"/>
      <c r="AP198" s="172"/>
      <c r="AQ198" s="172"/>
      <c r="AR198" s="172"/>
      <c r="AS198" s="172"/>
      <c r="AT198" s="172"/>
      <c r="AU198" s="172"/>
      <c r="AV198" s="172"/>
      <c r="AW198" s="173"/>
      <c r="AX198" s="173"/>
      <c r="AY198" s="174"/>
      <c r="AZ198" s="172"/>
      <c r="BA198" s="172"/>
      <c r="BB198" s="173"/>
    </row>
    <row r="199" spans="27:54" s="156" customFormat="1" x14ac:dyDescent="0.15">
      <c r="AA199" s="172"/>
      <c r="AB199" s="172"/>
      <c r="AC199" s="172"/>
      <c r="AD199" s="172"/>
      <c r="AE199" s="173"/>
      <c r="AF199" s="173"/>
      <c r="AG199" s="174"/>
      <c r="AH199" s="172"/>
      <c r="AI199" s="172"/>
      <c r="AJ199" s="173"/>
      <c r="AK199" s="157"/>
      <c r="AL199" s="172"/>
      <c r="AM199" s="172"/>
      <c r="AN199" s="172"/>
      <c r="AO199" s="172"/>
      <c r="AP199" s="172"/>
      <c r="AQ199" s="172"/>
      <c r="AR199" s="172"/>
      <c r="AS199" s="172"/>
      <c r="AT199" s="172"/>
      <c r="AU199" s="172"/>
      <c r="AV199" s="172"/>
      <c r="AW199" s="173"/>
      <c r="AX199" s="173"/>
      <c r="AY199" s="174"/>
      <c r="AZ199" s="172"/>
      <c r="BA199" s="172"/>
      <c r="BB199" s="173"/>
    </row>
    <row r="200" spans="27:54" s="156" customFormat="1" x14ac:dyDescent="0.15">
      <c r="AA200" s="172"/>
      <c r="AB200" s="172"/>
      <c r="AC200" s="172"/>
      <c r="AD200" s="172"/>
      <c r="AE200" s="173"/>
      <c r="AF200" s="173"/>
      <c r="AG200" s="174"/>
      <c r="AH200" s="172"/>
      <c r="AI200" s="172"/>
      <c r="AJ200" s="173"/>
      <c r="AK200" s="157"/>
      <c r="AL200" s="172"/>
      <c r="AM200" s="172"/>
      <c r="AN200" s="172"/>
      <c r="AO200" s="172"/>
      <c r="AP200" s="172"/>
      <c r="AQ200" s="172"/>
      <c r="AR200" s="172"/>
      <c r="AS200" s="172"/>
      <c r="AT200" s="172"/>
      <c r="AU200" s="172"/>
      <c r="AV200" s="172"/>
      <c r="AW200" s="173"/>
      <c r="AX200" s="173"/>
      <c r="AY200" s="174"/>
      <c r="AZ200" s="172"/>
      <c r="BA200" s="172"/>
      <c r="BB200" s="173"/>
    </row>
    <row r="201" spans="27:54" s="156" customFormat="1" x14ac:dyDescent="0.15">
      <c r="AA201" s="172"/>
      <c r="AB201" s="172"/>
      <c r="AC201" s="172"/>
      <c r="AD201" s="172"/>
      <c r="AE201" s="173"/>
      <c r="AF201" s="173"/>
      <c r="AG201" s="174"/>
      <c r="AH201" s="172"/>
      <c r="AI201" s="172"/>
      <c r="AJ201" s="173"/>
      <c r="AK201" s="157"/>
      <c r="AL201" s="172"/>
      <c r="AM201" s="172"/>
      <c r="AN201" s="172"/>
      <c r="AO201" s="172"/>
      <c r="AP201" s="172"/>
      <c r="AQ201" s="172"/>
      <c r="AR201" s="172"/>
      <c r="AS201" s="172"/>
      <c r="AT201" s="172"/>
      <c r="AU201" s="172"/>
      <c r="AV201" s="172"/>
      <c r="AW201" s="173"/>
      <c r="AX201" s="173"/>
      <c r="AY201" s="174"/>
      <c r="AZ201" s="172"/>
      <c r="BA201" s="172"/>
      <c r="BB201" s="173"/>
    </row>
    <row r="202" spans="27:54" s="156" customFormat="1" x14ac:dyDescent="0.15">
      <c r="AA202" s="172"/>
      <c r="AB202" s="172"/>
      <c r="AC202" s="172"/>
      <c r="AD202" s="172"/>
      <c r="AE202" s="173"/>
      <c r="AF202" s="173"/>
      <c r="AG202" s="174"/>
      <c r="AH202" s="172"/>
      <c r="AI202" s="172"/>
      <c r="AJ202" s="173"/>
      <c r="AK202" s="157"/>
      <c r="AL202" s="172"/>
      <c r="AM202" s="172"/>
      <c r="AN202" s="172"/>
      <c r="AO202" s="172"/>
      <c r="AP202" s="172"/>
      <c r="AQ202" s="172"/>
      <c r="AR202" s="172"/>
      <c r="AS202" s="172"/>
      <c r="AT202" s="172"/>
      <c r="AU202" s="172"/>
      <c r="AV202" s="172"/>
      <c r="AW202" s="173"/>
      <c r="AX202" s="173"/>
      <c r="AY202" s="174"/>
      <c r="AZ202" s="172"/>
      <c r="BA202" s="172"/>
      <c r="BB202" s="173"/>
    </row>
    <row r="203" spans="27:54" s="156" customFormat="1" x14ac:dyDescent="0.15">
      <c r="AA203" s="172"/>
      <c r="AB203" s="172"/>
      <c r="AC203" s="172"/>
      <c r="AD203" s="172"/>
      <c r="AE203" s="173"/>
      <c r="AF203" s="173"/>
      <c r="AG203" s="174"/>
      <c r="AH203" s="172"/>
      <c r="AI203" s="172"/>
      <c r="AJ203" s="173"/>
      <c r="AK203" s="157"/>
      <c r="AL203" s="172"/>
      <c r="AM203" s="172"/>
      <c r="AN203" s="172"/>
      <c r="AO203" s="172"/>
      <c r="AP203" s="172"/>
      <c r="AQ203" s="172"/>
      <c r="AR203" s="172"/>
      <c r="AS203" s="172"/>
      <c r="AT203" s="172"/>
      <c r="AU203" s="172"/>
      <c r="AV203" s="172"/>
      <c r="AW203" s="173"/>
      <c r="AX203" s="173"/>
      <c r="AY203" s="174"/>
      <c r="AZ203" s="172"/>
      <c r="BA203" s="172"/>
      <c r="BB203" s="173"/>
    </row>
    <row r="204" spans="27:54" s="156" customFormat="1" x14ac:dyDescent="0.15">
      <c r="AA204" s="172"/>
      <c r="AB204" s="172"/>
      <c r="AC204" s="172"/>
      <c r="AD204" s="172"/>
      <c r="AE204" s="173"/>
      <c r="AF204" s="173"/>
      <c r="AG204" s="174"/>
      <c r="AH204" s="172"/>
      <c r="AI204" s="172"/>
      <c r="AJ204" s="173"/>
      <c r="AK204" s="157"/>
      <c r="AL204" s="172"/>
      <c r="AM204" s="172"/>
      <c r="AN204" s="172"/>
      <c r="AO204" s="172"/>
      <c r="AP204" s="172"/>
      <c r="AQ204" s="172"/>
      <c r="AR204" s="172"/>
      <c r="AS204" s="172"/>
      <c r="AT204" s="172"/>
      <c r="AU204" s="172"/>
      <c r="AV204" s="172"/>
      <c r="AW204" s="173"/>
      <c r="AX204" s="173"/>
      <c r="AY204" s="174"/>
      <c r="AZ204" s="172"/>
      <c r="BA204" s="172"/>
      <c r="BB204" s="173"/>
    </row>
    <row r="205" spans="27:54" s="156" customFormat="1" x14ac:dyDescent="0.15">
      <c r="AA205" s="172"/>
      <c r="AB205" s="172"/>
      <c r="AC205" s="172"/>
      <c r="AD205" s="172"/>
      <c r="AE205" s="173"/>
      <c r="AF205" s="173"/>
      <c r="AG205" s="174"/>
      <c r="AH205" s="172"/>
      <c r="AI205" s="172"/>
      <c r="AJ205" s="173"/>
      <c r="AK205" s="157"/>
      <c r="AL205" s="172"/>
      <c r="AM205" s="172"/>
      <c r="AN205" s="172"/>
      <c r="AO205" s="172"/>
      <c r="AP205" s="172"/>
      <c r="AQ205" s="172"/>
      <c r="AR205" s="172"/>
      <c r="AS205" s="172"/>
      <c r="AT205" s="172"/>
      <c r="AU205" s="172"/>
      <c r="AV205" s="172"/>
      <c r="AW205" s="173"/>
      <c r="AX205" s="173"/>
      <c r="AY205" s="174"/>
      <c r="AZ205" s="172"/>
      <c r="BA205" s="172"/>
      <c r="BB205" s="173"/>
    </row>
    <row r="206" spans="27:54" s="156" customFormat="1" x14ac:dyDescent="0.15">
      <c r="AA206" s="172"/>
      <c r="AB206" s="172"/>
      <c r="AC206" s="172"/>
      <c r="AD206" s="172"/>
      <c r="AE206" s="173"/>
      <c r="AF206" s="173"/>
      <c r="AG206" s="174"/>
      <c r="AH206" s="172"/>
      <c r="AI206" s="172"/>
      <c r="AJ206" s="173"/>
      <c r="AK206" s="157"/>
      <c r="AL206" s="172"/>
      <c r="AM206" s="172"/>
      <c r="AN206" s="172"/>
      <c r="AO206" s="172"/>
      <c r="AP206" s="172"/>
      <c r="AQ206" s="172"/>
      <c r="AR206" s="172"/>
      <c r="AS206" s="172"/>
      <c r="AT206" s="172"/>
      <c r="AU206" s="172"/>
      <c r="AV206" s="172"/>
      <c r="AW206" s="173"/>
      <c r="AX206" s="173"/>
      <c r="AY206" s="174"/>
      <c r="AZ206" s="172"/>
      <c r="BA206" s="172"/>
      <c r="BB206" s="173"/>
    </row>
    <row r="207" spans="27:54" s="156" customFormat="1" x14ac:dyDescent="0.15">
      <c r="AA207" s="172"/>
      <c r="AB207" s="172"/>
      <c r="AC207" s="172"/>
      <c r="AD207" s="172"/>
      <c r="AE207" s="173"/>
      <c r="AF207" s="173"/>
      <c r="AG207" s="174"/>
      <c r="AH207" s="172"/>
      <c r="AI207" s="172"/>
      <c r="AJ207" s="173"/>
      <c r="AK207" s="157"/>
      <c r="AL207" s="172"/>
      <c r="AM207" s="172"/>
      <c r="AN207" s="172"/>
      <c r="AO207" s="172"/>
      <c r="AP207" s="172"/>
      <c r="AQ207" s="172"/>
      <c r="AR207" s="172"/>
      <c r="AS207" s="172"/>
      <c r="AT207" s="172"/>
      <c r="AU207" s="172"/>
      <c r="AV207" s="172"/>
      <c r="AW207" s="173"/>
      <c r="AX207" s="173"/>
      <c r="AY207" s="174"/>
      <c r="AZ207" s="172"/>
      <c r="BA207" s="172"/>
      <c r="BB207" s="173"/>
    </row>
    <row r="208" spans="27:54" s="156" customFormat="1" x14ac:dyDescent="0.15">
      <c r="AA208" s="172"/>
      <c r="AB208" s="172"/>
      <c r="AC208" s="172"/>
      <c r="AD208" s="172"/>
      <c r="AE208" s="173"/>
      <c r="AF208" s="173"/>
      <c r="AG208" s="174"/>
      <c r="AH208" s="172"/>
      <c r="AI208" s="172"/>
      <c r="AJ208" s="173"/>
      <c r="AK208" s="157"/>
      <c r="AL208" s="172"/>
      <c r="AM208" s="172"/>
      <c r="AN208" s="172"/>
      <c r="AO208" s="172"/>
      <c r="AP208" s="172"/>
      <c r="AQ208" s="172"/>
      <c r="AR208" s="172"/>
      <c r="AS208" s="172"/>
      <c r="AT208" s="172"/>
      <c r="AU208" s="172"/>
      <c r="AV208" s="172"/>
      <c r="AW208" s="173"/>
      <c r="AX208" s="173"/>
      <c r="AY208" s="174"/>
      <c r="AZ208" s="172"/>
      <c r="BA208" s="172"/>
      <c r="BB208" s="173"/>
    </row>
    <row r="209" spans="27:54" s="156" customFormat="1" x14ac:dyDescent="0.15">
      <c r="AA209" s="172"/>
      <c r="AB209" s="172"/>
      <c r="AC209" s="172"/>
      <c r="AD209" s="172"/>
      <c r="AE209" s="173"/>
      <c r="AF209" s="173"/>
      <c r="AG209" s="174"/>
      <c r="AH209" s="172"/>
      <c r="AI209" s="172"/>
      <c r="AJ209" s="173"/>
      <c r="AK209" s="157"/>
      <c r="AL209" s="172"/>
      <c r="AM209" s="172"/>
      <c r="AN209" s="172"/>
      <c r="AO209" s="172"/>
      <c r="AP209" s="172"/>
      <c r="AQ209" s="172"/>
      <c r="AR209" s="172"/>
      <c r="AS209" s="172"/>
      <c r="AT209" s="172"/>
      <c r="AU209" s="172"/>
      <c r="AV209" s="172"/>
      <c r="AW209" s="173"/>
      <c r="AX209" s="173"/>
      <c r="AY209" s="174"/>
      <c r="AZ209" s="172"/>
      <c r="BA209" s="172"/>
      <c r="BB209" s="173"/>
    </row>
    <row r="210" spans="27:54" s="156" customFormat="1" x14ac:dyDescent="0.15">
      <c r="AA210" s="172"/>
      <c r="AB210" s="172"/>
      <c r="AC210" s="172"/>
      <c r="AD210" s="172"/>
      <c r="AE210" s="173"/>
      <c r="AF210" s="173"/>
      <c r="AG210" s="174"/>
      <c r="AH210" s="172"/>
      <c r="AI210" s="172"/>
      <c r="AJ210" s="173"/>
      <c r="AK210" s="157"/>
      <c r="AL210" s="172"/>
      <c r="AM210" s="172"/>
      <c r="AN210" s="172"/>
      <c r="AO210" s="172"/>
      <c r="AP210" s="172"/>
      <c r="AQ210" s="172"/>
      <c r="AR210" s="172"/>
      <c r="AS210" s="172"/>
      <c r="AT210" s="172"/>
      <c r="AU210" s="172"/>
      <c r="AV210" s="172"/>
      <c r="AW210" s="173"/>
      <c r="AX210" s="173"/>
      <c r="AY210" s="174"/>
      <c r="AZ210" s="172"/>
      <c r="BA210" s="172"/>
      <c r="BB210" s="173"/>
    </row>
    <row r="211" spans="27:54" s="156" customFormat="1" x14ac:dyDescent="0.15">
      <c r="AA211" s="172"/>
      <c r="AB211" s="172"/>
      <c r="AC211" s="172"/>
      <c r="AD211" s="172"/>
      <c r="AE211" s="173"/>
      <c r="AF211" s="173"/>
      <c r="AG211" s="174"/>
      <c r="AH211" s="172"/>
      <c r="AI211" s="172"/>
      <c r="AJ211" s="173"/>
      <c r="AK211" s="157"/>
      <c r="AL211" s="172"/>
      <c r="AM211" s="172"/>
      <c r="AN211" s="172"/>
      <c r="AO211" s="172"/>
      <c r="AP211" s="172"/>
      <c r="AQ211" s="172"/>
      <c r="AR211" s="172"/>
      <c r="AS211" s="172"/>
      <c r="AT211" s="172"/>
      <c r="AU211" s="172"/>
      <c r="AV211" s="172"/>
      <c r="AW211" s="173"/>
      <c r="AX211" s="173"/>
      <c r="AY211" s="174"/>
      <c r="AZ211" s="172"/>
      <c r="BA211" s="172"/>
      <c r="BB211" s="173"/>
    </row>
    <row r="212" spans="27:54" s="156" customFormat="1" x14ac:dyDescent="0.15">
      <c r="AA212" s="172"/>
      <c r="AB212" s="172"/>
      <c r="AC212" s="172"/>
      <c r="AD212" s="172"/>
      <c r="AE212" s="173"/>
      <c r="AF212" s="173"/>
      <c r="AG212" s="174"/>
      <c r="AH212" s="172"/>
      <c r="AI212" s="172"/>
      <c r="AJ212" s="173"/>
      <c r="AK212" s="157"/>
      <c r="AL212" s="172"/>
      <c r="AM212" s="172"/>
      <c r="AN212" s="172"/>
      <c r="AO212" s="172"/>
      <c r="AP212" s="172"/>
      <c r="AQ212" s="172"/>
      <c r="AR212" s="172"/>
      <c r="AS212" s="172"/>
      <c r="AT212" s="172"/>
      <c r="AU212" s="172"/>
      <c r="AV212" s="172"/>
      <c r="AW212" s="173"/>
      <c r="AX212" s="173"/>
      <c r="AY212" s="174"/>
      <c r="AZ212" s="172"/>
      <c r="BA212" s="172"/>
      <c r="BB212" s="173"/>
    </row>
    <row r="213" spans="27:54" s="156" customFormat="1" x14ac:dyDescent="0.15">
      <c r="AA213" s="172"/>
      <c r="AB213" s="172"/>
      <c r="AC213" s="172"/>
      <c r="AD213" s="172"/>
      <c r="AE213" s="173"/>
      <c r="AF213" s="173"/>
      <c r="AG213" s="174"/>
      <c r="AH213" s="172"/>
      <c r="AI213" s="172"/>
      <c r="AJ213" s="173"/>
      <c r="AK213" s="157"/>
      <c r="AL213" s="172"/>
      <c r="AM213" s="172"/>
      <c r="AN213" s="172"/>
      <c r="AO213" s="172"/>
      <c r="AP213" s="172"/>
      <c r="AQ213" s="172"/>
      <c r="AR213" s="172"/>
      <c r="AS213" s="172"/>
      <c r="AT213" s="172"/>
      <c r="AU213" s="172"/>
      <c r="AV213" s="172"/>
      <c r="AW213" s="173"/>
      <c r="AX213" s="173"/>
      <c r="AY213" s="174"/>
      <c r="AZ213" s="172"/>
      <c r="BA213" s="172"/>
      <c r="BB213" s="173"/>
    </row>
    <row r="214" spans="27:54" s="156" customFormat="1" x14ac:dyDescent="0.15">
      <c r="AA214" s="172"/>
      <c r="AB214" s="172"/>
      <c r="AC214" s="172"/>
      <c r="AD214" s="172"/>
      <c r="AE214" s="173"/>
      <c r="AF214" s="173"/>
      <c r="AG214" s="174"/>
      <c r="AH214" s="172"/>
      <c r="AI214" s="172"/>
      <c r="AJ214" s="173"/>
      <c r="AK214" s="157"/>
      <c r="AL214" s="172"/>
      <c r="AM214" s="172"/>
      <c r="AN214" s="172"/>
      <c r="AO214" s="172"/>
      <c r="AP214" s="172"/>
      <c r="AQ214" s="172"/>
      <c r="AR214" s="172"/>
      <c r="AS214" s="172"/>
      <c r="AT214" s="172"/>
      <c r="AU214" s="172"/>
      <c r="AV214" s="172"/>
      <c r="AW214" s="173"/>
      <c r="AX214" s="173"/>
      <c r="AY214" s="174"/>
      <c r="AZ214" s="172"/>
      <c r="BA214" s="172"/>
      <c r="BB214" s="173"/>
    </row>
    <row r="215" spans="27:54" s="156" customFormat="1" x14ac:dyDescent="0.15">
      <c r="AA215" s="172"/>
      <c r="AB215" s="172"/>
      <c r="AC215" s="172"/>
      <c r="AD215" s="172"/>
      <c r="AE215" s="173"/>
      <c r="AF215" s="173"/>
      <c r="AG215" s="174"/>
      <c r="AH215" s="172"/>
      <c r="AI215" s="172"/>
      <c r="AJ215" s="173"/>
      <c r="AK215" s="157"/>
      <c r="AL215" s="172"/>
      <c r="AM215" s="172"/>
      <c r="AN215" s="172"/>
      <c r="AO215" s="172"/>
      <c r="AP215" s="172"/>
      <c r="AQ215" s="172"/>
      <c r="AR215" s="172"/>
      <c r="AS215" s="172"/>
      <c r="AT215" s="172"/>
      <c r="AU215" s="172"/>
      <c r="AV215" s="172"/>
      <c r="AW215" s="173"/>
      <c r="AX215" s="173"/>
      <c r="AY215" s="174"/>
      <c r="AZ215" s="172"/>
      <c r="BA215" s="172"/>
      <c r="BB215" s="173"/>
    </row>
    <row r="216" spans="27:54" s="156" customFormat="1" x14ac:dyDescent="0.15">
      <c r="AA216" s="172"/>
      <c r="AB216" s="172"/>
      <c r="AC216" s="172"/>
      <c r="AD216" s="172"/>
      <c r="AE216" s="173"/>
      <c r="AF216" s="173"/>
      <c r="AG216" s="174"/>
      <c r="AH216" s="172"/>
      <c r="AI216" s="172"/>
      <c r="AJ216" s="173"/>
      <c r="AK216" s="157"/>
      <c r="AL216" s="172"/>
      <c r="AM216" s="172"/>
      <c r="AN216" s="172"/>
      <c r="AO216" s="172"/>
      <c r="AP216" s="172"/>
      <c r="AQ216" s="172"/>
      <c r="AR216" s="172"/>
      <c r="AS216" s="172"/>
      <c r="AT216" s="172"/>
      <c r="AU216" s="172"/>
      <c r="AV216" s="172"/>
      <c r="AW216" s="173"/>
      <c r="AX216" s="173"/>
      <c r="AY216" s="174"/>
      <c r="AZ216" s="172"/>
      <c r="BA216" s="172"/>
      <c r="BB216" s="173"/>
    </row>
    <row r="217" spans="27:54" s="156" customFormat="1" x14ac:dyDescent="0.15">
      <c r="AA217" s="172"/>
      <c r="AB217" s="172"/>
      <c r="AC217" s="172"/>
      <c r="AD217" s="172"/>
      <c r="AE217" s="173"/>
      <c r="AF217" s="173"/>
      <c r="AG217" s="174"/>
      <c r="AH217" s="172"/>
      <c r="AI217" s="172"/>
      <c r="AJ217" s="173"/>
      <c r="AK217" s="157"/>
      <c r="AL217" s="172"/>
      <c r="AM217" s="172"/>
      <c r="AN217" s="172"/>
      <c r="AO217" s="172"/>
      <c r="AP217" s="172"/>
      <c r="AQ217" s="172"/>
      <c r="AR217" s="172"/>
      <c r="AS217" s="172"/>
      <c r="AT217" s="172"/>
      <c r="AU217" s="172"/>
      <c r="AV217" s="172"/>
      <c r="AW217" s="173"/>
      <c r="AX217" s="173"/>
      <c r="AY217" s="174"/>
      <c r="AZ217" s="172"/>
      <c r="BA217" s="172"/>
      <c r="BB217" s="173"/>
    </row>
    <row r="218" spans="27:54" s="156" customFormat="1" x14ac:dyDescent="0.15">
      <c r="AA218" s="172"/>
      <c r="AB218" s="172"/>
      <c r="AC218" s="172"/>
      <c r="AD218" s="172"/>
      <c r="AE218" s="173"/>
      <c r="AF218" s="173"/>
      <c r="AG218" s="174"/>
      <c r="AH218" s="172"/>
      <c r="AI218" s="172"/>
      <c r="AJ218" s="173"/>
      <c r="AK218" s="157"/>
      <c r="AL218" s="172"/>
      <c r="AM218" s="172"/>
      <c r="AN218" s="172"/>
      <c r="AO218" s="172"/>
      <c r="AP218" s="172"/>
      <c r="AQ218" s="172"/>
      <c r="AR218" s="172"/>
      <c r="AS218" s="172"/>
      <c r="AT218" s="172"/>
      <c r="AU218" s="172"/>
      <c r="AV218" s="172"/>
      <c r="AW218" s="173"/>
      <c r="AX218" s="173"/>
      <c r="AY218" s="174"/>
      <c r="AZ218" s="172"/>
      <c r="BA218" s="172"/>
      <c r="BB218" s="173"/>
    </row>
    <row r="219" spans="27:54" s="156" customFormat="1" x14ac:dyDescent="0.15">
      <c r="AA219" s="172"/>
      <c r="AB219" s="172"/>
      <c r="AC219" s="172"/>
      <c r="AD219" s="172"/>
      <c r="AE219" s="173"/>
      <c r="AF219" s="173"/>
      <c r="AG219" s="174"/>
      <c r="AH219" s="172"/>
      <c r="AI219" s="172"/>
      <c r="AJ219" s="173"/>
      <c r="AK219" s="157"/>
      <c r="AL219" s="172"/>
      <c r="AM219" s="172"/>
      <c r="AN219" s="172"/>
      <c r="AO219" s="172"/>
      <c r="AP219" s="172"/>
      <c r="AQ219" s="172"/>
      <c r="AR219" s="172"/>
      <c r="AS219" s="172"/>
      <c r="AT219" s="172"/>
      <c r="AU219" s="172"/>
      <c r="AV219" s="172"/>
      <c r="AW219" s="173"/>
      <c r="AX219" s="173"/>
      <c r="AY219" s="174"/>
      <c r="AZ219" s="172"/>
      <c r="BA219" s="172"/>
      <c r="BB219" s="173"/>
    </row>
    <row r="220" spans="27:54" s="156" customFormat="1" x14ac:dyDescent="0.15">
      <c r="AA220" s="172"/>
      <c r="AB220" s="172"/>
      <c r="AC220" s="172"/>
      <c r="AD220" s="172"/>
      <c r="AE220" s="173"/>
      <c r="AF220" s="173"/>
      <c r="AG220" s="174"/>
      <c r="AH220" s="172"/>
      <c r="AI220" s="172"/>
      <c r="AJ220" s="173"/>
      <c r="AK220" s="157"/>
      <c r="AL220" s="172"/>
      <c r="AM220" s="172"/>
      <c r="AN220" s="172"/>
      <c r="AO220" s="172"/>
      <c r="AP220" s="172"/>
      <c r="AQ220" s="172"/>
      <c r="AR220" s="172"/>
      <c r="AS220" s="172"/>
      <c r="AT220" s="172"/>
      <c r="AU220" s="172"/>
      <c r="AV220" s="172"/>
      <c r="AW220" s="173"/>
      <c r="AX220" s="173"/>
      <c r="AY220" s="174"/>
      <c r="AZ220" s="172"/>
      <c r="BA220" s="172"/>
      <c r="BB220" s="173"/>
    </row>
    <row r="221" spans="27:54" s="156" customFormat="1" x14ac:dyDescent="0.15">
      <c r="AA221" s="172"/>
      <c r="AB221" s="172"/>
      <c r="AC221" s="172"/>
      <c r="AD221" s="172"/>
      <c r="AE221" s="173"/>
      <c r="AF221" s="173"/>
      <c r="AG221" s="174"/>
      <c r="AH221" s="172"/>
      <c r="AI221" s="172"/>
      <c r="AJ221" s="173"/>
      <c r="AK221" s="157"/>
      <c r="AL221" s="172"/>
      <c r="AM221" s="172"/>
      <c r="AN221" s="172"/>
      <c r="AO221" s="172"/>
      <c r="AP221" s="172"/>
      <c r="AQ221" s="172"/>
      <c r="AR221" s="172"/>
      <c r="AS221" s="172"/>
      <c r="AT221" s="172"/>
      <c r="AU221" s="172"/>
      <c r="AV221" s="172"/>
      <c r="AW221" s="173"/>
      <c r="AX221" s="173"/>
      <c r="AY221" s="174"/>
      <c r="AZ221" s="172"/>
      <c r="BA221" s="172"/>
      <c r="BB221" s="173"/>
    </row>
    <row r="222" spans="27:54" s="156" customFormat="1" x14ac:dyDescent="0.15">
      <c r="AA222" s="172"/>
      <c r="AB222" s="172"/>
      <c r="AC222" s="172"/>
      <c r="AD222" s="172"/>
      <c r="AE222" s="173"/>
      <c r="AF222" s="173"/>
      <c r="AG222" s="174"/>
      <c r="AH222" s="172"/>
      <c r="AI222" s="172"/>
      <c r="AJ222" s="173"/>
      <c r="AK222" s="157"/>
      <c r="AL222" s="172"/>
      <c r="AM222" s="172"/>
      <c r="AN222" s="172"/>
      <c r="AO222" s="172"/>
      <c r="AP222" s="172"/>
      <c r="AQ222" s="172"/>
      <c r="AR222" s="172"/>
      <c r="AS222" s="172"/>
      <c r="AT222" s="172"/>
      <c r="AU222" s="172"/>
      <c r="AV222" s="172"/>
      <c r="AW222" s="173"/>
      <c r="AX222" s="173"/>
      <c r="AY222" s="174"/>
      <c r="AZ222" s="172"/>
      <c r="BA222" s="172"/>
      <c r="BB222" s="173"/>
    </row>
    <row r="223" spans="27:54" s="156" customFormat="1" x14ac:dyDescent="0.15">
      <c r="AA223" s="172"/>
      <c r="AB223" s="172"/>
      <c r="AC223" s="172"/>
      <c r="AD223" s="172"/>
      <c r="AE223" s="173"/>
      <c r="AF223" s="173"/>
      <c r="AG223" s="174"/>
      <c r="AH223" s="172"/>
      <c r="AI223" s="172"/>
      <c r="AJ223" s="173"/>
      <c r="AK223" s="157"/>
      <c r="AL223" s="172"/>
      <c r="AM223" s="172"/>
      <c r="AN223" s="172"/>
      <c r="AO223" s="172"/>
      <c r="AP223" s="172"/>
      <c r="AQ223" s="172"/>
      <c r="AR223" s="172"/>
      <c r="AS223" s="172"/>
      <c r="AT223" s="172"/>
      <c r="AU223" s="172"/>
      <c r="AV223" s="172"/>
      <c r="AW223" s="173"/>
      <c r="AX223" s="173"/>
      <c r="AY223" s="174"/>
      <c r="AZ223" s="172"/>
      <c r="BA223" s="172"/>
      <c r="BB223" s="173"/>
    </row>
    <row r="224" spans="27:54" s="156" customFormat="1" x14ac:dyDescent="0.15">
      <c r="AA224" s="172"/>
      <c r="AB224" s="172"/>
      <c r="AC224" s="172"/>
      <c r="AD224" s="172"/>
      <c r="AE224" s="173"/>
      <c r="AF224" s="173"/>
      <c r="AG224" s="174"/>
      <c r="AH224" s="172"/>
      <c r="AI224" s="172"/>
      <c r="AJ224" s="173"/>
      <c r="AK224" s="157"/>
      <c r="AL224" s="172"/>
      <c r="AM224" s="172"/>
      <c r="AN224" s="172"/>
      <c r="AO224" s="172"/>
      <c r="AP224" s="172"/>
      <c r="AQ224" s="172"/>
      <c r="AR224" s="172"/>
      <c r="AS224" s="172"/>
      <c r="AT224" s="172"/>
      <c r="AU224" s="172"/>
      <c r="AV224" s="172"/>
      <c r="AW224" s="173"/>
      <c r="AX224" s="173"/>
      <c r="AY224" s="174"/>
      <c r="AZ224" s="172"/>
      <c r="BA224" s="172"/>
      <c r="BB224" s="173"/>
    </row>
    <row r="225" spans="27:54" s="156" customFormat="1" x14ac:dyDescent="0.15">
      <c r="AA225" s="172"/>
      <c r="AB225" s="172"/>
      <c r="AC225" s="172"/>
      <c r="AD225" s="172"/>
      <c r="AE225" s="173"/>
      <c r="AF225" s="173"/>
      <c r="AG225" s="174"/>
      <c r="AH225" s="172"/>
      <c r="AI225" s="172"/>
      <c r="AJ225" s="173"/>
      <c r="AK225" s="157"/>
      <c r="AL225" s="172"/>
      <c r="AM225" s="172"/>
      <c r="AN225" s="172"/>
      <c r="AO225" s="172"/>
      <c r="AP225" s="172"/>
      <c r="AQ225" s="172"/>
      <c r="AR225" s="172"/>
      <c r="AS225" s="172"/>
      <c r="AT225" s="172"/>
      <c r="AU225" s="172"/>
      <c r="AV225" s="172"/>
      <c r="AW225" s="173"/>
      <c r="AX225" s="173"/>
      <c r="AY225" s="174"/>
      <c r="AZ225" s="172"/>
      <c r="BA225" s="172"/>
      <c r="BB225" s="173"/>
    </row>
    <row r="226" spans="27:54" s="156" customFormat="1" x14ac:dyDescent="0.15">
      <c r="AA226" s="172"/>
      <c r="AB226" s="172"/>
      <c r="AC226" s="172"/>
      <c r="AD226" s="172"/>
      <c r="AE226" s="173"/>
      <c r="AF226" s="173"/>
      <c r="AG226" s="174"/>
      <c r="AH226" s="172"/>
      <c r="AI226" s="172"/>
      <c r="AJ226" s="173"/>
      <c r="AK226" s="157"/>
      <c r="AL226" s="172"/>
      <c r="AM226" s="172"/>
      <c r="AN226" s="172"/>
      <c r="AO226" s="172"/>
      <c r="AP226" s="172"/>
      <c r="AQ226" s="172"/>
      <c r="AR226" s="172"/>
      <c r="AS226" s="172"/>
      <c r="AT226" s="172"/>
      <c r="AU226" s="172"/>
      <c r="AV226" s="172"/>
      <c r="AW226" s="173"/>
      <c r="AX226" s="173"/>
      <c r="AY226" s="174"/>
      <c r="AZ226" s="172"/>
      <c r="BA226" s="172"/>
      <c r="BB226" s="173"/>
    </row>
    <row r="227" spans="27:54" s="156" customFormat="1" x14ac:dyDescent="0.15">
      <c r="AA227" s="172"/>
      <c r="AB227" s="172"/>
      <c r="AC227" s="172"/>
      <c r="AD227" s="172"/>
      <c r="AE227" s="173"/>
      <c r="AF227" s="173"/>
      <c r="AG227" s="174"/>
      <c r="AH227" s="172"/>
      <c r="AI227" s="172"/>
      <c r="AJ227" s="173"/>
      <c r="AK227" s="157"/>
      <c r="AL227" s="172"/>
      <c r="AM227" s="172"/>
      <c r="AN227" s="172"/>
      <c r="AO227" s="172"/>
      <c r="AP227" s="172"/>
      <c r="AQ227" s="172"/>
      <c r="AR227" s="172"/>
      <c r="AS227" s="172"/>
      <c r="AT227" s="172"/>
      <c r="AU227" s="172"/>
      <c r="AV227" s="172"/>
      <c r="AW227" s="173"/>
      <c r="AX227" s="173"/>
      <c r="AY227" s="174"/>
      <c r="AZ227" s="172"/>
      <c r="BA227" s="172"/>
      <c r="BB227" s="173"/>
    </row>
    <row r="228" spans="27:54" s="156" customFormat="1" x14ac:dyDescent="0.15">
      <c r="AA228" s="172"/>
      <c r="AB228" s="172"/>
      <c r="AC228" s="172"/>
      <c r="AD228" s="172"/>
      <c r="AE228" s="173"/>
      <c r="AF228" s="173"/>
      <c r="AG228" s="174"/>
      <c r="AH228" s="172"/>
      <c r="AI228" s="172"/>
      <c r="AJ228" s="173"/>
      <c r="AK228" s="157"/>
      <c r="AL228" s="172"/>
      <c r="AM228" s="172"/>
      <c r="AN228" s="172"/>
      <c r="AO228" s="172"/>
      <c r="AP228" s="172"/>
      <c r="AQ228" s="172"/>
      <c r="AR228" s="172"/>
      <c r="AS228" s="172"/>
      <c r="AT228" s="172"/>
      <c r="AU228" s="172"/>
      <c r="AV228" s="172"/>
      <c r="AW228" s="173"/>
      <c r="AX228" s="173"/>
      <c r="AY228" s="174"/>
      <c r="AZ228" s="172"/>
      <c r="BA228" s="172"/>
      <c r="BB228" s="173"/>
    </row>
    <row r="229" spans="27:54" s="156" customFormat="1" x14ac:dyDescent="0.15">
      <c r="AA229" s="172"/>
      <c r="AB229" s="172"/>
      <c r="AC229" s="172"/>
      <c r="AD229" s="172"/>
      <c r="AE229" s="173"/>
      <c r="AF229" s="173"/>
      <c r="AG229" s="174"/>
      <c r="AH229" s="172"/>
      <c r="AI229" s="172"/>
      <c r="AJ229" s="173"/>
      <c r="AK229" s="157"/>
      <c r="AL229" s="172"/>
      <c r="AM229" s="172"/>
      <c r="AN229" s="172"/>
      <c r="AO229" s="172"/>
      <c r="AP229" s="172"/>
      <c r="AQ229" s="172"/>
      <c r="AR229" s="172"/>
      <c r="AS229" s="172"/>
      <c r="AT229" s="172"/>
      <c r="AU229" s="172"/>
      <c r="AV229" s="172"/>
      <c r="AW229" s="173"/>
      <c r="AX229" s="173"/>
      <c r="AY229" s="174"/>
      <c r="AZ229" s="172"/>
      <c r="BA229" s="172"/>
      <c r="BB229" s="173"/>
    </row>
    <row r="230" spans="27:54" s="156" customFormat="1" x14ac:dyDescent="0.15">
      <c r="AA230" s="172"/>
      <c r="AB230" s="172"/>
      <c r="AC230" s="172"/>
      <c r="AD230" s="172"/>
      <c r="AE230" s="173"/>
      <c r="AF230" s="173"/>
      <c r="AG230" s="174"/>
      <c r="AH230" s="172"/>
      <c r="AI230" s="172"/>
      <c r="AJ230" s="173"/>
      <c r="AK230" s="157"/>
      <c r="AL230" s="172"/>
      <c r="AM230" s="172"/>
      <c r="AN230" s="172"/>
      <c r="AO230" s="172"/>
      <c r="AP230" s="172"/>
      <c r="AQ230" s="172"/>
      <c r="AR230" s="172"/>
      <c r="AS230" s="172"/>
      <c r="AT230" s="172"/>
      <c r="AU230" s="172"/>
      <c r="AV230" s="172"/>
      <c r="AW230" s="173"/>
      <c r="AX230" s="173"/>
      <c r="AY230" s="174"/>
      <c r="AZ230" s="172"/>
      <c r="BA230" s="172"/>
      <c r="BB230" s="173"/>
    </row>
    <row r="231" spans="27:54" s="156" customFormat="1" x14ac:dyDescent="0.15">
      <c r="AA231" s="172"/>
      <c r="AB231" s="172"/>
      <c r="AC231" s="172"/>
      <c r="AD231" s="172"/>
      <c r="AE231" s="173"/>
      <c r="AF231" s="173"/>
      <c r="AG231" s="174"/>
      <c r="AH231" s="172"/>
      <c r="AI231" s="172"/>
      <c r="AJ231" s="173"/>
      <c r="AK231" s="157"/>
      <c r="AL231" s="172"/>
      <c r="AM231" s="172"/>
      <c r="AN231" s="172"/>
      <c r="AO231" s="172"/>
      <c r="AP231" s="172"/>
      <c r="AQ231" s="172"/>
      <c r="AR231" s="172"/>
      <c r="AS231" s="172"/>
      <c r="AT231" s="172"/>
      <c r="AU231" s="172"/>
      <c r="AV231" s="172"/>
      <c r="AW231" s="173"/>
      <c r="AX231" s="173"/>
      <c r="AY231" s="174"/>
      <c r="AZ231" s="172"/>
      <c r="BA231" s="172"/>
      <c r="BB231" s="173"/>
    </row>
    <row r="232" spans="27:54" s="156" customFormat="1" x14ac:dyDescent="0.15">
      <c r="AA232" s="172"/>
      <c r="AB232" s="172"/>
      <c r="AC232" s="172"/>
      <c r="AD232" s="172"/>
      <c r="AE232" s="173"/>
      <c r="AF232" s="173"/>
      <c r="AG232" s="174"/>
      <c r="AH232" s="172"/>
      <c r="AI232" s="172"/>
      <c r="AJ232" s="173"/>
      <c r="AK232" s="157"/>
      <c r="AL232" s="172"/>
      <c r="AM232" s="172"/>
      <c r="AN232" s="172"/>
      <c r="AO232" s="172"/>
      <c r="AP232" s="172"/>
      <c r="AQ232" s="172"/>
      <c r="AR232" s="172"/>
      <c r="AS232" s="172"/>
      <c r="AT232" s="172"/>
      <c r="AU232" s="172"/>
      <c r="AV232" s="172"/>
      <c r="AW232" s="173"/>
      <c r="AX232" s="173"/>
      <c r="AY232" s="174"/>
      <c r="AZ232" s="172"/>
      <c r="BA232" s="172"/>
      <c r="BB232" s="173"/>
    </row>
    <row r="233" spans="27:54" s="156" customFormat="1" x14ac:dyDescent="0.15">
      <c r="AA233" s="172"/>
      <c r="AB233" s="172"/>
      <c r="AC233" s="172"/>
      <c r="AD233" s="172"/>
      <c r="AE233" s="173"/>
      <c r="AF233" s="173"/>
      <c r="AG233" s="174"/>
      <c r="AH233" s="172"/>
      <c r="AI233" s="172"/>
      <c r="AJ233" s="173"/>
      <c r="AK233" s="157"/>
      <c r="AL233" s="172"/>
      <c r="AM233" s="172"/>
      <c r="AN233" s="172"/>
      <c r="AO233" s="172"/>
      <c r="AP233" s="172"/>
      <c r="AQ233" s="172"/>
      <c r="AR233" s="172"/>
      <c r="AS233" s="172"/>
      <c r="AT233" s="172"/>
      <c r="AU233" s="172"/>
      <c r="AV233" s="172"/>
      <c r="AW233" s="173"/>
      <c r="AX233" s="173"/>
      <c r="AY233" s="174"/>
      <c r="AZ233" s="172"/>
      <c r="BA233" s="172"/>
      <c r="BB233" s="173"/>
    </row>
    <row r="234" spans="27:54" s="156" customFormat="1" x14ac:dyDescent="0.15">
      <c r="AA234" s="172"/>
      <c r="AB234" s="172"/>
      <c r="AC234" s="172"/>
      <c r="AD234" s="172"/>
      <c r="AE234" s="173"/>
      <c r="AF234" s="173"/>
      <c r="AG234" s="174"/>
      <c r="AH234" s="172"/>
      <c r="AI234" s="172"/>
      <c r="AJ234" s="173"/>
      <c r="AK234" s="157"/>
      <c r="AL234" s="172"/>
      <c r="AM234" s="172"/>
      <c r="AN234" s="172"/>
      <c r="AO234" s="172"/>
      <c r="AP234" s="172"/>
      <c r="AQ234" s="172"/>
      <c r="AR234" s="172"/>
      <c r="AS234" s="172"/>
      <c r="AT234" s="172"/>
      <c r="AU234" s="172"/>
      <c r="AV234" s="172"/>
      <c r="AW234" s="173"/>
      <c r="AX234" s="173"/>
      <c r="AY234" s="174"/>
      <c r="AZ234" s="172"/>
      <c r="BA234" s="172"/>
      <c r="BB234" s="173"/>
    </row>
    <row r="235" spans="27:54" s="156" customFormat="1" x14ac:dyDescent="0.15">
      <c r="AA235" s="172"/>
      <c r="AB235" s="172"/>
      <c r="AC235" s="172"/>
      <c r="AD235" s="172"/>
      <c r="AE235" s="173"/>
      <c r="AF235" s="173"/>
      <c r="AG235" s="174"/>
      <c r="AH235" s="172"/>
      <c r="AI235" s="172"/>
      <c r="AJ235" s="173"/>
      <c r="AK235" s="157"/>
      <c r="AL235" s="172"/>
      <c r="AM235" s="172"/>
      <c r="AN235" s="172"/>
      <c r="AO235" s="172"/>
      <c r="AP235" s="172"/>
      <c r="AQ235" s="172"/>
      <c r="AR235" s="172"/>
      <c r="AS235" s="172"/>
      <c r="AT235" s="172"/>
      <c r="AU235" s="172"/>
      <c r="AV235" s="172"/>
      <c r="AW235" s="173"/>
      <c r="AX235" s="173"/>
      <c r="AY235" s="174"/>
      <c r="AZ235" s="172"/>
      <c r="BA235" s="172"/>
      <c r="BB235" s="173"/>
    </row>
    <row r="236" spans="27:54" s="156" customFormat="1" x14ac:dyDescent="0.15">
      <c r="AA236" s="172"/>
      <c r="AB236" s="172"/>
      <c r="AC236" s="172"/>
      <c r="AD236" s="172"/>
      <c r="AE236" s="173"/>
      <c r="AF236" s="173"/>
      <c r="AG236" s="174"/>
      <c r="AH236" s="172"/>
      <c r="AI236" s="172"/>
      <c r="AJ236" s="173"/>
      <c r="AK236" s="157"/>
      <c r="AL236" s="172"/>
      <c r="AM236" s="172"/>
      <c r="AN236" s="172"/>
      <c r="AO236" s="172"/>
      <c r="AP236" s="172"/>
      <c r="AQ236" s="172"/>
      <c r="AR236" s="172"/>
      <c r="AS236" s="172"/>
      <c r="AT236" s="172"/>
      <c r="AU236" s="172"/>
      <c r="AV236" s="172"/>
      <c r="AW236" s="173"/>
      <c r="AX236" s="173"/>
      <c r="AY236" s="174"/>
      <c r="AZ236" s="172"/>
      <c r="BA236" s="172"/>
      <c r="BB236" s="173"/>
    </row>
    <row r="237" spans="27:54" s="156" customFormat="1" x14ac:dyDescent="0.15">
      <c r="AA237" s="172"/>
      <c r="AB237" s="172"/>
      <c r="AC237" s="172"/>
      <c r="AD237" s="172"/>
      <c r="AE237" s="173"/>
      <c r="AF237" s="173"/>
      <c r="AG237" s="174"/>
      <c r="AH237" s="172"/>
      <c r="AI237" s="172"/>
      <c r="AJ237" s="173"/>
      <c r="AK237" s="157"/>
      <c r="AL237" s="172"/>
      <c r="AM237" s="172"/>
      <c r="AN237" s="172"/>
      <c r="AO237" s="172"/>
      <c r="AP237" s="172"/>
      <c r="AQ237" s="172"/>
      <c r="AR237" s="172"/>
      <c r="AS237" s="172"/>
      <c r="AT237" s="172"/>
      <c r="AU237" s="172"/>
      <c r="AV237" s="172"/>
      <c r="AW237" s="173"/>
      <c r="AX237" s="173"/>
      <c r="AY237" s="174"/>
      <c r="AZ237" s="172"/>
      <c r="BA237" s="172"/>
      <c r="BB237" s="173"/>
    </row>
    <row r="238" spans="27:54" s="156" customFormat="1" x14ac:dyDescent="0.15">
      <c r="AA238" s="172"/>
      <c r="AB238" s="172"/>
      <c r="AC238" s="172"/>
      <c r="AD238" s="172"/>
      <c r="AE238" s="173"/>
      <c r="AF238" s="173"/>
      <c r="AG238" s="174"/>
      <c r="AH238" s="172"/>
      <c r="AI238" s="172"/>
      <c r="AJ238" s="173"/>
      <c r="AK238" s="157"/>
      <c r="AL238" s="172"/>
      <c r="AM238" s="172"/>
      <c r="AN238" s="172"/>
      <c r="AO238" s="172"/>
      <c r="AP238" s="172"/>
      <c r="AQ238" s="172"/>
      <c r="AR238" s="172"/>
      <c r="AS238" s="172"/>
      <c r="AT238" s="172"/>
      <c r="AU238" s="172"/>
      <c r="AV238" s="172"/>
      <c r="AW238" s="173"/>
      <c r="AX238" s="173"/>
      <c r="AY238" s="174"/>
      <c r="AZ238" s="172"/>
      <c r="BA238" s="172"/>
      <c r="BB238" s="173"/>
    </row>
    <row r="239" spans="27:54" s="156" customFormat="1" x14ac:dyDescent="0.15">
      <c r="AA239" s="172"/>
      <c r="AB239" s="172"/>
      <c r="AC239" s="172"/>
      <c r="AD239" s="172"/>
      <c r="AE239" s="173"/>
      <c r="AF239" s="173"/>
      <c r="AG239" s="174"/>
      <c r="AH239" s="172"/>
      <c r="AI239" s="172"/>
      <c r="AJ239" s="173"/>
      <c r="AK239" s="157"/>
      <c r="AL239" s="172"/>
      <c r="AM239" s="172"/>
      <c r="AN239" s="172"/>
      <c r="AO239" s="172"/>
      <c r="AP239" s="172"/>
      <c r="AQ239" s="172"/>
      <c r="AR239" s="172"/>
      <c r="AS239" s="172"/>
      <c r="AT239" s="172"/>
      <c r="AU239" s="172"/>
      <c r="AV239" s="172"/>
      <c r="AW239" s="173"/>
      <c r="AX239" s="173"/>
      <c r="AY239" s="174"/>
      <c r="AZ239" s="172"/>
      <c r="BA239" s="172"/>
      <c r="BB239" s="173"/>
    </row>
    <row r="240" spans="27:54" s="156" customFormat="1" x14ac:dyDescent="0.15">
      <c r="AA240" s="172"/>
      <c r="AB240" s="172"/>
      <c r="AC240" s="172"/>
      <c r="AD240" s="172"/>
      <c r="AE240" s="173"/>
      <c r="AF240" s="173"/>
      <c r="AG240" s="174"/>
      <c r="AH240" s="172"/>
      <c r="AI240" s="172"/>
      <c r="AJ240" s="173"/>
      <c r="AK240" s="157"/>
      <c r="AL240" s="172"/>
      <c r="AM240" s="172"/>
      <c r="AN240" s="172"/>
      <c r="AO240" s="172"/>
      <c r="AP240" s="172"/>
      <c r="AQ240" s="172"/>
      <c r="AR240" s="172"/>
      <c r="AS240" s="172"/>
      <c r="AT240" s="172"/>
      <c r="AU240" s="172"/>
      <c r="AV240" s="172"/>
      <c r="AW240" s="173"/>
      <c r="AX240" s="173"/>
      <c r="AY240" s="174"/>
      <c r="AZ240" s="172"/>
      <c r="BA240" s="172"/>
      <c r="BB240" s="173"/>
    </row>
    <row r="241" spans="27:54" s="156" customFormat="1" x14ac:dyDescent="0.15">
      <c r="AA241" s="172"/>
      <c r="AB241" s="172"/>
      <c r="AC241" s="172"/>
      <c r="AD241" s="172"/>
      <c r="AE241" s="173"/>
      <c r="AF241" s="173"/>
      <c r="AG241" s="174"/>
      <c r="AH241" s="172"/>
      <c r="AI241" s="172"/>
      <c r="AJ241" s="173"/>
      <c r="AK241" s="157"/>
      <c r="AL241" s="172"/>
      <c r="AM241" s="172"/>
      <c r="AN241" s="172"/>
      <c r="AO241" s="172"/>
      <c r="AP241" s="172"/>
      <c r="AQ241" s="172"/>
      <c r="AR241" s="172"/>
      <c r="AS241" s="172"/>
      <c r="AT241" s="172"/>
      <c r="AU241" s="172"/>
      <c r="AV241" s="172"/>
      <c r="AW241" s="173"/>
      <c r="AX241" s="173"/>
      <c r="AY241" s="174"/>
      <c r="AZ241" s="172"/>
      <c r="BA241" s="172"/>
      <c r="BB241" s="173"/>
    </row>
    <row r="242" spans="27:54" s="156" customFormat="1" x14ac:dyDescent="0.15">
      <c r="AA242" s="172"/>
      <c r="AB242" s="172"/>
      <c r="AC242" s="172"/>
      <c r="AD242" s="172"/>
      <c r="AE242" s="173"/>
      <c r="AF242" s="173"/>
      <c r="AG242" s="174"/>
      <c r="AH242" s="172"/>
      <c r="AI242" s="172"/>
      <c r="AJ242" s="173"/>
      <c r="AK242" s="157"/>
      <c r="AL242" s="172"/>
      <c r="AM242" s="172"/>
      <c r="AN242" s="172"/>
      <c r="AO242" s="172"/>
      <c r="AP242" s="172"/>
      <c r="AQ242" s="172"/>
      <c r="AR242" s="172"/>
      <c r="AS242" s="172"/>
      <c r="AT242" s="172"/>
      <c r="AU242" s="172"/>
      <c r="AV242" s="172"/>
      <c r="AW242" s="173"/>
      <c r="AX242" s="173"/>
      <c r="AY242" s="174"/>
      <c r="AZ242" s="172"/>
      <c r="BA242" s="172"/>
      <c r="BB242" s="173"/>
    </row>
    <row r="243" spans="27:54" s="156" customFormat="1" x14ac:dyDescent="0.15">
      <c r="AA243" s="172"/>
      <c r="AB243" s="172"/>
      <c r="AC243" s="172"/>
      <c r="AD243" s="172"/>
      <c r="AE243" s="173"/>
      <c r="AF243" s="173"/>
      <c r="AG243" s="174"/>
      <c r="AH243" s="172"/>
      <c r="AI243" s="172"/>
      <c r="AJ243" s="173"/>
      <c r="AK243" s="157"/>
      <c r="AL243" s="172"/>
      <c r="AM243" s="172"/>
      <c r="AN243" s="172"/>
      <c r="AO243" s="172"/>
      <c r="AP243" s="172"/>
      <c r="AQ243" s="172"/>
      <c r="AR243" s="172"/>
      <c r="AS243" s="172"/>
      <c r="AT243" s="172"/>
      <c r="AU243" s="172"/>
      <c r="AV243" s="172"/>
      <c r="AW243" s="173"/>
      <c r="AX243" s="173"/>
      <c r="AY243" s="174"/>
      <c r="AZ243" s="172"/>
      <c r="BA243" s="172"/>
      <c r="BB243" s="173"/>
    </row>
    <row r="244" spans="27:54" s="156" customFormat="1" x14ac:dyDescent="0.15">
      <c r="AA244" s="172"/>
      <c r="AB244" s="172"/>
      <c r="AC244" s="172"/>
      <c r="AD244" s="172"/>
      <c r="AE244" s="173"/>
      <c r="AF244" s="173"/>
      <c r="AG244" s="174"/>
      <c r="AH244" s="172"/>
      <c r="AI244" s="172"/>
      <c r="AJ244" s="173"/>
      <c r="AK244" s="157"/>
      <c r="AL244" s="172"/>
      <c r="AM244" s="172"/>
      <c r="AN244" s="172"/>
      <c r="AO244" s="172"/>
      <c r="AP244" s="172"/>
      <c r="AQ244" s="172"/>
      <c r="AR244" s="172"/>
      <c r="AS244" s="172"/>
      <c r="AT244" s="172"/>
      <c r="AU244" s="172"/>
      <c r="AV244" s="172"/>
      <c r="AW244" s="173"/>
      <c r="AX244" s="173"/>
      <c r="AY244" s="174"/>
      <c r="AZ244" s="172"/>
      <c r="BA244" s="172"/>
      <c r="BB244" s="173"/>
    </row>
    <row r="245" spans="27:54" s="156" customFormat="1" x14ac:dyDescent="0.15">
      <c r="AA245" s="172"/>
      <c r="AB245" s="172"/>
      <c r="AC245" s="172"/>
      <c r="AD245" s="172"/>
      <c r="AE245" s="173"/>
      <c r="AF245" s="173"/>
      <c r="AG245" s="174"/>
      <c r="AH245" s="172"/>
      <c r="AI245" s="172"/>
      <c r="AJ245" s="173"/>
      <c r="AK245" s="157"/>
      <c r="AL245" s="172"/>
      <c r="AM245" s="172"/>
      <c r="AN245" s="172"/>
      <c r="AO245" s="172"/>
      <c r="AP245" s="172"/>
      <c r="AQ245" s="172"/>
      <c r="AR245" s="172"/>
      <c r="AS245" s="172"/>
      <c r="AT245" s="172"/>
      <c r="AU245" s="172"/>
      <c r="AV245" s="172"/>
      <c r="AW245" s="173"/>
      <c r="AX245" s="173"/>
      <c r="AY245" s="174"/>
      <c r="AZ245" s="172"/>
      <c r="BA245" s="172"/>
      <c r="BB245" s="173"/>
    </row>
    <row r="246" spans="27:54" s="156" customFormat="1" x14ac:dyDescent="0.15">
      <c r="AA246" s="172"/>
      <c r="AB246" s="172"/>
      <c r="AC246" s="172"/>
      <c r="AD246" s="172"/>
      <c r="AE246" s="173"/>
      <c r="AF246" s="173"/>
      <c r="AG246" s="174"/>
      <c r="AH246" s="172"/>
      <c r="AI246" s="172"/>
      <c r="AJ246" s="173"/>
      <c r="AK246" s="157"/>
      <c r="AL246" s="172"/>
      <c r="AM246" s="172"/>
      <c r="AN246" s="172"/>
      <c r="AO246" s="172"/>
      <c r="AP246" s="172"/>
      <c r="AQ246" s="172"/>
      <c r="AR246" s="172"/>
      <c r="AS246" s="172"/>
      <c r="AT246" s="172"/>
      <c r="AU246" s="172"/>
      <c r="AV246" s="172"/>
      <c r="AW246" s="173"/>
      <c r="AX246" s="173"/>
      <c r="AY246" s="174"/>
      <c r="AZ246" s="172"/>
      <c r="BA246" s="172"/>
      <c r="BB246" s="173"/>
    </row>
    <row r="247" spans="27:54" s="156" customFormat="1" x14ac:dyDescent="0.15">
      <c r="AA247" s="172"/>
      <c r="AB247" s="172"/>
      <c r="AC247" s="172"/>
      <c r="AD247" s="172"/>
      <c r="AE247" s="173"/>
      <c r="AF247" s="173"/>
      <c r="AG247" s="174"/>
      <c r="AH247" s="172"/>
      <c r="AI247" s="172"/>
      <c r="AJ247" s="173"/>
      <c r="AK247" s="157"/>
      <c r="AL247" s="172"/>
      <c r="AM247" s="172"/>
      <c r="AN247" s="172"/>
      <c r="AO247" s="172"/>
      <c r="AP247" s="172"/>
      <c r="AQ247" s="172"/>
      <c r="AR247" s="172"/>
      <c r="AS247" s="172"/>
      <c r="AT247" s="172"/>
      <c r="AU247" s="172"/>
      <c r="AV247" s="172"/>
      <c r="AW247" s="173"/>
      <c r="AX247" s="173"/>
      <c r="AY247" s="174"/>
      <c r="AZ247" s="172"/>
      <c r="BA247" s="172"/>
      <c r="BB247" s="173"/>
    </row>
    <row r="248" spans="27:54" s="156" customFormat="1" x14ac:dyDescent="0.15">
      <c r="AA248" s="172"/>
      <c r="AB248" s="172"/>
      <c r="AC248" s="172"/>
      <c r="AD248" s="172"/>
      <c r="AE248" s="173"/>
      <c r="AF248" s="173"/>
      <c r="AG248" s="174"/>
      <c r="AH248" s="172"/>
      <c r="AI248" s="172"/>
      <c r="AJ248" s="173"/>
      <c r="AK248" s="157"/>
      <c r="AL248" s="172"/>
      <c r="AM248" s="172"/>
      <c r="AN248" s="172"/>
      <c r="AO248" s="172"/>
      <c r="AP248" s="172"/>
      <c r="AQ248" s="172"/>
      <c r="AR248" s="172"/>
      <c r="AS248" s="172"/>
      <c r="AT248" s="172"/>
      <c r="AU248" s="172"/>
      <c r="AV248" s="172"/>
      <c r="AW248" s="173"/>
      <c r="AX248" s="173"/>
      <c r="AY248" s="174"/>
      <c r="AZ248" s="172"/>
      <c r="BA248" s="172"/>
      <c r="BB248" s="173"/>
    </row>
    <row r="249" spans="27:54" s="156" customFormat="1" x14ac:dyDescent="0.15">
      <c r="AA249" s="172"/>
      <c r="AB249" s="172"/>
      <c r="AC249" s="172"/>
      <c r="AD249" s="172"/>
      <c r="AE249" s="173"/>
      <c r="AF249" s="173"/>
      <c r="AG249" s="174"/>
      <c r="AH249" s="172"/>
      <c r="AI249" s="172"/>
      <c r="AJ249" s="173"/>
      <c r="AK249" s="157"/>
      <c r="AL249" s="172"/>
      <c r="AM249" s="172"/>
      <c r="AN249" s="172"/>
      <c r="AO249" s="172"/>
      <c r="AP249" s="172"/>
      <c r="AQ249" s="172"/>
      <c r="AR249" s="172"/>
      <c r="AS249" s="172"/>
      <c r="AT249" s="172"/>
      <c r="AU249" s="172"/>
      <c r="AV249" s="172"/>
      <c r="AW249" s="173"/>
      <c r="AX249" s="173"/>
      <c r="AY249" s="174"/>
      <c r="AZ249" s="172"/>
      <c r="BA249" s="172"/>
      <c r="BB249" s="173"/>
    </row>
    <row r="250" spans="27:54" s="156" customFormat="1" x14ac:dyDescent="0.15">
      <c r="AA250" s="172"/>
      <c r="AB250" s="172"/>
      <c r="AC250" s="172"/>
      <c r="AD250" s="172"/>
      <c r="AE250" s="173"/>
      <c r="AF250" s="173"/>
      <c r="AG250" s="174"/>
      <c r="AH250" s="172"/>
      <c r="AI250" s="172"/>
      <c r="AJ250" s="173"/>
      <c r="AK250" s="157"/>
      <c r="AL250" s="172"/>
      <c r="AM250" s="172"/>
      <c r="AN250" s="172"/>
      <c r="AO250" s="172"/>
      <c r="AP250" s="172"/>
      <c r="AQ250" s="172"/>
      <c r="AR250" s="172"/>
      <c r="AS250" s="172"/>
      <c r="AT250" s="172"/>
      <c r="AU250" s="172"/>
      <c r="AV250" s="172"/>
      <c r="AW250" s="173"/>
      <c r="AX250" s="173"/>
      <c r="AY250" s="174"/>
      <c r="AZ250" s="172"/>
      <c r="BA250" s="172"/>
      <c r="BB250" s="173"/>
    </row>
    <row r="251" spans="27:54" s="156" customFormat="1" x14ac:dyDescent="0.15">
      <c r="AA251" s="172"/>
      <c r="AB251" s="172"/>
      <c r="AC251" s="172"/>
      <c r="AD251" s="172"/>
      <c r="AE251" s="173"/>
      <c r="AF251" s="173"/>
      <c r="AG251" s="174"/>
      <c r="AH251" s="172"/>
      <c r="AI251" s="172"/>
      <c r="AJ251" s="173"/>
      <c r="AK251" s="157"/>
      <c r="AL251" s="172"/>
      <c r="AM251" s="172"/>
      <c r="AN251" s="172"/>
      <c r="AO251" s="172"/>
      <c r="AP251" s="172"/>
      <c r="AQ251" s="172"/>
      <c r="AR251" s="172"/>
      <c r="AS251" s="172"/>
      <c r="AT251" s="172"/>
      <c r="AU251" s="172"/>
      <c r="AV251" s="172"/>
      <c r="AW251" s="173"/>
      <c r="AX251" s="173"/>
      <c r="AY251" s="174"/>
      <c r="AZ251" s="172"/>
      <c r="BA251" s="172"/>
      <c r="BB251" s="173"/>
    </row>
    <row r="252" spans="27:54" s="156" customFormat="1" x14ac:dyDescent="0.15">
      <c r="AA252" s="172"/>
      <c r="AB252" s="172"/>
      <c r="AC252" s="172"/>
      <c r="AD252" s="172"/>
      <c r="AE252" s="173"/>
      <c r="AF252" s="173"/>
      <c r="AG252" s="174"/>
      <c r="AH252" s="172"/>
      <c r="AI252" s="172"/>
      <c r="AJ252" s="173"/>
      <c r="AK252" s="157"/>
      <c r="AL252" s="172"/>
      <c r="AM252" s="172"/>
      <c r="AN252" s="172"/>
      <c r="AO252" s="172"/>
      <c r="AP252" s="172"/>
      <c r="AQ252" s="172"/>
      <c r="AR252" s="172"/>
      <c r="AS252" s="172"/>
      <c r="AT252" s="172"/>
      <c r="AU252" s="172"/>
      <c r="AV252" s="172"/>
      <c r="AW252" s="173"/>
      <c r="AX252" s="173"/>
      <c r="AY252" s="174"/>
      <c r="AZ252" s="172"/>
      <c r="BA252" s="172"/>
      <c r="BB252" s="173"/>
    </row>
    <row r="253" spans="27:54" s="156" customFormat="1" x14ac:dyDescent="0.15">
      <c r="AA253" s="172"/>
      <c r="AB253" s="172"/>
      <c r="AC253" s="172"/>
      <c r="AD253" s="172"/>
      <c r="AE253" s="173"/>
      <c r="AF253" s="173"/>
      <c r="AG253" s="174"/>
      <c r="AH253" s="172"/>
      <c r="AI253" s="172"/>
      <c r="AJ253" s="173"/>
      <c r="AK253" s="157"/>
      <c r="AL253" s="172"/>
      <c r="AM253" s="172"/>
      <c r="AN253" s="172"/>
      <c r="AO253" s="172"/>
      <c r="AP253" s="172"/>
      <c r="AQ253" s="172"/>
      <c r="AR253" s="172"/>
      <c r="AS253" s="172"/>
      <c r="AT253" s="172"/>
      <c r="AU253" s="172"/>
      <c r="AV253" s="172"/>
      <c r="AW253" s="173"/>
      <c r="AX253" s="173"/>
      <c r="AY253" s="174"/>
      <c r="AZ253" s="172"/>
      <c r="BA253" s="172"/>
      <c r="BB253" s="173"/>
    </row>
    <row r="254" spans="27:54" s="156" customFormat="1" x14ac:dyDescent="0.15">
      <c r="AA254" s="172"/>
      <c r="AB254" s="172"/>
      <c r="AC254" s="172"/>
      <c r="AD254" s="172"/>
      <c r="AE254" s="173"/>
      <c r="AF254" s="173"/>
      <c r="AG254" s="174"/>
      <c r="AH254" s="172"/>
      <c r="AI254" s="172"/>
      <c r="AJ254" s="173"/>
      <c r="AK254" s="157"/>
      <c r="AL254" s="172"/>
      <c r="AM254" s="172"/>
      <c r="AN254" s="172"/>
      <c r="AO254" s="172"/>
      <c r="AP254" s="172"/>
      <c r="AQ254" s="172"/>
      <c r="AR254" s="172"/>
      <c r="AS254" s="172"/>
      <c r="AT254" s="172"/>
      <c r="AU254" s="172"/>
      <c r="AV254" s="172"/>
      <c r="AW254" s="173"/>
      <c r="AX254" s="173"/>
      <c r="AY254" s="174"/>
      <c r="AZ254" s="172"/>
      <c r="BA254" s="172"/>
      <c r="BB254" s="173"/>
    </row>
    <row r="255" spans="27:54" s="156" customFormat="1" x14ac:dyDescent="0.15">
      <c r="AA255" s="172"/>
      <c r="AB255" s="172"/>
      <c r="AC255" s="172"/>
      <c r="AD255" s="172"/>
      <c r="AE255" s="173"/>
      <c r="AF255" s="173"/>
      <c r="AG255" s="174"/>
      <c r="AH255" s="172"/>
      <c r="AI255" s="172"/>
      <c r="AJ255" s="173"/>
      <c r="AK255" s="157"/>
      <c r="AL255" s="172"/>
      <c r="AM255" s="172"/>
      <c r="AN255" s="172"/>
      <c r="AO255" s="172"/>
      <c r="AP255" s="172"/>
      <c r="AQ255" s="172"/>
      <c r="AR255" s="172"/>
      <c r="AS255" s="172"/>
      <c r="AT255" s="172"/>
      <c r="AU255" s="172"/>
      <c r="AV255" s="172"/>
      <c r="AW255" s="173"/>
      <c r="AX255" s="173"/>
      <c r="AY255" s="174"/>
      <c r="AZ255" s="172"/>
      <c r="BA255" s="172"/>
      <c r="BB255" s="173"/>
    </row>
    <row r="256" spans="27:54" s="156" customFormat="1" x14ac:dyDescent="0.15">
      <c r="AA256" s="172"/>
      <c r="AB256" s="172"/>
      <c r="AC256" s="172"/>
      <c r="AD256" s="172"/>
      <c r="AE256" s="173"/>
      <c r="AF256" s="173"/>
      <c r="AG256" s="174"/>
      <c r="AH256" s="172"/>
      <c r="AI256" s="172"/>
      <c r="AJ256" s="173"/>
      <c r="AK256" s="157"/>
      <c r="AL256" s="172"/>
      <c r="AM256" s="172"/>
      <c r="AN256" s="172"/>
      <c r="AO256" s="172"/>
      <c r="AP256" s="172"/>
      <c r="AQ256" s="172"/>
      <c r="AR256" s="172"/>
      <c r="AS256" s="172"/>
      <c r="AT256" s="172"/>
      <c r="AU256" s="172"/>
      <c r="AV256" s="172"/>
      <c r="AW256" s="173"/>
      <c r="AX256" s="173"/>
      <c r="AY256" s="174"/>
      <c r="AZ256" s="172"/>
      <c r="BA256" s="172"/>
      <c r="BB256" s="173"/>
    </row>
    <row r="257" spans="27:54" s="156" customFormat="1" x14ac:dyDescent="0.15">
      <c r="AA257" s="172"/>
      <c r="AB257" s="172"/>
      <c r="AC257" s="172"/>
      <c r="AD257" s="172"/>
      <c r="AE257" s="173"/>
      <c r="AF257" s="173"/>
      <c r="AG257" s="174"/>
      <c r="AH257" s="172"/>
      <c r="AI257" s="172"/>
      <c r="AJ257" s="173"/>
      <c r="AK257" s="157"/>
      <c r="AL257" s="172"/>
      <c r="AM257" s="172"/>
      <c r="AN257" s="172"/>
      <c r="AO257" s="172"/>
      <c r="AP257" s="172"/>
      <c r="AQ257" s="172"/>
      <c r="AR257" s="172"/>
      <c r="AS257" s="172"/>
      <c r="AT257" s="172"/>
      <c r="AU257" s="172"/>
      <c r="AV257" s="172"/>
      <c r="AW257" s="173"/>
      <c r="AX257" s="173"/>
      <c r="AY257" s="174"/>
      <c r="AZ257" s="172"/>
      <c r="BA257" s="172"/>
      <c r="BB257" s="173"/>
    </row>
    <row r="258" spans="27:54" s="156" customFormat="1" x14ac:dyDescent="0.15">
      <c r="AA258" s="172"/>
      <c r="AB258" s="172"/>
      <c r="AC258" s="172"/>
      <c r="AD258" s="172"/>
      <c r="AE258" s="173"/>
      <c r="AF258" s="173"/>
      <c r="AG258" s="174"/>
      <c r="AH258" s="172"/>
      <c r="AI258" s="172"/>
      <c r="AJ258" s="173"/>
      <c r="AK258" s="157"/>
      <c r="AL258" s="172"/>
      <c r="AM258" s="172"/>
      <c r="AN258" s="172"/>
      <c r="AO258" s="172"/>
      <c r="AP258" s="172"/>
      <c r="AQ258" s="172"/>
      <c r="AR258" s="172"/>
      <c r="AS258" s="172"/>
      <c r="AT258" s="172"/>
      <c r="AU258" s="172"/>
      <c r="AV258" s="172"/>
      <c r="AW258" s="173"/>
      <c r="AX258" s="173"/>
      <c r="AY258" s="174"/>
      <c r="AZ258" s="172"/>
      <c r="BA258" s="172"/>
      <c r="BB258" s="173"/>
    </row>
    <row r="259" spans="27:54" s="156" customFormat="1" x14ac:dyDescent="0.15">
      <c r="AA259" s="172"/>
      <c r="AB259" s="172"/>
      <c r="AC259" s="172"/>
      <c r="AD259" s="172"/>
      <c r="AE259" s="173"/>
      <c r="AF259" s="173"/>
      <c r="AG259" s="174"/>
      <c r="AH259" s="172"/>
      <c r="AI259" s="172"/>
      <c r="AJ259" s="173"/>
      <c r="AK259" s="157"/>
      <c r="AL259" s="172"/>
      <c r="AM259" s="172"/>
      <c r="AN259" s="172"/>
      <c r="AO259" s="172"/>
      <c r="AP259" s="172"/>
      <c r="AQ259" s="172"/>
      <c r="AR259" s="172"/>
      <c r="AS259" s="172"/>
      <c r="AT259" s="172"/>
      <c r="AU259" s="172"/>
      <c r="AV259" s="172"/>
      <c r="AW259" s="173"/>
      <c r="AX259" s="173"/>
      <c r="AY259" s="174"/>
      <c r="AZ259" s="172"/>
      <c r="BA259" s="172"/>
      <c r="BB259" s="173"/>
    </row>
    <row r="260" spans="27:54" s="156" customFormat="1" x14ac:dyDescent="0.15">
      <c r="AA260" s="172"/>
      <c r="AB260" s="172"/>
      <c r="AC260" s="172"/>
      <c r="AD260" s="172"/>
      <c r="AE260" s="173"/>
      <c r="AF260" s="173"/>
      <c r="AG260" s="174"/>
      <c r="AH260" s="172"/>
      <c r="AI260" s="172"/>
      <c r="AJ260" s="173"/>
      <c r="AK260" s="157"/>
      <c r="AL260" s="172"/>
      <c r="AM260" s="172"/>
      <c r="AN260" s="172"/>
      <c r="AO260" s="172"/>
      <c r="AP260" s="172"/>
      <c r="AQ260" s="172"/>
      <c r="AR260" s="172"/>
      <c r="AS260" s="172"/>
      <c r="AT260" s="172"/>
      <c r="AU260" s="172"/>
      <c r="AV260" s="172"/>
      <c r="AW260" s="173"/>
      <c r="AX260" s="173"/>
      <c r="AY260" s="174"/>
      <c r="AZ260" s="172"/>
      <c r="BA260" s="172"/>
      <c r="BB260" s="173"/>
    </row>
    <row r="261" spans="27:54" s="156" customFormat="1" x14ac:dyDescent="0.15">
      <c r="AA261" s="172"/>
      <c r="AB261" s="172"/>
      <c r="AC261" s="172"/>
      <c r="AD261" s="172"/>
      <c r="AE261" s="173"/>
      <c r="AF261" s="173"/>
      <c r="AG261" s="174"/>
      <c r="AH261" s="172"/>
      <c r="AI261" s="172"/>
      <c r="AJ261" s="173"/>
      <c r="AK261" s="157"/>
      <c r="AL261" s="172"/>
      <c r="AM261" s="172"/>
      <c r="AN261" s="172"/>
      <c r="AO261" s="172"/>
      <c r="AP261" s="172"/>
      <c r="AQ261" s="172"/>
      <c r="AR261" s="172"/>
      <c r="AS261" s="172"/>
      <c r="AT261" s="172"/>
      <c r="AU261" s="172"/>
      <c r="AV261" s="172"/>
      <c r="AW261" s="173"/>
      <c r="AX261" s="173"/>
      <c r="AY261" s="174"/>
      <c r="AZ261" s="172"/>
      <c r="BA261" s="172"/>
      <c r="BB261" s="173"/>
    </row>
    <row r="262" spans="27:54" s="156" customFormat="1" x14ac:dyDescent="0.15">
      <c r="AA262" s="172"/>
      <c r="AB262" s="172"/>
      <c r="AC262" s="172"/>
      <c r="AD262" s="172"/>
      <c r="AE262" s="173"/>
      <c r="AF262" s="173"/>
      <c r="AG262" s="174"/>
      <c r="AH262" s="172"/>
      <c r="AI262" s="172"/>
      <c r="AJ262" s="173"/>
      <c r="AK262" s="157"/>
      <c r="AL262" s="172"/>
      <c r="AM262" s="172"/>
      <c r="AN262" s="172"/>
      <c r="AO262" s="172"/>
      <c r="AP262" s="172"/>
      <c r="AQ262" s="172"/>
      <c r="AR262" s="172"/>
      <c r="AS262" s="172"/>
      <c r="AT262" s="172"/>
      <c r="AU262" s="172"/>
      <c r="AV262" s="172"/>
      <c r="AW262" s="173"/>
      <c r="AX262" s="173"/>
      <c r="AY262" s="174"/>
      <c r="AZ262" s="172"/>
      <c r="BA262" s="172"/>
      <c r="BB262" s="173"/>
    </row>
    <row r="263" spans="27:54" s="156" customFormat="1" x14ac:dyDescent="0.15">
      <c r="AA263" s="172"/>
      <c r="AB263" s="172"/>
      <c r="AC263" s="172"/>
      <c r="AD263" s="172"/>
      <c r="AE263" s="173"/>
      <c r="AF263" s="173"/>
      <c r="AG263" s="174"/>
      <c r="AH263" s="172"/>
      <c r="AI263" s="172"/>
      <c r="AJ263" s="173"/>
      <c r="AK263" s="157"/>
      <c r="AL263" s="172"/>
      <c r="AM263" s="172"/>
      <c r="AN263" s="172"/>
      <c r="AO263" s="172"/>
      <c r="AP263" s="172"/>
      <c r="AQ263" s="172"/>
      <c r="AR263" s="172"/>
      <c r="AS263" s="172"/>
      <c r="AT263" s="172"/>
      <c r="AU263" s="172"/>
      <c r="AV263" s="172"/>
      <c r="AW263" s="173"/>
      <c r="AX263" s="173"/>
      <c r="AY263" s="174"/>
      <c r="AZ263" s="172"/>
      <c r="BA263" s="172"/>
      <c r="BB263" s="173"/>
    </row>
    <row r="264" spans="27:54" s="156" customFormat="1" x14ac:dyDescent="0.15">
      <c r="AA264" s="172"/>
      <c r="AB264" s="172"/>
      <c r="AC264" s="172"/>
      <c r="AD264" s="172"/>
      <c r="AE264" s="173"/>
      <c r="AF264" s="173"/>
      <c r="AG264" s="174"/>
      <c r="AH264" s="172"/>
      <c r="AI264" s="172"/>
      <c r="AJ264" s="173"/>
      <c r="AK264" s="157"/>
      <c r="AL264" s="172"/>
      <c r="AM264" s="172"/>
      <c r="AN264" s="172"/>
      <c r="AO264" s="172"/>
      <c r="AP264" s="172"/>
      <c r="AQ264" s="172"/>
      <c r="AR264" s="172"/>
      <c r="AS264" s="172"/>
      <c r="AT264" s="172"/>
      <c r="AU264" s="172"/>
      <c r="AV264" s="172"/>
      <c r="AW264" s="173"/>
      <c r="AX264" s="173"/>
      <c r="AY264" s="174"/>
      <c r="AZ264" s="172"/>
      <c r="BA264" s="172"/>
      <c r="BB264" s="173"/>
    </row>
    <row r="265" spans="27:54" s="156" customFormat="1" x14ac:dyDescent="0.15">
      <c r="AA265" s="172"/>
      <c r="AB265" s="172"/>
      <c r="AC265" s="172"/>
      <c r="AD265" s="172"/>
      <c r="AE265" s="173"/>
      <c r="AF265" s="173"/>
      <c r="AG265" s="174"/>
      <c r="AH265" s="172"/>
      <c r="AI265" s="172"/>
      <c r="AJ265" s="173"/>
      <c r="AK265" s="157"/>
      <c r="AL265" s="172"/>
      <c r="AM265" s="172"/>
      <c r="AN265" s="172"/>
      <c r="AO265" s="172"/>
      <c r="AP265" s="172"/>
      <c r="AQ265" s="172"/>
      <c r="AR265" s="172"/>
      <c r="AS265" s="172"/>
      <c r="AT265" s="172"/>
      <c r="AU265" s="172"/>
      <c r="AV265" s="172"/>
      <c r="AW265" s="173"/>
      <c r="AX265" s="173"/>
      <c r="AY265" s="174"/>
      <c r="AZ265" s="172"/>
      <c r="BA265" s="172"/>
      <c r="BB265" s="173"/>
    </row>
    <row r="266" spans="27:54" s="156" customFormat="1" x14ac:dyDescent="0.15">
      <c r="AA266" s="172"/>
      <c r="AB266" s="172"/>
      <c r="AC266" s="172"/>
      <c r="AD266" s="172"/>
      <c r="AE266" s="173"/>
      <c r="AF266" s="173"/>
      <c r="AG266" s="174"/>
      <c r="AH266" s="172"/>
      <c r="AI266" s="172"/>
      <c r="AJ266" s="173"/>
      <c r="AK266" s="157"/>
      <c r="AL266" s="172"/>
      <c r="AM266" s="172"/>
      <c r="AN266" s="172"/>
      <c r="AO266" s="172"/>
      <c r="AP266" s="172"/>
      <c r="AQ266" s="172"/>
      <c r="AR266" s="172"/>
      <c r="AS266" s="172"/>
      <c r="AT266" s="172"/>
      <c r="AU266" s="172"/>
      <c r="AV266" s="172"/>
      <c r="AW266" s="173"/>
      <c r="AX266" s="173"/>
      <c r="AY266" s="174"/>
      <c r="AZ266" s="172"/>
      <c r="BA266" s="172"/>
      <c r="BB266" s="173"/>
    </row>
    <row r="267" spans="27:54" s="156" customFormat="1" x14ac:dyDescent="0.15">
      <c r="AA267" s="172"/>
      <c r="AB267" s="172"/>
      <c r="AC267" s="172"/>
      <c r="AD267" s="172"/>
      <c r="AE267" s="173"/>
      <c r="AF267" s="173"/>
      <c r="AG267" s="174"/>
      <c r="AH267" s="172"/>
      <c r="AI267" s="172"/>
      <c r="AJ267" s="173"/>
      <c r="AK267" s="157"/>
      <c r="AL267" s="172"/>
      <c r="AM267" s="172"/>
      <c r="AN267" s="172"/>
      <c r="AO267" s="172"/>
      <c r="AP267" s="172"/>
      <c r="AQ267" s="172"/>
      <c r="AR267" s="172"/>
      <c r="AS267" s="172"/>
      <c r="AT267" s="172"/>
      <c r="AU267" s="172"/>
      <c r="AV267" s="172"/>
      <c r="AW267" s="173"/>
      <c r="AX267" s="173"/>
      <c r="AY267" s="174"/>
      <c r="AZ267" s="172"/>
      <c r="BA267" s="172"/>
      <c r="BB267" s="173"/>
    </row>
    <row r="268" spans="27:54" s="156" customFormat="1" x14ac:dyDescent="0.15">
      <c r="AA268" s="172"/>
      <c r="AB268" s="172"/>
      <c r="AC268" s="172"/>
      <c r="AD268" s="172"/>
      <c r="AE268" s="173"/>
      <c r="AF268" s="173"/>
      <c r="AG268" s="174"/>
      <c r="AH268" s="172"/>
      <c r="AI268" s="172"/>
      <c r="AJ268" s="173"/>
      <c r="AK268" s="157"/>
      <c r="AL268" s="172"/>
      <c r="AM268" s="172"/>
      <c r="AN268" s="172"/>
      <c r="AO268" s="172"/>
      <c r="AP268" s="172"/>
      <c r="AQ268" s="172"/>
      <c r="AR268" s="172"/>
      <c r="AS268" s="172"/>
      <c r="AT268" s="172"/>
      <c r="AU268" s="172"/>
      <c r="AV268" s="172"/>
      <c r="AW268" s="173"/>
      <c r="AX268" s="173"/>
      <c r="AY268" s="174"/>
      <c r="AZ268" s="172"/>
      <c r="BA268" s="172"/>
      <c r="BB268" s="173"/>
    </row>
    <row r="269" spans="27:54" s="156" customFormat="1" x14ac:dyDescent="0.15">
      <c r="AA269" s="172"/>
      <c r="AB269" s="172"/>
      <c r="AC269" s="172"/>
      <c r="AD269" s="172"/>
      <c r="AE269" s="173"/>
      <c r="AF269" s="173"/>
      <c r="AG269" s="174"/>
      <c r="AH269" s="172"/>
      <c r="AI269" s="172"/>
      <c r="AJ269" s="173"/>
      <c r="AK269" s="157"/>
      <c r="AL269" s="172"/>
      <c r="AM269" s="172"/>
      <c r="AN269" s="172"/>
      <c r="AO269" s="172"/>
      <c r="AP269" s="172"/>
      <c r="AQ269" s="172"/>
      <c r="AR269" s="172"/>
      <c r="AS269" s="172"/>
      <c r="AT269" s="172"/>
      <c r="AU269" s="172"/>
      <c r="AV269" s="172"/>
      <c r="AW269" s="173"/>
      <c r="AX269" s="173"/>
      <c r="AY269" s="174"/>
      <c r="AZ269" s="172"/>
      <c r="BA269" s="172"/>
      <c r="BB269" s="173"/>
    </row>
    <row r="270" spans="27:54" s="156" customFormat="1" x14ac:dyDescent="0.15">
      <c r="AA270" s="172"/>
      <c r="AB270" s="172"/>
      <c r="AC270" s="172"/>
      <c r="AD270" s="172"/>
      <c r="AE270" s="173"/>
      <c r="AF270" s="173"/>
      <c r="AG270" s="174"/>
      <c r="AH270" s="172"/>
      <c r="AI270" s="172"/>
      <c r="AJ270" s="173"/>
      <c r="AK270" s="157"/>
      <c r="AL270" s="172"/>
      <c r="AM270" s="172"/>
      <c r="AN270" s="172"/>
      <c r="AO270" s="172"/>
      <c r="AP270" s="172"/>
      <c r="AQ270" s="172"/>
      <c r="AR270" s="172"/>
      <c r="AS270" s="172"/>
      <c r="AT270" s="172"/>
      <c r="AU270" s="172"/>
      <c r="AV270" s="172"/>
      <c r="AW270" s="173"/>
      <c r="AX270" s="173"/>
      <c r="AY270" s="174"/>
      <c r="AZ270" s="172"/>
      <c r="BA270" s="172"/>
      <c r="BB270" s="173"/>
    </row>
    <row r="271" spans="27:54" s="156" customFormat="1" x14ac:dyDescent="0.15">
      <c r="AA271" s="172"/>
      <c r="AB271" s="172"/>
      <c r="AC271" s="172"/>
      <c r="AD271" s="172"/>
      <c r="AE271" s="173"/>
      <c r="AF271" s="173"/>
      <c r="AG271" s="174"/>
      <c r="AH271" s="172"/>
      <c r="AI271" s="172"/>
      <c r="AJ271" s="173"/>
      <c r="AK271" s="157"/>
      <c r="AL271" s="172"/>
      <c r="AM271" s="172"/>
      <c r="AN271" s="172"/>
      <c r="AO271" s="172"/>
      <c r="AP271" s="172"/>
      <c r="AQ271" s="172"/>
      <c r="AR271" s="172"/>
      <c r="AS271" s="172"/>
      <c r="AT271" s="172"/>
      <c r="AU271" s="172"/>
      <c r="AV271" s="172"/>
      <c r="AW271" s="173"/>
      <c r="AX271" s="173"/>
      <c r="AY271" s="174"/>
      <c r="AZ271" s="172"/>
      <c r="BA271" s="172"/>
      <c r="BB271" s="173"/>
    </row>
    <row r="272" spans="27:54" s="156" customFormat="1" x14ac:dyDescent="0.15">
      <c r="AA272" s="172"/>
      <c r="AB272" s="172"/>
      <c r="AC272" s="172"/>
      <c r="AD272" s="172"/>
      <c r="AE272" s="173"/>
      <c r="AF272" s="173"/>
      <c r="AG272" s="174"/>
      <c r="AH272" s="172"/>
      <c r="AI272" s="172"/>
      <c r="AJ272" s="173"/>
      <c r="AK272" s="157"/>
      <c r="AL272" s="172"/>
      <c r="AM272" s="172"/>
      <c r="AN272" s="172"/>
      <c r="AO272" s="172"/>
      <c r="AP272" s="172"/>
      <c r="AQ272" s="172"/>
      <c r="AR272" s="172"/>
      <c r="AS272" s="172"/>
      <c r="AT272" s="172"/>
      <c r="AU272" s="172"/>
      <c r="AV272" s="172"/>
      <c r="AW272" s="173"/>
      <c r="AX272" s="173"/>
      <c r="AY272" s="174"/>
      <c r="AZ272" s="172"/>
      <c r="BA272" s="172"/>
      <c r="BB272" s="173"/>
    </row>
    <row r="273" spans="27:54" s="156" customFormat="1" x14ac:dyDescent="0.15">
      <c r="AA273" s="172"/>
      <c r="AB273" s="172"/>
      <c r="AC273" s="172"/>
      <c r="AD273" s="172"/>
      <c r="AE273" s="173"/>
      <c r="AF273" s="173"/>
      <c r="AG273" s="174"/>
      <c r="AH273" s="172"/>
      <c r="AI273" s="172"/>
      <c r="AJ273" s="173"/>
      <c r="AK273" s="157"/>
      <c r="AL273" s="172"/>
      <c r="AM273" s="172"/>
      <c r="AN273" s="172"/>
      <c r="AO273" s="172"/>
      <c r="AP273" s="172"/>
      <c r="AQ273" s="172"/>
      <c r="AR273" s="172"/>
      <c r="AS273" s="172"/>
      <c r="AT273" s="172"/>
      <c r="AU273" s="172"/>
      <c r="AV273" s="172"/>
      <c r="AW273" s="173"/>
      <c r="AX273" s="173"/>
      <c r="AY273" s="174"/>
      <c r="AZ273" s="172"/>
      <c r="BA273" s="172"/>
      <c r="BB273" s="173"/>
    </row>
    <row r="274" spans="27:54" s="156" customFormat="1" x14ac:dyDescent="0.15">
      <c r="AA274" s="172"/>
      <c r="AB274" s="172"/>
      <c r="AC274" s="172"/>
      <c r="AD274" s="172"/>
      <c r="AE274" s="173"/>
      <c r="AF274" s="173"/>
      <c r="AG274" s="174"/>
      <c r="AH274" s="172"/>
      <c r="AI274" s="172"/>
      <c r="AJ274" s="173"/>
      <c r="AK274" s="157"/>
      <c r="AL274" s="172"/>
      <c r="AM274" s="172"/>
      <c r="AN274" s="172"/>
      <c r="AO274" s="172"/>
      <c r="AP274" s="172"/>
      <c r="AQ274" s="172"/>
      <c r="AR274" s="172"/>
      <c r="AS274" s="172"/>
      <c r="AT274" s="172"/>
      <c r="AU274" s="172"/>
      <c r="AV274" s="172"/>
      <c r="AW274" s="173"/>
      <c r="AX274" s="173"/>
      <c r="AY274" s="174"/>
      <c r="AZ274" s="172"/>
      <c r="BA274" s="172"/>
      <c r="BB274" s="173"/>
    </row>
    <row r="275" spans="27:54" s="156" customFormat="1" x14ac:dyDescent="0.15">
      <c r="AA275" s="172"/>
      <c r="AB275" s="172"/>
      <c r="AC275" s="172"/>
      <c r="AD275" s="172"/>
      <c r="AE275" s="173"/>
      <c r="AF275" s="173"/>
      <c r="AG275" s="174"/>
      <c r="AH275" s="172"/>
      <c r="AI275" s="172"/>
      <c r="AJ275" s="173"/>
      <c r="AK275" s="157"/>
      <c r="AL275" s="172"/>
      <c r="AM275" s="172"/>
      <c r="AN275" s="172"/>
      <c r="AO275" s="172"/>
      <c r="AP275" s="172"/>
      <c r="AQ275" s="172"/>
      <c r="AR275" s="172"/>
      <c r="AS275" s="172"/>
      <c r="AT275" s="172"/>
      <c r="AU275" s="172"/>
      <c r="AV275" s="172"/>
      <c r="AW275" s="173"/>
      <c r="AX275" s="173"/>
      <c r="AY275" s="174"/>
      <c r="AZ275" s="172"/>
      <c r="BA275" s="172"/>
      <c r="BB275" s="173"/>
    </row>
    <row r="276" spans="27:54" s="156" customFormat="1" x14ac:dyDescent="0.15">
      <c r="AA276" s="172"/>
      <c r="AB276" s="172"/>
      <c r="AC276" s="172"/>
      <c r="AD276" s="172"/>
      <c r="AE276" s="173"/>
      <c r="AF276" s="173"/>
      <c r="AG276" s="174"/>
      <c r="AH276" s="172"/>
      <c r="AI276" s="172"/>
      <c r="AJ276" s="173"/>
      <c r="AK276" s="157"/>
      <c r="AL276" s="172"/>
      <c r="AM276" s="172"/>
      <c r="AN276" s="172"/>
      <c r="AO276" s="172"/>
      <c r="AP276" s="172"/>
      <c r="AQ276" s="172"/>
      <c r="AR276" s="172"/>
      <c r="AS276" s="172"/>
      <c r="AT276" s="172"/>
      <c r="AU276" s="172"/>
      <c r="AV276" s="172"/>
      <c r="AW276" s="173"/>
      <c r="AX276" s="173"/>
      <c r="AY276" s="174"/>
      <c r="AZ276" s="172"/>
      <c r="BA276" s="172"/>
      <c r="BB276" s="173"/>
    </row>
    <row r="277" spans="27:54" s="156" customFormat="1" x14ac:dyDescent="0.15">
      <c r="AA277" s="172"/>
      <c r="AB277" s="172"/>
      <c r="AC277" s="172"/>
      <c r="AD277" s="172"/>
      <c r="AE277" s="173"/>
      <c r="AF277" s="173"/>
      <c r="AG277" s="174"/>
      <c r="AH277" s="172"/>
      <c r="AI277" s="172"/>
      <c r="AJ277" s="173"/>
      <c r="AK277" s="157"/>
      <c r="AL277" s="172"/>
      <c r="AM277" s="172"/>
      <c r="AN277" s="172"/>
      <c r="AO277" s="172"/>
      <c r="AP277" s="172"/>
      <c r="AQ277" s="172"/>
      <c r="AR277" s="172"/>
      <c r="AS277" s="172"/>
      <c r="AT277" s="172"/>
      <c r="AU277" s="172"/>
      <c r="AV277" s="172"/>
      <c r="AW277" s="173"/>
      <c r="AX277" s="173"/>
      <c r="AY277" s="174"/>
      <c r="AZ277" s="172"/>
      <c r="BA277" s="172"/>
      <c r="BB277" s="173"/>
    </row>
    <row r="278" spans="27:54" s="156" customFormat="1" x14ac:dyDescent="0.15">
      <c r="AA278" s="172"/>
      <c r="AB278" s="172"/>
      <c r="AC278" s="172"/>
      <c r="AD278" s="172"/>
      <c r="AE278" s="173"/>
      <c r="AF278" s="173"/>
      <c r="AG278" s="174"/>
      <c r="AH278" s="172"/>
      <c r="AI278" s="172"/>
      <c r="AJ278" s="173"/>
      <c r="AK278" s="157"/>
      <c r="AL278" s="172"/>
      <c r="AM278" s="172"/>
      <c r="AN278" s="172"/>
      <c r="AO278" s="172"/>
      <c r="AP278" s="172"/>
      <c r="AQ278" s="172"/>
      <c r="AR278" s="172"/>
      <c r="AS278" s="172"/>
      <c r="AT278" s="172"/>
      <c r="AU278" s="172"/>
      <c r="AV278" s="172"/>
      <c r="AW278" s="173"/>
      <c r="AX278" s="173"/>
      <c r="AY278" s="174"/>
      <c r="AZ278" s="172"/>
      <c r="BA278" s="172"/>
      <c r="BB278" s="173"/>
    </row>
    <row r="279" spans="27:54" s="156" customFormat="1" x14ac:dyDescent="0.15">
      <c r="AA279" s="172"/>
      <c r="AB279" s="172"/>
      <c r="AC279" s="172"/>
      <c r="AD279" s="172"/>
      <c r="AE279" s="173"/>
      <c r="AF279" s="173"/>
      <c r="AG279" s="174"/>
      <c r="AH279" s="172"/>
      <c r="AI279" s="172"/>
      <c r="AJ279" s="173"/>
      <c r="AK279" s="157"/>
      <c r="AL279" s="172"/>
      <c r="AM279" s="172"/>
      <c r="AN279" s="172"/>
      <c r="AO279" s="172"/>
      <c r="AP279" s="172"/>
      <c r="AQ279" s="172"/>
      <c r="AR279" s="172"/>
      <c r="AS279" s="172"/>
      <c r="AT279" s="172"/>
      <c r="AU279" s="172"/>
      <c r="AV279" s="172"/>
      <c r="AW279" s="173"/>
      <c r="AX279" s="173"/>
      <c r="AY279" s="174"/>
      <c r="AZ279" s="172"/>
      <c r="BA279" s="172"/>
      <c r="BB279" s="173"/>
    </row>
    <row r="280" spans="27:54" s="156" customFormat="1" x14ac:dyDescent="0.15">
      <c r="AA280" s="172"/>
      <c r="AB280" s="172"/>
      <c r="AC280" s="172"/>
      <c r="AD280" s="172"/>
      <c r="AE280" s="173"/>
      <c r="AF280" s="173"/>
      <c r="AG280" s="174"/>
      <c r="AH280" s="172"/>
      <c r="AI280" s="172"/>
      <c r="AJ280" s="173"/>
      <c r="AK280" s="157"/>
      <c r="AL280" s="172"/>
      <c r="AM280" s="172"/>
      <c r="AN280" s="172"/>
      <c r="AO280" s="172"/>
      <c r="AP280" s="172"/>
      <c r="AQ280" s="172"/>
      <c r="AR280" s="172"/>
      <c r="AS280" s="172"/>
      <c r="AT280" s="172"/>
      <c r="AU280" s="172"/>
      <c r="AV280" s="172"/>
      <c r="AW280" s="173"/>
      <c r="AX280" s="173"/>
      <c r="AY280" s="174"/>
      <c r="AZ280" s="172"/>
      <c r="BA280" s="172"/>
      <c r="BB280" s="173"/>
    </row>
    <row r="281" spans="27:54" s="156" customFormat="1" x14ac:dyDescent="0.15">
      <c r="AA281" s="172"/>
      <c r="AB281" s="172"/>
      <c r="AC281" s="172"/>
      <c r="AD281" s="172"/>
      <c r="AE281" s="173"/>
      <c r="AF281" s="173"/>
      <c r="AG281" s="174"/>
      <c r="AH281" s="172"/>
      <c r="AI281" s="172"/>
      <c r="AJ281" s="173"/>
      <c r="AK281" s="157"/>
      <c r="AL281" s="172"/>
      <c r="AM281" s="172"/>
      <c r="AN281" s="172"/>
      <c r="AO281" s="172"/>
      <c r="AP281" s="172"/>
      <c r="AQ281" s="172"/>
      <c r="AR281" s="172"/>
      <c r="AS281" s="172"/>
      <c r="AT281" s="172"/>
      <c r="AU281" s="172"/>
      <c r="AV281" s="172"/>
      <c r="AW281" s="173"/>
      <c r="AX281" s="173"/>
      <c r="AY281" s="174"/>
      <c r="AZ281" s="172"/>
      <c r="BA281" s="172"/>
      <c r="BB281" s="173"/>
    </row>
    <row r="282" spans="27:54" s="156" customFormat="1" x14ac:dyDescent="0.15">
      <c r="AA282" s="172"/>
      <c r="AB282" s="172"/>
      <c r="AC282" s="172"/>
      <c r="AD282" s="172"/>
      <c r="AE282" s="173"/>
      <c r="AF282" s="173"/>
      <c r="AG282" s="174"/>
      <c r="AH282" s="172"/>
      <c r="AI282" s="172"/>
      <c r="AJ282" s="173"/>
      <c r="AK282" s="157"/>
      <c r="AL282" s="172"/>
      <c r="AM282" s="172"/>
      <c r="AN282" s="172"/>
      <c r="AO282" s="172"/>
      <c r="AP282" s="172"/>
      <c r="AQ282" s="172"/>
      <c r="AR282" s="172"/>
      <c r="AS282" s="172"/>
      <c r="AT282" s="172"/>
      <c r="AU282" s="172"/>
      <c r="AV282" s="172"/>
      <c r="AW282" s="173"/>
      <c r="AX282" s="173"/>
      <c r="AY282" s="174"/>
      <c r="AZ282" s="172"/>
      <c r="BA282" s="172"/>
      <c r="BB282" s="173"/>
    </row>
    <row r="283" spans="27:54" s="156" customFormat="1" x14ac:dyDescent="0.15">
      <c r="AA283" s="172"/>
      <c r="AB283" s="172"/>
      <c r="AC283" s="172"/>
      <c r="AD283" s="172"/>
      <c r="AE283" s="173"/>
      <c r="AF283" s="173"/>
      <c r="AG283" s="174"/>
      <c r="AH283" s="172"/>
      <c r="AI283" s="172"/>
      <c r="AJ283" s="173"/>
      <c r="AK283" s="157"/>
      <c r="AL283" s="172"/>
      <c r="AM283" s="172"/>
      <c r="AN283" s="172"/>
      <c r="AO283" s="172"/>
      <c r="AP283" s="172"/>
      <c r="AQ283" s="172"/>
      <c r="AR283" s="172"/>
      <c r="AS283" s="172"/>
      <c r="AT283" s="172"/>
      <c r="AU283" s="172"/>
      <c r="AV283" s="172"/>
      <c r="AW283" s="173"/>
      <c r="AX283" s="173"/>
      <c r="AY283" s="174"/>
      <c r="AZ283" s="172"/>
      <c r="BA283" s="172"/>
      <c r="BB283" s="173"/>
    </row>
    <row r="284" spans="27:54" s="156" customFormat="1" x14ac:dyDescent="0.15">
      <c r="AA284" s="172"/>
      <c r="AB284" s="172"/>
      <c r="AC284" s="172"/>
      <c r="AD284" s="172"/>
      <c r="AE284" s="173"/>
      <c r="AF284" s="173"/>
      <c r="AG284" s="174"/>
      <c r="AH284" s="172"/>
      <c r="AI284" s="172"/>
      <c r="AJ284" s="173"/>
      <c r="AK284" s="157"/>
      <c r="AL284" s="172"/>
      <c r="AM284" s="172"/>
      <c r="AN284" s="172"/>
      <c r="AO284" s="172"/>
      <c r="AP284" s="172"/>
      <c r="AQ284" s="172"/>
      <c r="AR284" s="172"/>
      <c r="AS284" s="172"/>
      <c r="AT284" s="172"/>
      <c r="AU284" s="172"/>
      <c r="AV284" s="172"/>
      <c r="AW284" s="173"/>
      <c r="AX284" s="173"/>
      <c r="AY284" s="174"/>
      <c r="AZ284" s="172"/>
      <c r="BA284" s="172"/>
      <c r="BB284" s="173"/>
    </row>
    <row r="285" spans="27:54" s="156" customFormat="1" x14ac:dyDescent="0.15">
      <c r="AA285" s="172"/>
      <c r="AB285" s="172"/>
      <c r="AC285" s="172"/>
      <c r="AD285" s="172"/>
      <c r="AE285" s="173"/>
      <c r="AF285" s="173"/>
      <c r="AG285" s="174"/>
      <c r="AH285" s="172"/>
      <c r="AI285" s="172"/>
      <c r="AJ285" s="173"/>
      <c r="AK285" s="157"/>
      <c r="AL285" s="172"/>
      <c r="AM285" s="172"/>
      <c r="AN285" s="172"/>
      <c r="AO285" s="172"/>
      <c r="AP285" s="172"/>
      <c r="AQ285" s="172"/>
      <c r="AR285" s="172"/>
      <c r="AS285" s="172"/>
      <c r="AT285" s="172"/>
      <c r="AU285" s="172"/>
      <c r="AV285" s="172"/>
      <c r="AW285" s="173"/>
      <c r="AX285" s="173"/>
      <c r="AY285" s="174"/>
      <c r="AZ285" s="172"/>
      <c r="BA285" s="172"/>
      <c r="BB285" s="173"/>
    </row>
    <row r="286" spans="27:54" s="156" customFormat="1" x14ac:dyDescent="0.15">
      <c r="AA286" s="172"/>
      <c r="AB286" s="172"/>
      <c r="AC286" s="172"/>
      <c r="AD286" s="172"/>
      <c r="AE286" s="173"/>
      <c r="AF286" s="173"/>
      <c r="AG286" s="174"/>
      <c r="AH286" s="172"/>
      <c r="AI286" s="172"/>
      <c r="AJ286" s="173"/>
      <c r="AK286" s="157"/>
      <c r="AL286" s="172"/>
      <c r="AM286" s="172"/>
      <c r="AN286" s="172"/>
      <c r="AO286" s="172"/>
      <c r="AP286" s="172"/>
      <c r="AQ286" s="172"/>
      <c r="AR286" s="172"/>
      <c r="AS286" s="172"/>
      <c r="AT286" s="172"/>
      <c r="AU286" s="172"/>
      <c r="AV286" s="172"/>
      <c r="AW286" s="173"/>
      <c r="AX286" s="173"/>
      <c r="AY286" s="174"/>
      <c r="AZ286" s="172"/>
      <c r="BA286" s="172"/>
      <c r="BB286" s="173"/>
    </row>
    <row r="287" spans="27:54" s="156" customFormat="1" x14ac:dyDescent="0.15">
      <c r="AA287" s="172"/>
      <c r="AB287" s="172"/>
      <c r="AC287" s="172"/>
      <c r="AD287" s="172"/>
      <c r="AE287" s="173"/>
      <c r="AF287" s="173"/>
      <c r="AG287" s="174"/>
      <c r="AH287" s="172"/>
      <c r="AI287" s="172"/>
      <c r="AJ287" s="173"/>
      <c r="AK287" s="157"/>
      <c r="AL287" s="172"/>
      <c r="AM287" s="172"/>
      <c r="AN287" s="172"/>
      <c r="AO287" s="172"/>
      <c r="AP287" s="172"/>
      <c r="AQ287" s="172"/>
      <c r="AR287" s="172"/>
      <c r="AS287" s="172"/>
      <c r="AT287" s="172"/>
      <c r="AU287" s="172"/>
      <c r="AV287" s="172"/>
      <c r="AW287" s="173"/>
      <c r="AX287" s="173"/>
      <c r="AY287" s="174"/>
      <c r="AZ287" s="172"/>
      <c r="BA287" s="172"/>
      <c r="BB287" s="173"/>
    </row>
    <row r="288" spans="27:54" s="156" customFormat="1" x14ac:dyDescent="0.15">
      <c r="AA288" s="172"/>
      <c r="AB288" s="172"/>
      <c r="AC288" s="172"/>
      <c r="AD288" s="172"/>
      <c r="AE288" s="173"/>
      <c r="AF288" s="173"/>
      <c r="AG288" s="174"/>
      <c r="AH288" s="172"/>
      <c r="AI288" s="172"/>
      <c r="AJ288" s="173"/>
      <c r="AK288" s="157"/>
      <c r="AL288" s="172"/>
      <c r="AM288" s="172"/>
      <c r="AN288" s="172"/>
      <c r="AO288" s="172"/>
      <c r="AP288" s="172"/>
      <c r="AQ288" s="172"/>
      <c r="AR288" s="172"/>
      <c r="AS288" s="172"/>
      <c r="AT288" s="172"/>
      <c r="AU288" s="172"/>
      <c r="AV288" s="172"/>
      <c r="AW288" s="173"/>
      <c r="AX288" s="173"/>
      <c r="AY288" s="174"/>
      <c r="AZ288" s="172"/>
      <c r="BA288" s="172"/>
      <c r="BB288" s="173"/>
    </row>
    <row r="289" spans="27:54" s="156" customFormat="1" x14ac:dyDescent="0.15">
      <c r="AA289" s="172"/>
      <c r="AB289" s="172"/>
      <c r="AC289" s="172"/>
      <c r="AD289" s="172"/>
      <c r="AE289" s="173"/>
      <c r="AF289" s="173"/>
      <c r="AG289" s="174"/>
      <c r="AH289" s="172"/>
      <c r="AI289" s="172"/>
      <c r="AJ289" s="173"/>
      <c r="AK289" s="157"/>
      <c r="AL289" s="172"/>
      <c r="AM289" s="172"/>
      <c r="AN289" s="172"/>
      <c r="AO289" s="172"/>
      <c r="AP289" s="172"/>
      <c r="AQ289" s="172"/>
      <c r="AR289" s="172"/>
      <c r="AS289" s="172"/>
      <c r="AT289" s="172"/>
      <c r="AU289" s="172"/>
      <c r="AV289" s="172"/>
      <c r="AW289" s="173"/>
      <c r="AX289" s="173"/>
      <c r="AY289" s="174"/>
      <c r="AZ289" s="172"/>
      <c r="BA289" s="172"/>
      <c r="BB289" s="173"/>
    </row>
    <row r="290" spans="27:54" s="156" customFormat="1" x14ac:dyDescent="0.15">
      <c r="AA290" s="172"/>
      <c r="AB290" s="172"/>
      <c r="AC290" s="172"/>
      <c r="AD290" s="172"/>
      <c r="AE290" s="173"/>
      <c r="AF290" s="173"/>
      <c r="AG290" s="174"/>
      <c r="AH290" s="172"/>
      <c r="AI290" s="172"/>
      <c r="AJ290" s="173"/>
      <c r="AK290" s="157"/>
      <c r="AL290" s="172"/>
      <c r="AM290" s="172"/>
      <c r="AN290" s="172"/>
      <c r="AO290" s="172"/>
      <c r="AP290" s="172"/>
      <c r="AQ290" s="172"/>
      <c r="AR290" s="172"/>
      <c r="AS290" s="172"/>
      <c r="AT290" s="172"/>
      <c r="AU290" s="172"/>
      <c r="AV290" s="172"/>
      <c r="AW290" s="173"/>
      <c r="AX290" s="173"/>
      <c r="AY290" s="174"/>
      <c r="AZ290" s="172"/>
      <c r="BA290" s="172"/>
      <c r="BB290" s="173"/>
    </row>
    <row r="291" spans="27:54" s="156" customFormat="1" x14ac:dyDescent="0.15">
      <c r="AA291" s="172"/>
      <c r="AB291" s="172"/>
      <c r="AC291" s="172"/>
      <c r="AD291" s="172"/>
      <c r="AE291" s="173"/>
      <c r="AF291" s="173"/>
      <c r="AG291" s="174"/>
      <c r="AH291" s="172"/>
      <c r="AI291" s="172"/>
      <c r="AJ291" s="173"/>
      <c r="AK291" s="157"/>
      <c r="AL291" s="172"/>
      <c r="AM291" s="172"/>
      <c r="AN291" s="172"/>
      <c r="AO291" s="172"/>
      <c r="AP291" s="172"/>
      <c r="AQ291" s="172"/>
      <c r="AR291" s="172"/>
      <c r="AS291" s="172"/>
      <c r="AT291" s="172"/>
      <c r="AU291" s="172"/>
      <c r="AV291" s="172"/>
      <c r="AW291" s="173"/>
      <c r="AX291" s="173"/>
      <c r="AY291" s="174"/>
      <c r="AZ291" s="172"/>
      <c r="BA291" s="172"/>
      <c r="BB291" s="173"/>
    </row>
    <row r="292" spans="27:54" s="156" customFormat="1" x14ac:dyDescent="0.15">
      <c r="AA292" s="172"/>
      <c r="AB292" s="172"/>
      <c r="AC292" s="172"/>
      <c r="AD292" s="172"/>
      <c r="AE292" s="173"/>
      <c r="AF292" s="173"/>
      <c r="AG292" s="174"/>
      <c r="AH292" s="172"/>
      <c r="AI292" s="172"/>
      <c r="AJ292" s="173"/>
      <c r="AK292" s="157"/>
      <c r="AL292" s="172"/>
      <c r="AM292" s="172"/>
      <c r="AN292" s="172"/>
      <c r="AO292" s="172"/>
      <c r="AP292" s="172"/>
      <c r="AQ292" s="172"/>
      <c r="AR292" s="172"/>
      <c r="AS292" s="172"/>
      <c r="AT292" s="172"/>
      <c r="AU292" s="172"/>
      <c r="AV292" s="172"/>
      <c r="AW292" s="173"/>
      <c r="AX292" s="173"/>
      <c r="AY292" s="174"/>
      <c r="AZ292" s="172"/>
      <c r="BA292" s="172"/>
      <c r="BB292" s="173"/>
    </row>
    <row r="293" spans="27:54" s="156" customFormat="1" x14ac:dyDescent="0.15">
      <c r="AA293" s="172"/>
      <c r="AB293" s="172"/>
      <c r="AC293" s="172"/>
      <c r="AD293" s="172"/>
      <c r="AE293" s="173"/>
      <c r="AF293" s="173"/>
      <c r="AG293" s="174"/>
      <c r="AH293" s="172"/>
      <c r="AI293" s="172"/>
      <c r="AJ293" s="173"/>
      <c r="AK293" s="157"/>
      <c r="AL293" s="172"/>
      <c r="AM293" s="172"/>
      <c r="AN293" s="172"/>
      <c r="AO293" s="172"/>
      <c r="AP293" s="172"/>
      <c r="AQ293" s="172"/>
      <c r="AR293" s="172"/>
      <c r="AS293" s="172"/>
      <c r="AT293" s="172"/>
      <c r="AU293" s="172"/>
      <c r="AV293" s="172"/>
      <c r="AW293" s="173"/>
      <c r="AX293" s="173"/>
      <c r="AY293" s="174"/>
      <c r="AZ293" s="172"/>
      <c r="BA293" s="172"/>
      <c r="BB293" s="173"/>
    </row>
    <row r="294" spans="27:54" s="156" customFormat="1" x14ac:dyDescent="0.15">
      <c r="AA294" s="172"/>
      <c r="AB294" s="172"/>
      <c r="AC294" s="172"/>
      <c r="AD294" s="172"/>
      <c r="AE294" s="173"/>
      <c r="AF294" s="173"/>
      <c r="AG294" s="174"/>
      <c r="AH294" s="172"/>
      <c r="AI294" s="172"/>
      <c r="AJ294" s="173"/>
      <c r="AK294" s="157"/>
      <c r="AL294" s="172"/>
      <c r="AM294" s="172"/>
      <c r="AN294" s="172"/>
      <c r="AO294" s="172"/>
      <c r="AP294" s="172"/>
      <c r="AQ294" s="172"/>
      <c r="AR294" s="172"/>
      <c r="AS294" s="172"/>
      <c r="AT294" s="172"/>
      <c r="AU294" s="172"/>
      <c r="AV294" s="172"/>
      <c r="AW294" s="173"/>
      <c r="AX294" s="173"/>
      <c r="AY294" s="174"/>
      <c r="AZ294" s="172"/>
      <c r="BA294" s="172"/>
      <c r="BB294" s="173"/>
    </row>
    <row r="295" spans="27:54" s="156" customFormat="1" x14ac:dyDescent="0.15">
      <c r="AA295" s="172"/>
      <c r="AB295" s="172"/>
      <c r="AC295" s="172"/>
      <c r="AD295" s="172"/>
      <c r="AE295" s="173"/>
      <c r="AF295" s="173"/>
      <c r="AG295" s="174"/>
      <c r="AH295" s="172"/>
      <c r="AI295" s="172"/>
      <c r="AJ295" s="173"/>
      <c r="AK295" s="157"/>
      <c r="AL295" s="172"/>
      <c r="AM295" s="172"/>
      <c r="AN295" s="172"/>
      <c r="AO295" s="172"/>
      <c r="AP295" s="172"/>
      <c r="AQ295" s="172"/>
      <c r="AR295" s="172"/>
      <c r="AS295" s="172"/>
      <c r="AT295" s="172"/>
      <c r="AU295" s="172"/>
      <c r="AV295" s="172"/>
      <c r="AW295" s="173"/>
      <c r="AX295" s="173"/>
      <c r="AY295" s="174"/>
      <c r="AZ295" s="172"/>
      <c r="BA295" s="172"/>
      <c r="BB295" s="173"/>
    </row>
    <row r="296" spans="27:54" s="156" customFormat="1" x14ac:dyDescent="0.15">
      <c r="AA296" s="172"/>
      <c r="AB296" s="172"/>
      <c r="AC296" s="172"/>
      <c r="AD296" s="172"/>
      <c r="AE296" s="173"/>
      <c r="AF296" s="173"/>
      <c r="AG296" s="174"/>
      <c r="AH296" s="172"/>
      <c r="AI296" s="172"/>
      <c r="AJ296" s="173"/>
      <c r="AK296" s="157"/>
      <c r="AL296" s="172"/>
      <c r="AM296" s="172"/>
      <c r="AN296" s="172"/>
      <c r="AO296" s="172"/>
      <c r="AP296" s="172"/>
      <c r="AQ296" s="172"/>
      <c r="AR296" s="172"/>
      <c r="AS296" s="172"/>
      <c r="AT296" s="172"/>
      <c r="AU296" s="172"/>
      <c r="AV296" s="172"/>
      <c r="AW296" s="173"/>
      <c r="AX296" s="173"/>
      <c r="AY296" s="174"/>
      <c r="AZ296" s="172"/>
      <c r="BA296" s="172"/>
      <c r="BB296" s="173"/>
    </row>
    <row r="297" spans="27:54" s="156" customFormat="1" x14ac:dyDescent="0.15">
      <c r="AA297" s="172"/>
      <c r="AB297" s="172"/>
      <c r="AC297" s="172"/>
      <c r="AD297" s="172"/>
      <c r="AE297" s="173"/>
      <c r="AF297" s="173"/>
      <c r="AG297" s="174"/>
      <c r="AH297" s="172"/>
      <c r="AI297" s="172"/>
      <c r="AJ297" s="173"/>
      <c r="AK297" s="157"/>
      <c r="AL297" s="172"/>
      <c r="AM297" s="172"/>
      <c r="AN297" s="172"/>
      <c r="AO297" s="172"/>
      <c r="AP297" s="172"/>
      <c r="AQ297" s="172"/>
      <c r="AR297" s="172"/>
      <c r="AS297" s="172"/>
      <c r="AT297" s="172"/>
      <c r="AU297" s="172"/>
      <c r="AV297" s="172"/>
      <c r="AW297" s="173"/>
      <c r="AX297" s="173"/>
      <c r="AY297" s="174"/>
      <c r="AZ297" s="172"/>
      <c r="BA297" s="172"/>
      <c r="BB297" s="173"/>
    </row>
    <row r="298" spans="27:54" s="156" customFormat="1" x14ac:dyDescent="0.15">
      <c r="AA298" s="172"/>
      <c r="AB298" s="172"/>
      <c r="AC298" s="172"/>
      <c r="AD298" s="172"/>
      <c r="AE298" s="173"/>
      <c r="AF298" s="173"/>
      <c r="AG298" s="174"/>
      <c r="AH298" s="172"/>
      <c r="AI298" s="172"/>
      <c r="AJ298" s="173"/>
      <c r="AK298" s="157"/>
      <c r="AL298" s="172"/>
      <c r="AM298" s="172"/>
      <c r="AN298" s="172"/>
      <c r="AO298" s="172"/>
      <c r="AP298" s="172"/>
      <c r="AQ298" s="172"/>
      <c r="AR298" s="172"/>
      <c r="AS298" s="172"/>
      <c r="AT298" s="172"/>
      <c r="AU298" s="172"/>
      <c r="AV298" s="172"/>
      <c r="AW298" s="173"/>
      <c r="AX298" s="173"/>
      <c r="AY298" s="174"/>
      <c r="AZ298" s="172"/>
      <c r="BA298" s="172"/>
      <c r="BB298" s="173"/>
    </row>
    <row r="299" spans="27:54" s="156" customFormat="1" x14ac:dyDescent="0.15">
      <c r="AA299" s="172"/>
      <c r="AB299" s="172"/>
      <c r="AC299" s="172"/>
      <c r="AD299" s="172"/>
      <c r="AE299" s="173"/>
      <c r="AF299" s="173"/>
      <c r="AG299" s="174"/>
      <c r="AH299" s="172"/>
      <c r="AI299" s="172"/>
      <c r="AJ299" s="173"/>
      <c r="AK299" s="157"/>
      <c r="AL299" s="172"/>
      <c r="AM299" s="172"/>
      <c r="AN299" s="172"/>
      <c r="AO299" s="172"/>
      <c r="AP299" s="172"/>
      <c r="AQ299" s="172"/>
      <c r="AR299" s="172"/>
      <c r="AS299" s="172"/>
      <c r="AT299" s="172"/>
      <c r="AU299" s="172"/>
      <c r="AV299" s="172"/>
      <c r="AW299" s="173"/>
      <c r="AX299" s="173"/>
      <c r="AY299" s="174"/>
      <c r="AZ299" s="172"/>
      <c r="BA299" s="172"/>
      <c r="BB299" s="173"/>
    </row>
    <row r="300" spans="27:54" s="156" customFormat="1" x14ac:dyDescent="0.15">
      <c r="AA300" s="172"/>
      <c r="AB300" s="172"/>
      <c r="AC300" s="172"/>
      <c r="AD300" s="172"/>
      <c r="AE300" s="173"/>
      <c r="AF300" s="173"/>
      <c r="AG300" s="174"/>
      <c r="AH300" s="172"/>
      <c r="AI300" s="172"/>
      <c r="AJ300" s="173"/>
      <c r="AK300" s="157"/>
      <c r="AL300" s="172"/>
      <c r="AM300" s="172"/>
      <c r="AN300" s="172"/>
      <c r="AO300" s="172"/>
      <c r="AP300" s="172"/>
      <c r="AQ300" s="172"/>
      <c r="AR300" s="172"/>
      <c r="AS300" s="172"/>
      <c r="AT300" s="172"/>
      <c r="AU300" s="172"/>
      <c r="AV300" s="172"/>
      <c r="AW300" s="173"/>
      <c r="AX300" s="173"/>
      <c r="AY300" s="174"/>
      <c r="AZ300" s="172"/>
      <c r="BA300" s="172"/>
      <c r="BB300" s="173"/>
    </row>
    <row r="301" spans="27:54" s="156" customFormat="1" x14ac:dyDescent="0.15">
      <c r="AA301" s="172"/>
      <c r="AB301" s="172"/>
      <c r="AC301" s="172"/>
      <c r="AD301" s="172"/>
      <c r="AE301" s="173"/>
      <c r="AF301" s="173"/>
      <c r="AG301" s="174"/>
      <c r="AH301" s="172"/>
      <c r="AI301" s="172"/>
      <c r="AJ301" s="173"/>
      <c r="AK301" s="157"/>
      <c r="AL301" s="172"/>
      <c r="AM301" s="172"/>
      <c r="AN301" s="172"/>
      <c r="AO301" s="172"/>
      <c r="AP301" s="172"/>
      <c r="AQ301" s="172"/>
      <c r="AR301" s="172"/>
      <c r="AS301" s="172"/>
      <c r="AT301" s="172"/>
      <c r="AU301" s="172"/>
      <c r="AV301" s="172"/>
      <c r="AW301" s="173"/>
      <c r="AX301" s="173"/>
      <c r="AY301" s="174"/>
      <c r="AZ301" s="172"/>
      <c r="BA301" s="172"/>
      <c r="BB301" s="173"/>
    </row>
    <row r="302" spans="27:54" s="156" customFormat="1" x14ac:dyDescent="0.15">
      <c r="AA302" s="172"/>
      <c r="AB302" s="172"/>
      <c r="AC302" s="172"/>
      <c r="AD302" s="172"/>
      <c r="AE302" s="173"/>
      <c r="AF302" s="173"/>
      <c r="AG302" s="174"/>
      <c r="AH302" s="172"/>
      <c r="AI302" s="172"/>
      <c r="AJ302" s="173"/>
      <c r="AK302" s="157"/>
      <c r="AL302" s="172"/>
      <c r="AM302" s="172"/>
      <c r="AN302" s="172"/>
      <c r="AO302" s="172"/>
      <c r="AP302" s="172"/>
      <c r="AQ302" s="172"/>
      <c r="AR302" s="172"/>
      <c r="AS302" s="172"/>
      <c r="AT302" s="172"/>
      <c r="AU302" s="172"/>
      <c r="AV302" s="172"/>
      <c r="AW302" s="173"/>
      <c r="AX302" s="173"/>
      <c r="AY302" s="174"/>
      <c r="AZ302" s="172"/>
      <c r="BA302" s="172"/>
      <c r="BB302" s="173"/>
    </row>
    <row r="303" spans="27:54" s="156" customFormat="1" x14ac:dyDescent="0.15">
      <c r="AA303" s="172"/>
      <c r="AB303" s="172"/>
      <c r="AC303" s="172"/>
      <c r="AD303" s="172"/>
      <c r="AE303" s="173"/>
      <c r="AF303" s="173"/>
      <c r="AG303" s="174"/>
      <c r="AH303" s="172"/>
      <c r="AI303" s="172"/>
      <c r="AJ303" s="173"/>
      <c r="AK303" s="157"/>
      <c r="AL303" s="172"/>
      <c r="AM303" s="172"/>
      <c r="AN303" s="172"/>
      <c r="AO303" s="172"/>
      <c r="AP303" s="172"/>
      <c r="AQ303" s="172"/>
      <c r="AR303" s="172"/>
      <c r="AS303" s="172"/>
      <c r="AT303" s="172"/>
      <c r="AU303" s="172"/>
      <c r="AV303" s="172"/>
      <c r="AW303" s="173"/>
      <c r="AX303" s="173"/>
      <c r="AY303" s="174"/>
      <c r="AZ303" s="172"/>
      <c r="BA303" s="172"/>
      <c r="BB303" s="173"/>
    </row>
    <row r="304" spans="27:54" s="156" customFormat="1" x14ac:dyDescent="0.15">
      <c r="AA304" s="172"/>
      <c r="AB304" s="172"/>
      <c r="AC304" s="172"/>
      <c r="AD304" s="172"/>
      <c r="AE304" s="173"/>
      <c r="AF304" s="173"/>
      <c r="AG304" s="174"/>
      <c r="AH304" s="172"/>
      <c r="AI304" s="172"/>
      <c r="AJ304" s="173"/>
      <c r="AK304" s="157"/>
      <c r="AL304" s="172"/>
      <c r="AM304" s="172"/>
      <c r="AN304" s="172"/>
      <c r="AO304" s="172"/>
      <c r="AP304" s="172"/>
      <c r="AQ304" s="172"/>
      <c r="AR304" s="172"/>
      <c r="AS304" s="172"/>
      <c r="AT304" s="172"/>
      <c r="AU304" s="172"/>
      <c r="AV304" s="172"/>
      <c r="AW304" s="173"/>
      <c r="AX304" s="173"/>
      <c r="AY304" s="174"/>
      <c r="AZ304" s="172"/>
      <c r="BA304" s="172"/>
      <c r="BB304" s="173"/>
    </row>
    <row r="305" spans="27:54" s="156" customFormat="1" x14ac:dyDescent="0.15">
      <c r="AA305" s="172"/>
      <c r="AB305" s="172"/>
      <c r="AC305" s="172"/>
      <c r="AD305" s="172"/>
      <c r="AE305" s="173"/>
      <c r="AF305" s="173"/>
      <c r="AG305" s="174"/>
      <c r="AH305" s="172"/>
      <c r="AI305" s="172"/>
      <c r="AJ305" s="173"/>
      <c r="AK305" s="157"/>
      <c r="AL305" s="172"/>
      <c r="AM305" s="172"/>
      <c r="AN305" s="172"/>
      <c r="AO305" s="172"/>
      <c r="AP305" s="172"/>
      <c r="AQ305" s="172"/>
      <c r="AR305" s="172"/>
      <c r="AS305" s="172"/>
      <c r="AT305" s="172"/>
      <c r="AU305" s="172"/>
      <c r="AV305" s="172"/>
      <c r="AW305" s="173"/>
      <c r="AX305" s="173"/>
      <c r="AY305" s="174"/>
      <c r="AZ305" s="172"/>
      <c r="BA305" s="172"/>
      <c r="BB305" s="173"/>
    </row>
    <row r="306" spans="27:54" s="156" customFormat="1" x14ac:dyDescent="0.15">
      <c r="AA306" s="172"/>
      <c r="AB306" s="172"/>
      <c r="AC306" s="172"/>
      <c r="AD306" s="172"/>
      <c r="AE306" s="173"/>
      <c r="AF306" s="173"/>
      <c r="AG306" s="174"/>
      <c r="AH306" s="172"/>
      <c r="AI306" s="172"/>
      <c r="AJ306" s="173"/>
      <c r="AK306" s="157"/>
      <c r="AL306" s="172"/>
      <c r="AM306" s="172"/>
      <c r="AN306" s="172"/>
      <c r="AO306" s="172"/>
      <c r="AP306" s="172"/>
      <c r="AQ306" s="172"/>
      <c r="AR306" s="172"/>
      <c r="AS306" s="172"/>
      <c r="AT306" s="172"/>
      <c r="AU306" s="172"/>
      <c r="AV306" s="172"/>
      <c r="AW306" s="173"/>
      <c r="AX306" s="173"/>
      <c r="AY306" s="174"/>
      <c r="AZ306" s="172"/>
      <c r="BA306" s="172"/>
      <c r="BB306" s="173"/>
    </row>
    <row r="307" spans="27:54" s="156" customFormat="1" x14ac:dyDescent="0.15">
      <c r="AA307" s="172"/>
      <c r="AB307" s="172"/>
      <c r="AC307" s="172"/>
      <c r="AD307" s="172"/>
      <c r="AE307" s="173"/>
      <c r="AF307" s="173"/>
      <c r="AG307" s="174"/>
      <c r="AH307" s="172"/>
      <c r="AI307" s="172"/>
      <c r="AJ307" s="173"/>
      <c r="AK307" s="157"/>
      <c r="AL307" s="172"/>
      <c r="AM307" s="172"/>
      <c r="AN307" s="172"/>
      <c r="AO307" s="172"/>
      <c r="AP307" s="172"/>
      <c r="AQ307" s="172"/>
      <c r="AR307" s="172"/>
      <c r="AS307" s="172"/>
      <c r="AT307" s="172"/>
      <c r="AU307" s="172"/>
      <c r="AV307" s="172"/>
      <c r="AW307" s="173"/>
      <c r="AX307" s="173"/>
      <c r="AY307" s="174"/>
      <c r="AZ307" s="172"/>
      <c r="BA307" s="172"/>
      <c r="BB307" s="173"/>
    </row>
    <row r="308" spans="27:54" s="156" customFormat="1" x14ac:dyDescent="0.15">
      <c r="AA308" s="172"/>
      <c r="AB308" s="172"/>
      <c r="AC308" s="172"/>
      <c r="AD308" s="172"/>
      <c r="AE308" s="173"/>
      <c r="AF308" s="173"/>
      <c r="AG308" s="174"/>
      <c r="AH308" s="172"/>
      <c r="AI308" s="172"/>
      <c r="AJ308" s="173"/>
      <c r="AK308" s="157"/>
      <c r="AL308" s="172"/>
      <c r="AM308" s="172"/>
      <c r="AN308" s="172"/>
      <c r="AO308" s="172"/>
      <c r="AP308" s="172"/>
      <c r="AQ308" s="172"/>
      <c r="AR308" s="172"/>
      <c r="AS308" s="172"/>
      <c r="AT308" s="172"/>
      <c r="AU308" s="172"/>
      <c r="AV308" s="172"/>
      <c r="AW308" s="173"/>
      <c r="AX308" s="173"/>
      <c r="AY308" s="174"/>
      <c r="AZ308" s="172"/>
      <c r="BA308" s="172"/>
      <c r="BB308" s="173"/>
    </row>
    <row r="309" spans="27:54" s="156" customFormat="1" x14ac:dyDescent="0.15">
      <c r="AA309" s="172"/>
      <c r="AB309" s="172"/>
      <c r="AC309" s="172"/>
      <c r="AD309" s="172"/>
      <c r="AE309" s="173"/>
      <c r="AF309" s="173"/>
      <c r="AG309" s="174"/>
      <c r="AH309" s="172"/>
      <c r="AI309" s="172"/>
      <c r="AJ309" s="173"/>
      <c r="AK309" s="157"/>
      <c r="AL309" s="172"/>
      <c r="AM309" s="172"/>
      <c r="AN309" s="172"/>
      <c r="AO309" s="172"/>
      <c r="AP309" s="172"/>
      <c r="AQ309" s="172"/>
      <c r="AR309" s="172"/>
      <c r="AS309" s="172"/>
      <c r="AT309" s="172"/>
      <c r="AU309" s="172"/>
      <c r="AV309" s="172"/>
      <c r="AW309" s="173"/>
      <c r="AX309" s="173"/>
      <c r="AY309" s="174"/>
      <c r="AZ309" s="172"/>
      <c r="BA309" s="172"/>
      <c r="BB309" s="173"/>
    </row>
    <row r="310" spans="27:54" s="156" customFormat="1" x14ac:dyDescent="0.15">
      <c r="AA310" s="172"/>
      <c r="AB310" s="172"/>
      <c r="AC310" s="172"/>
      <c r="AD310" s="172"/>
      <c r="AE310" s="173"/>
      <c r="AF310" s="173"/>
      <c r="AG310" s="174"/>
      <c r="AH310" s="172"/>
      <c r="AI310" s="172"/>
      <c r="AJ310" s="173"/>
      <c r="AK310" s="157"/>
      <c r="AL310" s="172"/>
      <c r="AM310" s="172"/>
      <c r="AN310" s="172"/>
      <c r="AO310" s="172"/>
      <c r="AP310" s="172"/>
      <c r="AQ310" s="172"/>
      <c r="AR310" s="172"/>
      <c r="AS310" s="172"/>
      <c r="AT310" s="172"/>
      <c r="AU310" s="172"/>
      <c r="AV310" s="172"/>
      <c r="AW310" s="173"/>
      <c r="AX310" s="173"/>
      <c r="AY310" s="174"/>
      <c r="AZ310" s="172"/>
      <c r="BA310" s="172"/>
      <c r="BB310" s="173"/>
    </row>
    <row r="311" spans="27:54" s="156" customFormat="1" x14ac:dyDescent="0.15">
      <c r="AA311" s="172"/>
      <c r="AB311" s="172"/>
      <c r="AC311" s="172"/>
      <c r="AD311" s="172"/>
      <c r="AE311" s="173"/>
      <c r="AF311" s="173"/>
      <c r="AG311" s="174"/>
      <c r="AH311" s="172"/>
      <c r="AI311" s="172"/>
      <c r="AJ311" s="173"/>
      <c r="AK311" s="157"/>
      <c r="AL311" s="172"/>
      <c r="AM311" s="172"/>
      <c r="AN311" s="172"/>
      <c r="AO311" s="172"/>
      <c r="AP311" s="172"/>
      <c r="AQ311" s="172"/>
      <c r="AR311" s="172"/>
      <c r="AS311" s="172"/>
      <c r="AT311" s="172"/>
      <c r="AU311" s="172"/>
      <c r="AV311" s="172"/>
      <c r="AW311" s="173"/>
      <c r="AX311" s="173"/>
      <c r="AY311" s="174"/>
      <c r="AZ311" s="172"/>
      <c r="BA311" s="172"/>
      <c r="BB311" s="173"/>
    </row>
    <row r="312" spans="27:54" s="156" customFormat="1" x14ac:dyDescent="0.15">
      <c r="AA312" s="172"/>
      <c r="AB312" s="172"/>
      <c r="AC312" s="172"/>
      <c r="AD312" s="172"/>
      <c r="AE312" s="173"/>
      <c r="AF312" s="173"/>
      <c r="AG312" s="174"/>
      <c r="AH312" s="172"/>
      <c r="AI312" s="172"/>
      <c r="AJ312" s="173"/>
      <c r="AK312" s="157"/>
      <c r="AL312" s="172"/>
      <c r="AM312" s="172"/>
      <c r="AN312" s="172"/>
      <c r="AO312" s="172"/>
      <c r="AP312" s="172"/>
      <c r="AQ312" s="172"/>
      <c r="AR312" s="172"/>
      <c r="AS312" s="172"/>
      <c r="AT312" s="172"/>
      <c r="AU312" s="172"/>
      <c r="AV312" s="172"/>
      <c r="AW312" s="173"/>
      <c r="AX312" s="173"/>
      <c r="AY312" s="174"/>
      <c r="AZ312" s="172"/>
      <c r="BA312" s="172"/>
      <c r="BB312" s="173"/>
    </row>
    <row r="313" spans="27:54" s="156" customFormat="1" x14ac:dyDescent="0.15">
      <c r="AA313" s="172"/>
      <c r="AB313" s="172"/>
      <c r="AC313" s="172"/>
      <c r="AD313" s="172"/>
      <c r="AE313" s="173"/>
      <c r="AF313" s="173"/>
      <c r="AG313" s="174"/>
      <c r="AH313" s="172"/>
      <c r="AI313" s="172"/>
      <c r="AJ313" s="173"/>
      <c r="AK313" s="157"/>
      <c r="AL313" s="172"/>
      <c r="AM313" s="172"/>
      <c r="AN313" s="172"/>
      <c r="AO313" s="172"/>
      <c r="AP313" s="172"/>
      <c r="AQ313" s="172"/>
      <c r="AR313" s="172"/>
      <c r="AS313" s="172"/>
      <c r="AT313" s="172"/>
      <c r="AU313" s="172"/>
      <c r="AV313" s="172"/>
      <c r="AW313" s="173"/>
      <c r="AX313" s="173"/>
      <c r="AY313" s="174"/>
      <c r="AZ313" s="172"/>
      <c r="BA313" s="172"/>
      <c r="BB313" s="173"/>
    </row>
    <row r="314" spans="27:54" s="156" customFormat="1" x14ac:dyDescent="0.15">
      <c r="AA314" s="172"/>
      <c r="AB314" s="172"/>
      <c r="AC314" s="172"/>
      <c r="AD314" s="172"/>
      <c r="AE314" s="173"/>
      <c r="AF314" s="173"/>
      <c r="AG314" s="174"/>
      <c r="AH314" s="172"/>
      <c r="AI314" s="172"/>
      <c r="AJ314" s="173"/>
      <c r="AK314" s="157"/>
      <c r="AL314" s="172"/>
      <c r="AM314" s="172"/>
      <c r="AN314" s="172"/>
      <c r="AO314" s="172"/>
      <c r="AP314" s="172"/>
      <c r="AQ314" s="172"/>
      <c r="AR314" s="172"/>
      <c r="AS314" s="172"/>
      <c r="AT314" s="172"/>
      <c r="AU314" s="172"/>
      <c r="AV314" s="172"/>
      <c r="AW314" s="173"/>
      <c r="AX314" s="173"/>
      <c r="AY314" s="174"/>
      <c r="AZ314" s="172"/>
      <c r="BA314" s="172"/>
      <c r="BB314" s="173"/>
    </row>
    <row r="315" spans="27:54" s="156" customFormat="1" x14ac:dyDescent="0.15">
      <c r="AA315" s="172"/>
      <c r="AB315" s="172"/>
      <c r="AC315" s="172"/>
      <c r="AD315" s="172"/>
      <c r="AE315" s="173"/>
      <c r="AF315" s="173"/>
      <c r="AG315" s="174"/>
      <c r="AH315" s="172"/>
      <c r="AI315" s="172"/>
      <c r="AJ315" s="173"/>
      <c r="AK315" s="157"/>
      <c r="AL315" s="172"/>
      <c r="AM315" s="172"/>
      <c r="AN315" s="172"/>
      <c r="AO315" s="172"/>
      <c r="AP315" s="172"/>
      <c r="AQ315" s="172"/>
      <c r="AR315" s="172"/>
      <c r="AS315" s="172"/>
      <c r="AT315" s="172"/>
      <c r="AU315" s="172"/>
      <c r="AV315" s="172"/>
      <c r="AW315" s="173"/>
      <c r="AX315" s="173"/>
      <c r="AY315" s="174"/>
      <c r="AZ315" s="172"/>
      <c r="BA315" s="172"/>
      <c r="BB315" s="173"/>
    </row>
    <row r="316" spans="27:54" s="156" customFormat="1" x14ac:dyDescent="0.15">
      <c r="AA316" s="172"/>
      <c r="AB316" s="172"/>
      <c r="AC316" s="172"/>
      <c r="AD316" s="172"/>
      <c r="AE316" s="173"/>
      <c r="AF316" s="173"/>
      <c r="AG316" s="174"/>
      <c r="AH316" s="172"/>
      <c r="AI316" s="172"/>
      <c r="AJ316" s="173"/>
      <c r="AK316" s="157"/>
      <c r="AL316" s="172"/>
      <c r="AM316" s="172"/>
      <c r="AN316" s="172"/>
      <c r="AO316" s="172"/>
      <c r="AP316" s="172"/>
      <c r="AQ316" s="172"/>
      <c r="AR316" s="172"/>
      <c r="AS316" s="172"/>
      <c r="AT316" s="172"/>
      <c r="AU316" s="172"/>
      <c r="AV316" s="172"/>
      <c r="AW316" s="173"/>
      <c r="AX316" s="173"/>
      <c r="AY316" s="174"/>
      <c r="AZ316" s="172"/>
      <c r="BA316" s="172"/>
      <c r="BB316" s="173"/>
    </row>
    <row r="317" spans="27:54" s="156" customFormat="1" x14ac:dyDescent="0.15">
      <c r="AA317" s="172"/>
      <c r="AB317" s="172"/>
      <c r="AC317" s="172"/>
      <c r="AD317" s="172"/>
      <c r="AE317" s="173"/>
      <c r="AF317" s="173"/>
      <c r="AG317" s="174"/>
      <c r="AH317" s="172"/>
      <c r="AI317" s="172"/>
      <c r="AJ317" s="173"/>
      <c r="AK317" s="157"/>
      <c r="AL317" s="172"/>
      <c r="AM317" s="172"/>
      <c r="AN317" s="172"/>
      <c r="AO317" s="172"/>
      <c r="AP317" s="172"/>
      <c r="AQ317" s="172"/>
      <c r="AR317" s="172"/>
      <c r="AS317" s="172"/>
      <c r="AT317" s="172"/>
      <c r="AU317" s="172"/>
      <c r="AV317" s="172"/>
      <c r="AW317" s="173"/>
      <c r="AX317" s="173"/>
      <c r="AY317" s="174"/>
      <c r="AZ317" s="172"/>
      <c r="BA317" s="172"/>
      <c r="BB317" s="173"/>
    </row>
    <row r="318" spans="27:54" s="156" customFormat="1" x14ac:dyDescent="0.15">
      <c r="AA318" s="172"/>
      <c r="AB318" s="172"/>
      <c r="AC318" s="172"/>
      <c r="AD318" s="172"/>
      <c r="AE318" s="173"/>
      <c r="AF318" s="173"/>
      <c r="AG318" s="174"/>
      <c r="AH318" s="172"/>
      <c r="AI318" s="172"/>
      <c r="AJ318" s="173"/>
      <c r="AK318" s="157"/>
      <c r="AL318" s="172"/>
      <c r="AM318" s="172"/>
      <c r="AN318" s="172"/>
      <c r="AO318" s="172"/>
      <c r="AP318" s="172"/>
      <c r="AQ318" s="172"/>
      <c r="AR318" s="172"/>
      <c r="AS318" s="172"/>
      <c r="AT318" s="172"/>
      <c r="AU318" s="172"/>
      <c r="AV318" s="172"/>
      <c r="AW318" s="173"/>
      <c r="AX318" s="173"/>
      <c r="AY318" s="174"/>
      <c r="AZ318" s="172"/>
      <c r="BA318" s="172"/>
      <c r="BB318" s="173"/>
    </row>
    <row r="319" spans="27:54" s="156" customFormat="1" x14ac:dyDescent="0.15">
      <c r="AA319" s="172"/>
      <c r="AB319" s="172"/>
      <c r="AC319" s="172"/>
      <c r="AD319" s="172"/>
      <c r="AE319" s="173"/>
      <c r="AF319" s="173"/>
      <c r="AG319" s="174"/>
      <c r="AH319" s="172"/>
      <c r="AI319" s="172"/>
      <c r="AJ319" s="173"/>
      <c r="AK319" s="157"/>
      <c r="AL319" s="172"/>
      <c r="AM319" s="172"/>
      <c r="AN319" s="172"/>
      <c r="AO319" s="172"/>
      <c r="AP319" s="172"/>
      <c r="AQ319" s="172"/>
      <c r="AR319" s="172"/>
      <c r="AS319" s="172"/>
      <c r="AT319" s="172"/>
      <c r="AU319" s="172"/>
      <c r="AV319" s="172"/>
      <c r="AW319" s="173"/>
      <c r="AX319" s="173"/>
      <c r="AY319" s="174"/>
      <c r="AZ319" s="172"/>
      <c r="BA319" s="172"/>
      <c r="BB319" s="173"/>
    </row>
    <row r="320" spans="27:54" s="156" customFormat="1" x14ac:dyDescent="0.15">
      <c r="AA320" s="172"/>
      <c r="AB320" s="172"/>
      <c r="AC320" s="172"/>
      <c r="AD320" s="172"/>
      <c r="AE320" s="173"/>
      <c r="AF320" s="173"/>
      <c r="AG320" s="174"/>
      <c r="AH320" s="172"/>
      <c r="AI320" s="172"/>
      <c r="AJ320" s="173"/>
      <c r="AK320" s="157"/>
      <c r="AL320" s="172"/>
      <c r="AM320" s="172"/>
      <c r="AN320" s="172"/>
      <c r="AO320" s="172"/>
      <c r="AP320" s="172"/>
      <c r="AQ320" s="172"/>
      <c r="AR320" s="172"/>
      <c r="AS320" s="172"/>
      <c r="AT320" s="172"/>
      <c r="AU320" s="172"/>
      <c r="AV320" s="172"/>
      <c r="AW320" s="173"/>
      <c r="AX320" s="173"/>
      <c r="AY320" s="174"/>
      <c r="AZ320" s="172"/>
      <c r="BA320" s="172"/>
      <c r="BB320" s="173"/>
    </row>
    <row r="321" spans="27:54" s="156" customFormat="1" x14ac:dyDescent="0.15">
      <c r="AA321" s="172"/>
      <c r="AB321" s="172"/>
      <c r="AC321" s="172"/>
      <c r="AD321" s="172"/>
      <c r="AE321" s="173"/>
      <c r="AF321" s="173"/>
      <c r="AG321" s="174"/>
      <c r="AH321" s="172"/>
      <c r="AI321" s="172"/>
      <c r="AJ321" s="173"/>
      <c r="AK321" s="157"/>
      <c r="AL321" s="172"/>
      <c r="AM321" s="172"/>
      <c r="AN321" s="172"/>
      <c r="AO321" s="172"/>
      <c r="AP321" s="172"/>
      <c r="AQ321" s="172"/>
      <c r="AR321" s="172"/>
      <c r="AS321" s="172"/>
      <c r="AT321" s="172"/>
      <c r="AU321" s="172"/>
      <c r="AV321" s="172"/>
      <c r="AW321" s="173"/>
      <c r="AX321" s="173"/>
      <c r="AY321" s="174"/>
      <c r="AZ321" s="172"/>
      <c r="BA321" s="172"/>
      <c r="BB321" s="173"/>
    </row>
    <row r="322" spans="27:54" s="156" customFormat="1" x14ac:dyDescent="0.15">
      <c r="AA322" s="172"/>
      <c r="AB322" s="172"/>
      <c r="AC322" s="172"/>
      <c r="AD322" s="172"/>
      <c r="AE322" s="173"/>
      <c r="AF322" s="173"/>
      <c r="AG322" s="174"/>
      <c r="AH322" s="172"/>
      <c r="AI322" s="172"/>
      <c r="AJ322" s="173"/>
      <c r="AK322" s="157"/>
      <c r="AL322" s="172"/>
      <c r="AM322" s="172"/>
      <c r="AN322" s="172"/>
      <c r="AO322" s="172"/>
      <c r="AP322" s="172"/>
      <c r="AQ322" s="172"/>
      <c r="AR322" s="172"/>
      <c r="AS322" s="172"/>
      <c r="AT322" s="172"/>
      <c r="AU322" s="172"/>
      <c r="AV322" s="172"/>
      <c r="AW322" s="173"/>
      <c r="AX322" s="173"/>
      <c r="AY322" s="174"/>
      <c r="AZ322" s="172"/>
      <c r="BA322" s="172"/>
      <c r="BB322" s="173"/>
    </row>
    <row r="323" spans="27:54" s="156" customFormat="1" x14ac:dyDescent="0.15">
      <c r="AA323" s="172"/>
      <c r="AB323" s="172"/>
      <c r="AC323" s="172"/>
      <c r="AD323" s="172"/>
      <c r="AE323" s="173"/>
      <c r="AF323" s="173"/>
      <c r="AG323" s="174"/>
      <c r="AH323" s="172"/>
      <c r="AI323" s="172"/>
      <c r="AJ323" s="173"/>
      <c r="AK323" s="157"/>
      <c r="AL323" s="172"/>
      <c r="AM323" s="172"/>
      <c r="AN323" s="172"/>
      <c r="AO323" s="172"/>
      <c r="AP323" s="172"/>
      <c r="AQ323" s="172"/>
      <c r="AR323" s="172"/>
      <c r="AS323" s="172"/>
      <c r="AT323" s="172"/>
      <c r="AU323" s="172"/>
      <c r="AV323" s="172"/>
      <c r="AW323" s="173"/>
      <c r="AX323" s="173"/>
      <c r="AY323" s="174"/>
      <c r="AZ323" s="172"/>
      <c r="BA323" s="172"/>
      <c r="BB323" s="173"/>
    </row>
    <row r="324" spans="27:54" s="156" customFormat="1" x14ac:dyDescent="0.15">
      <c r="AA324" s="172"/>
      <c r="AB324" s="172"/>
      <c r="AC324" s="172"/>
      <c r="AD324" s="172"/>
      <c r="AE324" s="173"/>
      <c r="AF324" s="173"/>
      <c r="AG324" s="174"/>
      <c r="AH324" s="172"/>
      <c r="AI324" s="172"/>
      <c r="AJ324" s="173"/>
      <c r="AK324" s="157"/>
      <c r="AL324" s="172"/>
      <c r="AM324" s="172"/>
      <c r="AN324" s="172"/>
      <c r="AO324" s="172"/>
      <c r="AP324" s="172"/>
      <c r="AQ324" s="172"/>
      <c r="AR324" s="172"/>
      <c r="AS324" s="172"/>
      <c r="AT324" s="172"/>
      <c r="AU324" s="172"/>
      <c r="AV324" s="172"/>
      <c r="AW324" s="173"/>
      <c r="AX324" s="173"/>
      <c r="AY324" s="174"/>
      <c r="AZ324" s="172"/>
      <c r="BA324" s="172"/>
      <c r="BB324" s="173"/>
    </row>
    <row r="325" spans="27:54" s="156" customFormat="1" x14ac:dyDescent="0.15">
      <c r="AA325" s="172"/>
      <c r="AB325" s="172"/>
      <c r="AC325" s="172"/>
      <c r="AD325" s="172"/>
      <c r="AE325" s="173"/>
      <c r="AF325" s="173"/>
      <c r="AG325" s="174"/>
      <c r="AH325" s="172"/>
      <c r="AI325" s="172"/>
      <c r="AJ325" s="173"/>
      <c r="AK325" s="157"/>
      <c r="AL325" s="172"/>
      <c r="AM325" s="172"/>
      <c r="AN325" s="172"/>
      <c r="AO325" s="172"/>
      <c r="AP325" s="172"/>
      <c r="AQ325" s="172"/>
      <c r="AR325" s="172"/>
      <c r="AS325" s="172"/>
      <c r="AT325" s="172"/>
      <c r="AU325" s="172"/>
      <c r="AV325" s="172"/>
      <c r="AW325" s="173"/>
      <c r="AX325" s="173"/>
      <c r="AY325" s="174"/>
      <c r="AZ325" s="172"/>
      <c r="BA325" s="172"/>
      <c r="BB325" s="173"/>
    </row>
    <row r="326" spans="27:54" s="156" customFormat="1" x14ac:dyDescent="0.15">
      <c r="AA326" s="172"/>
      <c r="AB326" s="172"/>
      <c r="AC326" s="172"/>
      <c r="AD326" s="172"/>
      <c r="AE326" s="173"/>
      <c r="AF326" s="173"/>
      <c r="AG326" s="174"/>
      <c r="AH326" s="172"/>
      <c r="AI326" s="172"/>
      <c r="AJ326" s="173"/>
      <c r="AK326" s="157"/>
      <c r="AL326" s="172"/>
      <c r="AM326" s="172"/>
      <c r="AN326" s="172"/>
      <c r="AO326" s="172"/>
      <c r="AP326" s="172"/>
      <c r="AQ326" s="172"/>
      <c r="AR326" s="172"/>
      <c r="AS326" s="172"/>
      <c r="AT326" s="172"/>
      <c r="AU326" s="172"/>
      <c r="AV326" s="172"/>
      <c r="AW326" s="173"/>
      <c r="AX326" s="173"/>
      <c r="AY326" s="174"/>
      <c r="AZ326" s="172"/>
      <c r="BA326" s="172"/>
      <c r="BB326" s="173"/>
    </row>
    <row r="327" spans="27:54" s="156" customFormat="1" x14ac:dyDescent="0.15">
      <c r="AA327" s="172"/>
      <c r="AB327" s="172"/>
      <c r="AC327" s="172"/>
      <c r="AD327" s="172"/>
      <c r="AE327" s="173"/>
      <c r="AF327" s="173"/>
      <c r="AG327" s="174"/>
      <c r="AH327" s="172"/>
      <c r="AI327" s="172"/>
      <c r="AJ327" s="173"/>
      <c r="AK327" s="157"/>
      <c r="AL327" s="172"/>
      <c r="AM327" s="172"/>
      <c r="AN327" s="172"/>
      <c r="AO327" s="172"/>
      <c r="AP327" s="172"/>
      <c r="AQ327" s="172"/>
      <c r="AR327" s="172"/>
      <c r="AS327" s="172"/>
      <c r="AT327" s="172"/>
      <c r="AU327" s="172"/>
      <c r="AV327" s="172"/>
      <c r="AW327" s="173"/>
      <c r="AX327" s="173"/>
      <c r="AY327" s="174"/>
      <c r="AZ327" s="172"/>
      <c r="BA327" s="172"/>
      <c r="BB327" s="173"/>
    </row>
    <row r="328" spans="27:54" s="156" customFormat="1" x14ac:dyDescent="0.15">
      <c r="AA328" s="172"/>
      <c r="AB328" s="172"/>
      <c r="AC328" s="172"/>
      <c r="AD328" s="172"/>
      <c r="AE328" s="173"/>
      <c r="AF328" s="173"/>
      <c r="AG328" s="174"/>
      <c r="AH328" s="172"/>
      <c r="AI328" s="172"/>
      <c r="AJ328" s="173"/>
      <c r="AK328" s="157"/>
      <c r="AL328" s="172"/>
      <c r="AM328" s="172"/>
      <c r="AN328" s="172"/>
      <c r="AO328" s="172"/>
      <c r="AP328" s="172"/>
      <c r="AQ328" s="172"/>
      <c r="AR328" s="172"/>
      <c r="AS328" s="172"/>
      <c r="AT328" s="172"/>
      <c r="AU328" s="172"/>
      <c r="AV328" s="172"/>
      <c r="AW328" s="173"/>
      <c r="AX328" s="173"/>
      <c r="AY328" s="174"/>
      <c r="AZ328" s="172"/>
      <c r="BA328" s="172"/>
      <c r="BB328" s="173"/>
    </row>
    <row r="329" spans="27:54" s="156" customFormat="1" x14ac:dyDescent="0.15">
      <c r="AA329" s="172"/>
      <c r="AB329" s="172"/>
      <c r="AC329" s="172"/>
      <c r="AD329" s="172"/>
      <c r="AE329" s="173"/>
      <c r="AF329" s="173"/>
      <c r="AG329" s="174"/>
      <c r="AH329" s="172"/>
      <c r="AI329" s="172"/>
      <c r="AJ329" s="173"/>
      <c r="AK329" s="157"/>
      <c r="AL329" s="172"/>
      <c r="AM329" s="172"/>
      <c r="AN329" s="172"/>
      <c r="AO329" s="172"/>
      <c r="AP329" s="172"/>
      <c r="AQ329" s="172"/>
      <c r="AR329" s="172"/>
      <c r="AS329" s="172"/>
      <c r="AT329" s="172"/>
      <c r="AU329" s="172"/>
      <c r="AV329" s="172"/>
      <c r="AW329" s="173"/>
      <c r="AX329" s="173"/>
      <c r="AY329" s="174"/>
      <c r="AZ329" s="172"/>
      <c r="BA329" s="172"/>
      <c r="BB329" s="173"/>
    </row>
    <row r="330" spans="27:54" s="156" customFormat="1" x14ac:dyDescent="0.15">
      <c r="AA330" s="172"/>
      <c r="AB330" s="172"/>
      <c r="AC330" s="172"/>
      <c r="AD330" s="172"/>
      <c r="AE330" s="173"/>
      <c r="AF330" s="173"/>
      <c r="AG330" s="174"/>
      <c r="AH330" s="172"/>
      <c r="AI330" s="172"/>
      <c r="AJ330" s="173"/>
      <c r="AK330" s="157"/>
      <c r="AL330" s="172"/>
      <c r="AM330" s="172"/>
      <c r="AN330" s="172"/>
      <c r="AO330" s="172"/>
      <c r="AP330" s="172"/>
      <c r="AQ330" s="172"/>
      <c r="AR330" s="172"/>
      <c r="AS330" s="172"/>
      <c r="AT330" s="172"/>
      <c r="AU330" s="172"/>
      <c r="AV330" s="172"/>
      <c r="AW330" s="173"/>
      <c r="AX330" s="173"/>
      <c r="AY330" s="174"/>
      <c r="AZ330" s="172"/>
      <c r="BA330" s="172"/>
      <c r="BB330" s="173"/>
    </row>
    <row r="331" spans="27:54" s="156" customFormat="1" x14ac:dyDescent="0.15">
      <c r="AA331" s="172"/>
      <c r="AB331" s="172"/>
      <c r="AC331" s="172"/>
      <c r="AD331" s="172"/>
      <c r="AE331" s="173"/>
      <c r="AF331" s="173"/>
      <c r="AG331" s="174"/>
      <c r="AH331" s="172"/>
      <c r="AI331" s="172"/>
      <c r="AJ331" s="173"/>
      <c r="AK331" s="157"/>
      <c r="AL331" s="172"/>
      <c r="AM331" s="172"/>
      <c r="AN331" s="172"/>
      <c r="AO331" s="172"/>
      <c r="AP331" s="172"/>
      <c r="AQ331" s="172"/>
      <c r="AR331" s="172"/>
      <c r="AS331" s="172"/>
      <c r="AT331" s="172"/>
      <c r="AU331" s="172"/>
      <c r="AV331" s="172"/>
      <c r="AW331" s="173"/>
      <c r="AX331" s="173"/>
      <c r="AY331" s="174"/>
      <c r="AZ331" s="172"/>
      <c r="BA331" s="172"/>
      <c r="BB331" s="173"/>
    </row>
    <row r="332" spans="27:54" s="156" customFormat="1" x14ac:dyDescent="0.15">
      <c r="AA332" s="172"/>
      <c r="AB332" s="172"/>
      <c r="AC332" s="172"/>
      <c r="AD332" s="172"/>
      <c r="AE332" s="173"/>
      <c r="AF332" s="173"/>
      <c r="AG332" s="174"/>
      <c r="AH332" s="172"/>
      <c r="AI332" s="172"/>
      <c r="AJ332" s="173"/>
      <c r="AK332" s="157"/>
      <c r="AL332" s="172"/>
      <c r="AM332" s="172"/>
      <c r="AN332" s="172"/>
      <c r="AO332" s="172"/>
      <c r="AP332" s="172"/>
      <c r="AQ332" s="172"/>
      <c r="AR332" s="172"/>
      <c r="AS332" s="172"/>
      <c r="AT332" s="172"/>
      <c r="AU332" s="172"/>
      <c r="AV332" s="172"/>
      <c r="AW332" s="173"/>
      <c r="AX332" s="173"/>
      <c r="AY332" s="174"/>
      <c r="AZ332" s="172"/>
      <c r="BA332" s="172"/>
      <c r="BB332" s="173"/>
    </row>
    <row r="333" spans="27:54" s="156" customFormat="1" x14ac:dyDescent="0.15">
      <c r="AA333" s="172"/>
      <c r="AB333" s="172"/>
      <c r="AC333" s="172"/>
      <c r="AD333" s="172"/>
      <c r="AE333" s="173"/>
      <c r="AF333" s="173"/>
      <c r="AG333" s="174"/>
      <c r="AH333" s="172"/>
      <c r="AI333" s="172"/>
      <c r="AJ333" s="173"/>
      <c r="AK333" s="157"/>
      <c r="AL333" s="172"/>
      <c r="AM333" s="172"/>
      <c r="AN333" s="172"/>
      <c r="AO333" s="172"/>
      <c r="AP333" s="172"/>
      <c r="AQ333" s="172"/>
      <c r="AR333" s="172"/>
      <c r="AS333" s="172"/>
      <c r="AT333" s="172"/>
      <c r="AU333" s="172"/>
      <c r="AV333" s="172"/>
      <c r="AW333" s="173"/>
      <c r="AX333" s="173"/>
      <c r="AY333" s="174"/>
      <c r="AZ333" s="172"/>
      <c r="BA333" s="172"/>
      <c r="BB333" s="173"/>
    </row>
    <row r="334" spans="27:54" s="156" customFormat="1" x14ac:dyDescent="0.15">
      <c r="AA334" s="172"/>
      <c r="AB334" s="172"/>
      <c r="AC334" s="172"/>
      <c r="AD334" s="172"/>
      <c r="AE334" s="173"/>
      <c r="AF334" s="173"/>
      <c r="AG334" s="174"/>
      <c r="AH334" s="172"/>
      <c r="AI334" s="172"/>
      <c r="AJ334" s="173"/>
      <c r="AK334" s="157"/>
      <c r="AL334" s="172"/>
      <c r="AM334" s="172"/>
      <c r="AN334" s="172"/>
      <c r="AO334" s="172"/>
      <c r="AP334" s="172"/>
      <c r="AQ334" s="172"/>
      <c r="AR334" s="172"/>
      <c r="AS334" s="172"/>
      <c r="AT334" s="172"/>
      <c r="AU334" s="172"/>
      <c r="AV334" s="172"/>
      <c r="AW334" s="173"/>
      <c r="AX334" s="173"/>
      <c r="AY334" s="174"/>
      <c r="AZ334" s="172"/>
      <c r="BA334" s="172"/>
      <c r="BB334" s="173"/>
    </row>
    <row r="335" spans="27:54" s="156" customFormat="1" x14ac:dyDescent="0.15">
      <c r="AA335" s="172"/>
      <c r="AB335" s="172"/>
      <c r="AC335" s="172"/>
      <c r="AD335" s="172"/>
      <c r="AE335" s="173"/>
      <c r="AF335" s="173"/>
      <c r="AG335" s="174"/>
      <c r="AH335" s="172"/>
      <c r="AI335" s="172"/>
      <c r="AJ335" s="173"/>
      <c r="AK335" s="157"/>
      <c r="AL335" s="172"/>
      <c r="AM335" s="172"/>
      <c r="AN335" s="172"/>
      <c r="AO335" s="172"/>
      <c r="AP335" s="172"/>
      <c r="AQ335" s="172"/>
      <c r="AR335" s="172"/>
      <c r="AS335" s="172"/>
      <c r="AT335" s="172"/>
      <c r="AU335" s="172"/>
      <c r="AV335" s="172"/>
      <c r="AW335" s="173"/>
      <c r="AX335" s="173"/>
      <c r="AY335" s="174"/>
      <c r="AZ335" s="172"/>
      <c r="BA335" s="172"/>
      <c r="BB335" s="173"/>
    </row>
    <row r="336" spans="27:54" s="156" customFormat="1" x14ac:dyDescent="0.15">
      <c r="AA336" s="172"/>
      <c r="AB336" s="172"/>
      <c r="AC336" s="172"/>
      <c r="AD336" s="172"/>
      <c r="AE336" s="173"/>
      <c r="AF336" s="173"/>
      <c r="AG336" s="174"/>
      <c r="AH336" s="172"/>
      <c r="AI336" s="172"/>
      <c r="AJ336" s="173"/>
      <c r="AK336" s="157"/>
      <c r="AL336" s="172"/>
      <c r="AM336" s="172"/>
      <c r="AN336" s="172"/>
      <c r="AO336" s="172"/>
      <c r="AP336" s="172"/>
      <c r="AQ336" s="172"/>
      <c r="AR336" s="172"/>
      <c r="AS336" s="172"/>
      <c r="AT336" s="172"/>
      <c r="AU336" s="172"/>
      <c r="AV336" s="172"/>
      <c r="AW336" s="173"/>
      <c r="AX336" s="173"/>
      <c r="AY336" s="174"/>
      <c r="AZ336" s="172"/>
      <c r="BA336" s="172"/>
      <c r="BB336" s="173"/>
    </row>
    <row r="337" spans="27:54" s="156" customFormat="1" x14ac:dyDescent="0.15">
      <c r="AA337" s="172"/>
      <c r="AB337" s="172"/>
      <c r="AC337" s="172"/>
      <c r="AD337" s="172"/>
      <c r="AE337" s="173"/>
      <c r="AF337" s="173"/>
      <c r="AG337" s="174"/>
      <c r="AH337" s="172"/>
      <c r="AI337" s="172"/>
      <c r="AJ337" s="173"/>
      <c r="AK337" s="157"/>
      <c r="AL337" s="172"/>
      <c r="AM337" s="172"/>
      <c r="AN337" s="172"/>
      <c r="AO337" s="172"/>
      <c r="AP337" s="172"/>
      <c r="AQ337" s="172"/>
      <c r="AR337" s="172"/>
      <c r="AS337" s="172"/>
      <c r="AT337" s="172"/>
      <c r="AU337" s="172"/>
      <c r="AV337" s="172"/>
      <c r="AW337" s="173"/>
      <c r="AX337" s="173"/>
      <c r="AY337" s="174"/>
      <c r="AZ337" s="172"/>
      <c r="BA337" s="172"/>
      <c r="BB337" s="173"/>
    </row>
    <row r="338" spans="27:54" s="156" customFormat="1" x14ac:dyDescent="0.15">
      <c r="AA338" s="172"/>
      <c r="AB338" s="172"/>
      <c r="AC338" s="172"/>
      <c r="AD338" s="172"/>
      <c r="AE338" s="173"/>
      <c r="AF338" s="173"/>
      <c r="AG338" s="174"/>
      <c r="AH338" s="172"/>
      <c r="AI338" s="172"/>
      <c r="AJ338" s="173"/>
      <c r="AK338" s="157"/>
      <c r="AL338" s="172"/>
      <c r="AM338" s="172"/>
      <c r="AN338" s="172"/>
      <c r="AO338" s="172"/>
      <c r="AP338" s="172"/>
      <c r="AQ338" s="172"/>
      <c r="AR338" s="172"/>
      <c r="AS338" s="172"/>
      <c r="AT338" s="172"/>
      <c r="AU338" s="172"/>
      <c r="AV338" s="172"/>
      <c r="AW338" s="173"/>
      <c r="AX338" s="173"/>
      <c r="AY338" s="174"/>
      <c r="AZ338" s="172"/>
      <c r="BA338" s="172"/>
      <c r="BB338" s="173"/>
    </row>
    <row r="339" spans="27:54" s="156" customFormat="1" x14ac:dyDescent="0.15">
      <c r="AA339" s="172"/>
      <c r="AB339" s="172"/>
      <c r="AC339" s="172"/>
      <c r="AD339" s="172"/>
      <c r="AE339" s="173"/>
      <c r="AF339" s="173"/>
      <c r="AG339" s="174"/>
      <c r="AH339" s="172"/>
      <c r="AI339" s="172"/>
      <c r="AJ339" s="173"/>
      <c r="AK339" s="157"/>
      <c r="AL339" s="172"/>
      <c r="AM339" s="172"/>
      <c r="AN339" s="172"/>
      <c r="AO339" s="172"/>
      <c r="AP339" s="172"/>
      <c r="AQ339" s="172"/>
      <c r="AR339" s="172"/>
      <c r="AS339" s="172"/>
      <c r="AT339" s="172"/>
      <c r="AU339" s="172"/>
      <c r="AV339" s="172"/>
      <c r="AW339" s="173"/>
      <c r="AX339" s="173"/>
      <c r="AY339" s="174"/>
      <c r="AZ339" s="172"/>
      <c r="BA339" s="172"/>
      <c r="BB339" s="173"/>
    </row>
    <row r="340" spans="27:54" s="156" customFormat="1" x14ac:dyDescent="0.15">
      <c r="AA340" s="172"/>
      <c r="AB340" s="172"/>
      <c r="AC340" s="172"/>
      <c r="AD340" s="172"/>
      <c r="AE340" s="173"/>
      <c r="AF340" s="173"/>
      <c r="AG340" s="174"/>
      <c r="AH340" s="172"/>
      <c r="AI340" s="172"/>
      <c r="AJ340" s="173"/>
      <c r="AK340" s="157"/>
      <c r="AL340" s="172"/>
      <c r="AM340" s="172"/>
      <c r="AN340" s="172"/>
      <c r="AO340" s="172"/>
      <c r="AP340" s="172"/>
      <c r="AQ340" s="172"/>
      <c r="AR340" s="172"/>
      <c r="AS340" s="172"/>
      <c r="AT340" s="172"/>
      <c r="AU340" s="172"/>
      <c r="AV340" s="172"/>
      <c r="AW340" s="173"/>
      <c r="AX340" s="173"/>
      <c r="AY340" s="174"/>
      <c r="AZ340" s="172"/>
      <c r="BA340" s="172"/>
      <c r="BB340" s="173"/>
    </row>
    <row r="341" spans="27:54" s="156" customFormat="1" x14ac:dyDescent="0.15">
      <c r="AA341" s="172"/>
      <c r="AB341" s="172"/>
      <c r="AC341" s="172"/>
      <c r="AD341" s="172"/>
      <c r="AE341" s="173"/>
      <c r="AF341" s="173"/>
      <c r="AG341" s="174"/>
      <c r="AH341" s="172"/>
      <c r="AI341" s="172"/>
      <c r="AJ341" s="173"/>
      <c r="AK341" s="157"/>
      <c r="AL341" s="172"/>
      <c r="AM341" s="172"/>
      <c r="AN341" s="172"/>
      <c r="AO341" s="172"/>
      <c r="AP341" s="172"/>
      <c r="AQ341" s="172"/>
      <c r="AR341" s="172"/>
      <c r="AS341" s="172"/>
      <c r="AT341" s="172"/>
      <c r="AU341" s="172"/>
      <c r="AV341" s="172"/>
      <c r="AW341" s="173"/>
      <c r="AX341" s="173"/>
      <c r="AY341" s="174"/>
      <c r="AZ341" s="172"/>
      <c r="BA341" s="172"/>
      <c r="BB341" s="173"/>
    </row>
    <row r="342" spans="27:54" s="156" customFormat="1" x14ac:dyDescent="0.15">
      <c r="AA342" s="172"/>
      <c r="AB342" s="172"/>
      <c r="AC342" s="172"/>
      <c r="AD342" s="172"/>
      <c r="AE342" s="173"/>
      <c r="AF342" s="173"/>
      <c r="AG342" s="174"/>
      <c r="AH342" s="172"/>
      <c r="AI342" s="172"/>
      <c r="AJ342" s="173"/>
      <c r="AK342" s="157"/>
      <c r="AL342" s="172"/>
      <c r="AM342" s="172"/>
      <c r="AN342" s="172"/>
      <c r="AO342" s="172"/>
      <c r="AP342" s="172"/>
      <c r="AQ342" s="172"/>
      <c r="AR342" s="172"/>
      <c r="AS342" s="172"/>
      <c r="AT342" s="172"/>
      <c r="AU342" s="172"/>
      <c r="AV342" s="172"/>
      <c r="AW342" s="173"/>
      <c r="AX342" s="173"/>
      <c r="AY342" s="174"/>
      <c r="AZ342" s="172"/>
      <c r="BA342" s="172"/>
      <c r="BB342" s="173"/>
    </row>
    <row r="343" spans="27:54" s="156" customFormat="1" x14ac:dyDescent="0.15">
      <c r="AA343" s="172"/>
      <c r="AB343" s="172"/>
      <c r="AC343" s="172"/>
      <c r="AD343" s="172"/>
      <c r="AE343" s="173"/>
      <c r="AF343" s="173"/>
      <c r="AG343" s="174"/>
      <c r="AH343" s="172"/>
      <c r="AI343" s="172"/>
      <c r="AJ343" s="173"/>
      <c r="AK343" s="157"/>
      <c r="AL343" s="172"/>
      <c r="AM343" s="172"/>
      <c r="AN343" s="172"/>
      <c r="AO343" s="172"/>
      <c r="AP343" s="172"/>
      <c r="AQ343" s="172"/>
      <c r="AR343" s="172"/>
      <c r="AS343" s="172"/>
      <c r="AT343" s="172"/>
      <c r="AU343" s="172"/>
      <c r="AV343" s="172"/>
      <c r="AW343" s="173"/>
      <c r="AX343" s="173"/>
      <c r="AY343" s="174"/>
      <c r="AZ343" s="172"/>
      <c r="BA343" s="172"/>
      <c r="BB343" s="173"/>
    </row>
    <row r="344" spans="27:54" s="156" customFormat="1" x14ac:dyDescent="0.15">
      <c r="AA344" s="172"/>
      <c r="AB344" s="172"/>
      <c r="AC344" s="172"/>
      <c r="AD344" s="172"/>
      <c r="AE344" s="173"/>
      <c r="AF344" s="173"/>
      <c r="AG344" s="174"/>
      <c r="AH344" s="172"/>
      <c r="AI344" s="172"/>
      <c r="AJ344" s="173"/>
      <c r="AK344" s="157"/>
      <c r="AL344" s="172"/>
      <c r="AM344" s="172"/>
      <c r="AN344" s="172"/>
      <c r="AO344" s="172"/>
      <c r="AP344" s="172"/>
      <c r="AQ344" s="172"/>
      <c r="AR344" s="172"/>
      <c r="AS344" s="172"/>
      <c r="AT344" s="172"/>
      <c r="AU344" s="172"/>
      <c r="AV344" s="172"/>
      <c r="AW344" s="173"/>
      <c r="AX344" s="173"/>
      <c r="AY344" s="174"/>
      <c r="AZ344" s="172"/>
      <c r="BA344" s="172"/>
      <c r="BB344" s="173"/>
    </row>
    <row r="345" spans="27:54" s="156" customFormat="1" x14ac:dyDescent="0.15">
      <c r="AA345" s="172"/>
      <c r="AB345" s="172"/>
      <c r="AC345" s="172"/>
      <c r="AD345" s="172"/>
      <c r="AE345" s="173"/>
      <c r="AF345" s="173"/>
      <c r="AG345" s="174"/>
      <c r="AH345" s="172"/>
      <c r="AI345" s="172"/>
      <c r="AJ345" s="173"/>
      <c r="AK345" s="157"/>
      <c r="AL345" s="172"/>
      <c r="AM345" s="172"/>
      <c r="AN345" s="172"/>
      <c r="AO345" s="172"/>
      <c r="AP345" s="172"/>
      <c r="AQ345" s="172"/>
      <c r="AR345" s="172"/>
      <c r="AS345" s="172"/>
      <c r="AT345" s="172"/>
      <c r="AU345" s="172"/>
      <c r="AV345" s="172"/>
      <c r="AW345" s="173"/>
      <c r="AX345" s="173"/>
      <c r="AY345" s="174"/>
      <c r="AZ345" s="172"/>
      <c r="BA345" s="172"/>
      <c r="BB345" s="173"/>
    </row>
    <row r="346" spans="27:54" s="156" customFormat="1" x14ac:dyDescent="0.15">
      <c r="AA346" s="172"/>
      <c r="AB346" s="172"/>
      <c r="AC346" s="172"/>
      <c r="AD346" s="172"/>
      <c r="AE346" s="173"/>
      <c r="AF346" s="173"/>
      <c r="AG346" s="174"/>
      <c r="AH346" s="172"/>
      <c r="AI346" s="172"/>
      <c r="AJ346" s="173"/>
      <c r="AK346" s="157"/>
      <c r="AL346" s="172"/>
      <c r="AM346" s="172"/>
      <c r="AN346" s="172"/>
      <c r="AO346" s="172"/>
      <c r="AP346" s="172"/>
      <c r="AQ346" s="172"/>
      <c r="AR346" s="172"/>
      <c r="AS346" s="172"/>
      <c r="AT346" s="172"/>
      <c r="AU346" s="172"/>
      <c r="AV346" s="172"/>
      <c r="AW346" s="173"/>
      <c r="AX346" s="173"/>
      <c r="AY346" s="174"/>
      <c r="AZ346" s="172"/>
      <c r="BA346" s="172"/>
      <c r="BB346" s="173"/>
    </row>
    <row r="347" spans="27:54" s="156" customFormat="1" x14ac:dyDescent="0.15">
      <c r="AA347" s="172"/>
      <c r="AB347" s="172"/>
      <c r="AC347" s="172"/>
      <c r="AD347" s="172"/>
      <c r="AE347" s="173"/>
      <c r="AF347" s="173"/>
      <c r="AG347" s="174"/>
      <c r="AH347" s="172"/>
      <c r="AI347" s="172"/>
      <c r="AJ347" s="173"/>
      <c r="AK347" s="157"/>
      <c r="AL347" s="172"/>
      <c r="AM347" s="172"/>
      <c r="AN347" s="172"/>
      <c r="AO347" s="172"/>
      <c r="AP347" s="172"/>
      <c r="AQ347" s="172"/>
      <c r="AR347" s="172"/>
      <c r="AS347" s="172"/>
      <c r="AT347" s="172"/>
      <c r="AU347" s="172"/>
      <c r="AV347" s="172"/>
      <c r="AW347" s="173"/>
      <c r="AX347" s="173"/>
      <c r="AY347" s="174"/>
      <c r="AZ347" s="172"/>
      <c r="BA347" s="172"/>
      <c r="BB347" s="173"/>
    </row>
    <row r="348" spans="27:54" s="156" customFormat="1" x14ac:dyDescent="0.15">
      <c r="AA348" s="172"/>
      <c r="AB348" s="172"/>
      <c r="AC348" s="172"/>
      <c r="AD348" s="172"/>
      <c r="AE348" s="173"/>
      <c r="AF348" s="173"/>
      <c r="AG348" s="174"/>
      <c r="AH348" s="172"/>
      <c r="AI348" s="172"/>
      <c r="AJ348" s="173"/>
      <c r="AK348" s="157"/>
      <c r="AL348" s="172"/>
      <c r="AM348" s="172"/>
      <c r="AN348" s="172"/>
      <c r="AO348" s="172"/>
      <c r="AP348" s="172"/>
      <c r="AQ348" s="172"/>
      <c r="AR348" s="172"/>
      <c r="AS348" s="172"/>
      <c r="AT348" s="172"/>
      <c r="AU348" s="172"/>
      <c r="AV348" s="172"/>
      <c r="AW348" s="173"/>
      <c r="AX348" s="173"/>
      <c r="AY348" s="174"/>
      <c r="AZ348" s="172"/>
      <c r="BA348" s="172"/>
      <c r="BB348" s="173"/>
    </row>
    <row r="349" spans="27:54" s="156" customFormat="1" x14ac:dyDescent="0.15">
      <c r="AA349" s="172"/>
      <c r="AB349" s="172"/>
      <c r="AC349" s="172"/>
      <c r="AD349" s="172"/>
      <c r="AE349" s="173"/>
      <c r="AF349" s="173"/>
      <c r="AG349" s="174"/>
      <c r="AH349" s="172"/>
      <c r="AI349" s="172"/>
      <c r="AJ349" s="173"/>
      <c r="AK349" s="157"/>
      <c r="AL349" s="172"/>
      <c r="AM349" s="172"/>
      <c r="AN349" s="172"/>
      <c r="AO349" s="172"/>
      <c r="AP349" s="172"/>
      <c r="AQ349" s="172"/>
      <c r="AR349" s="172"/>
      <c r="AS349" s="172"/>
      <c r="AT349" s="172"/>
      <c r="AU349" s="172"/>
      <c r="AV349" s="172"/>
      <c r="AW349" s="173"/>
      <c r="AX349" s="173"/>
      <c r="AY349" s="174"/>
      <c r="AZ349" s="172"/>
      <c r="BA349" s="172"/>
      <c r="BB349" s="173"/>
    </row>
    <row r="350" spans="27:54" s="156" customFormat="1" x14ac:dyDescent="0.15">
      <c r="AA350" s="172"/>
      <c r="AB350" s="172"/>
      <c r="AC350" s="172"/>
      <c r="AD350" s="172"/>
      <c r="AE350" s="173"/>
      <c r="AF350" s="173"/>
      <c r="AG350" s="174"/>
      <c r="AH350" s="172"/>
      <c r="AI350" s="172"/>
      <c r="AJ350" s="173"/>
      <c r="AK350" s="157"/>
      <c r="AL350" s="172"/>
      <c r="AM350" s="172"/>
      <c r="AN350" s="172"/>
      <c r="AO350" s="172"/>
      <c r="AP350" s="172"/>
      <c r="AQ350" s="172"/>
      <c r="AR350" s="172"/>
      <c r="AS350" s="172"/>
      <c r="AT350" s="172"/>
      <c r="AU350" s="172"/>
      <c r="AV350" s="172"/>
      <c r="AW350" s="173"/>
      <c r="AX350" s="173"/>
      <c r="AY350" s="174"/>
      <c r="AZ350" s="172"/>
      <c r="BA350" s="172"/>
      <c r="BB350" s="173"/>
    </row>
    <row r="351" spans="27:54" s="156" customFormat="1" x14ac:dyDescent="0.15">
      <c r="AA351" s="172"/>
      <c r="AB351" s="172"/>
      <c r="AC351" s="172"/>
      <c r="AD351" s="172"/>
      <c r="AE351" s="173"/>
      <c r="AF351" s="173"/>
      <c r="AG351" s="174"/>
      <c r="AH351" s="172"/>
      <c r="AI351" s="172"/>
      <c r="AJ351" s="173"/>
      <c r="AK351" s="157"/>
      <c r="AL351" s="172"/>
      <c r="AM351" s="172"/>
      <c r="AN351" s="172"/>
      <c r="AO351" s="172"/>
      <c r="AP351" s="172"/>
      <c r="AQ351" s="172"/>
      <c r="AR351" s="172"/>
      <c r="AS351" s="172"/>
      <c r="AT351" s="172"/>
      <c r="AU351" s="172"/>
      <c r="AV351" s="172"/>
      <c r="AW351" s="173"/>
      <c r="AX351" s="173"/>
      <c r="AY351" s="174"/>
      <c r="AZ351" s="172"/>
      <c r="BA351" s="172"/>
      <c r="BB351" s="173"/>
    </row>
    <row r="352" spans="27:54" s="156" customFormat="1" x14ac:dyDescent="0.15">
      <c r="AA352" s="172"/>
      <c r="AB352" s="172"/>
      <c r="AC352" s="172"/>
      <c r="AD352" s="172"/>
      <c r="AE352" s="173"/>
      <c r="AF352" s="173"/>
      <c r="AG352" s="174"/>
      <c r="AH352" s="172"/>
      <c r="AI352" s="172"/>
      <c r="AJ352" s="173"/>
      <c r="AK352" s="157"/>
      <c r="AL352" s="172"/>
      <c r="AM352" s="172"/>
      <c r="AN352" s="172"/>
      <c r="AO352" s="172"/>
      <c r="AP352" s="172"/>
      <c r="AQ352" s="172"/>
      <c r="AR352" s="172"/>
      <c r="AS352" s="172"/>
      <c r="AT352" s="172"/>
      <c r="AU352" s="172"/>
      <c r="AV352" s="172"/>
      <c r="AW352" s="173"/>
      <c r="AX352" s="173"/>
      <c r="AY352" s="174"/>
      <c r="AZ352" s="172"/>
      <c r="BA352" s="172"/>
      <c r="BB352" s="173"/>
    </row>
    <row r="353" spans="27:54" s="156" customFormat="1" x14ac:dyDescent="0.15">
      <c r="AA353" s="172"/>
      <c r="AB353" s="172"/>
      <c r="AC353" s="172"/>
      <c r="AD353" s="172"/>
      <c r="AE353" s="173"/>
      <c r="AF353" s="173"/>
      <c r="AG353" s="174"/>
      <c r="AH353" s="172"/>
      <c r="AI353" s="172"/>
      <c r="AJ353" s="173"/>
      <c r="AK353" s="157"/>
      <c r="AL353" s="172"/>
      <c r="AM353" s="172"/>
      <c r="AN353" s="172"/>
      <c r="AO353" s="172"/>
      <c r="AP353" s="172"/>
      <c r="AQ353" s="172"/>
      <c r="AR353" s="172"/>
      <c r="AS353" s="172"/>
      <c r="AT353" s="172"/>
      <c r="AU353" s="172"/>
      <c r="AV353" s="172"/>
      <c r="AW353" s="173"/>
      <c r="AX353" s="173"/>
      <c r="AY353" s="174"/>
      <c r="AZ353" s="172"/>
      <c r="BA353" s="172"/>
      <c r="BB353" s="173"/>
    </row>
    <row r="354" spans="27:54" s="156" customFormat="1" x14ac:dyDescent="0.15">
      <c r="AA354" s="172"/>
      <c r="AB354" s="172"/>
      <c r="AC354" s="172"/>
      <c r="AD354" s="172"/>
      <c r="AE354" s="173"/>
      <c r="AF354" s="173"/>
      <c r="AG354" s="174"/>
      <c r="AH354" s="172"/>
      <c r="AI354" s="172"/>
      <c r="AJ354" s="173"/>
      <c r="AK354" s="157"/>
      <c r="AL354" s="172"/>
      <c r="AM354" s="172"/>
      <c r="AN354" s="172"/>
      <c r="AO354" s="172"/>
      <c r="AP354" s="172"/>
      <c r="AQ354" s="172"/>
      <c r="AR354" s="172"/>
      <c r="AS354" s="172"/>
      <c r="AT354" s="172"/>
      <c r="AU354" s="172"/>
      <c r="AV354" s="172"/>
      <c r="AW354" s="173"/>
      <c r="AX354" s="173"/>
      <c r="AY354" s="174"/>
      <c r="AZ354" s="172"/>
      <c r="BA354" s="172"/>
      <c r="BB354" s="173"/>
    </row>
    <row r="355" spans="27:54" s="156" customFormat="1" x14ac:dyDescent="0.15">
      <c r="AA355" s="172"/>
      <c r="AB355" s="172"/>
      <c r="AC355" s="172"/>
      <c r="AD355" s="172"/>
      <c r="AE355" s="173"/>
      <c r="AF355" s="173"/>
      <c r="AG355" s="174"/>
      <c r="AH355" s="172"/>
      <c r="AI355" s="172"/>
      <c r="AJ355" s="173"/>
      <c r="AK355" s="157"/>
      <c r="AL355" s="172"/>
      <c r="AM355" s="172"/>
      <c r="AN355" s="172"/>
      <c r="AO355" s="172"/>
      <c r="AP355" s="172"/>
      <c r="AQ355" s="172"/>
      <c r="AR355" s="172"/>
      <c r="AS355" s="172"/>
      <c r="AT355" s="172"/>
      <c r="AU355" s="172"/>
      <c r="AV355" s="172"/>
      <c r="AW355" s="173"/>
      <c r="AX355" s="173"/>
      <c r="AY355" s="174"/>
      <c r="AZ355" s="172"/>
      <c r="BA355" s="172"/>
      <c r="BB355" s="173"/>
    </row>
    <row r="356" spans="27:54" s="156" customFormat="1" x14ac:dyDescent="0.15">
      <c r="AA356" s="172"/>
      <c r="AB356" s="172"/>
      <c r="AC356" s="172"/>
      <c r="AD356" s="172"/>
      <c r="AE356" s="173"/>
      <c r="AF356" s="173"/>
      <c r="AG356" s="174"/>
      <c r="AH356" s="172"/>
      <c r="AI356" s="172"/>
      <c r="AJ356" s="173"/>
      <c r="AK356" s="157"/>
      <c r="AL356" s="172"/>
      <c r="AM356" s="172"/>
      <c r="AN356" s="172"/>
      <c r="AO356" s="172"/>
      <c r="AP356" s="172"/>
      <c r="AQ356" s="172"/>
      <c r="AR356" s="172"/>
      <c r="AS356" s="172"/>
      <c r="AT356" s="172"/>
      <c r="AU356" s="172"/>
      <c r="AV356" s="172"/>
      <c r="AW356" s="173"/>
      <c r="AX356" s="173"/>
      <c r="AY356" s="174"/>
      <c r="AZ356" s="172"/>
      <c r="BA356" s="172"/>
      <c r="BB356" s="173"/>
    </row>
    <row r="357" spans="27:54" s="156" customFormat="1" x14ac:dyDescent="0.15">
      <c r="AA357" s="172"/>
      <c r="AB357" s="172"/>
      <c r="AC357" s="172"/>
      <c r="AD357" s="172"/>
      <c r="AE357" s="173"/>
      <c r="AF357" s="173"/>
      <c r="AG357" s="174"/>
      <c r="AH357" s="172"/>
      <c r="AI357" s="172"/>
      <c r="AJ357" s="173"/>
      <c r="AK357" s="157"/>
      <c r="AL357" s="172"/>
      <c r="AM357" s="172"/>
      <c r="AN357" s="172"/>
      <c r="AO357" s="172"/>
      <c r="AP357" s="172"/>
      <c r="AQ357" s="172"/>
      <c r="AR357" s="172"/>
      <c r="AS357" s="172"/>
      <c r="AT357" s="172"/>
      <c r="AU357" s="172"/>
      <c r="AV357" s="172"/>
      <c r="AW357" s="173"/>
      <c r="AX357" s="173"/>
      <c r="AY357" s="174"/>
      <c r="AZ357" s="172"/>
      <c r="BA357" s="172"/>
      <c r="BB357" s="173"/>
    </row>
    <row r="358" spans="27:54" s="156" customFormat="1" x14ac:dyDescent="0.15">
      <c r="AA358" s="172"/>
      <c r="AB358" s="172"/>
      <c r="AC358" s="172"/>
      <c r="AD358" s="172"/>
      <c r="AE358" s="173"/>
      <c r="AF358" s="173"/>
      <c r="AG358" s="174"/>
      <c r="AH358" s="172"/>
      <c r="AI358" s="172"/>
      <c r="AJ358" s="173"/>
      <c r="AK358" s="157"/>
      <c r="AL358" s="172"/>
      <c r="AM358" s="172"/>
      <c r="AN358" s="172"/>
      <c r="AO358" s="172"/>
      <c r="AP358" s="172"/>
      <c r="AQ358" s="172"/>
      <c r="AR358" s="172"/>
      <c r="AS358" s="172"/>
      <c r="AT358" s="172"/>
      <c r="AU358" s="172"/>
      <c r="AV358" s="172"/>
      <c r="AW358" s="173"/>
      <c r="AX358" s="173"/>
      <c r="AY358" s="174"/>
      <c r="AZ358" s="172"/>
      <c r="BA358" s="172"/>
      <c r="BB358" s="173"/>
    </row>
    <row r="359" spans="27:54" s="156" customFormat="1" x14ac:dyDescent="0.15">
      <c r="AA359" s="172"/>
      <c r="AB359" s="172"/>
      <c r="AC359" s="172"/>
      <c r="AD359" s="172"/>
      <c r="AE359" s="173"/>
      <c r="AF359" s="173"/>
      <c r="AG359" s="174"/>
      <c r="AH359" s="172"/>
      <c r="AI359" s="172"/>
      <c r="AJ359" s="173"/>
      <c r="AK359" s="157"/>
      <c r="AL359" s="172"/>
      <c r="AM359" s="172"/>
      <c r="AN359" s="172"/>
      <c r="AO359" s="172"/>
      <c r="AP359" s="172"/>
      <c r="AQ359" s="172"/>
      <c r="AR359" s="172"/>
      <c r="AS359" s="172"/>
      <c r="AT359" s="172"/>
      <c r="AU359" s="172"/>
      <c r="AV359" s="172"/>
      <c r="AW359" s="173"/>
      <c r="AX359" s="173"/>
      <c r="AY359" s="174"/>
      <c r="AZ359" s="172"/>
      <c r="BA359" s="172"/>
      <c r="BB359" s="173"/>
    </row>
    <row r="360" spans="27:54" s="156" customFormat="1" x14ac:dyDescent="0.15">
      <c r="AA360" s="172"/>
      <c r="AB360" s="172"/>
      <c r="AC360" s="172"/>
      <c r="AD360" s="172"/>
      <c r="AE360" s="173"/>
      <c r="AF360" s="173"/>
      <c r="AG360" s="174"/>
      <c r="AH360" s="172"/>
      <c r="AI360" s="172"/>
      <c r="AJ360" s="173"/>
      <c r="AK360" s="157"/>
      <c r="AL360" s="172"/>
      <c r="AM360" s="172"/>
      <c r="AN360" s="172"/>
      <c r="AO360" s="172"/>
      <c r="AP360" s="172"/>
      <c r="AQ360" s="172"/>
      <c r="AR360" s="172"/>
      <c r="AS360" s="172"/>
      <c r="AT360" s="172"/>
      <c r="AU360" s="172"/>
      <c r="AV360" s="172"/>
      <c r="AW360" s="173"/>
      <c r="AX360" s="173"/>
      <c r="AY360" s="174"/>
      <c r="AZ360" s="172"/>
      <c r="BA360" s="172"/>
      <c r="BB360" s="173"/>
    </row>
    <row r="361" spans="27:54" s="156" customFormat="1" x14ac:dyDescent="0.15">
      <c r="AA361" s="172"/>
      <c r="AB361" s="172"/>
      <c r="AC361" s="172"/>
      <c r="AD361" s="172"/>
      <c r="AE361" s="173"/>
      <c r="AF361" s="173"/>
      <c r="AG361" s="174"/>
      <c r="AH361" s="172"/>
      <c r="AI361" s="172"/>
      <c r="AJ361" s="173"/>
      <c r="AK361" s="157"/>
      <c r="AL361" s="172"/>
      <c r="AM361" s="172"/>
      <c r="AN361" s="172"/>
      <c r="AO361" s="172"/>
      <c r="AP361" s="172"/>
      <c r="AQ361" s="172"/>
      <c r="AR361" s="172"/>
      <c r="AS361" s="172"/>
      <c r="AT361" s="172"/>
      <c r="AU361" s="172"/>
      <c r="AV361" s="172"/>
      <c r="AW361" s="173"/>
      <c r="AX361" s="173"/>
      <c r="AY361" s="174"/>
      <c r="AZ361" s="172"/>
      <c r="BA361" s="172"/>
      <c r="BB361" s="173"/>
    </row>
    <row r="362" spans="27:54" s="156" customFormat="1" x14ac:dyDescent="0.15">
      <c r="AA362" s="172"/>
      <c r="AB362" s="172"/>
      <c r="AC362" s="172"/>
      <c r="AD362" s="172"/>
      <c r="AE362" s="173"/>
      <c r="AF362" s="173"/>
      <c r="AG362" s="174"/>
      <c r="AH362" s="172"/>
      <c r="AI362" s="172"/>
      <c r="AJ362" s="173"/>
      <c r="AK362" s="157"/>
      <c r="AL362" s="172"/>
      <c r="AM362" s="172"/>
      <c r="AN362" s="172"/>
      <c r="AO362" s="172"/>
      <c r="AP362" s="172"/>
      <c r="AQ362" s="172"/>
      <c r="AR362" s="172"/>
      <c r="AS362" s="172"/>
      <c r="AT362" s="172"/>
      <c r="AU362" s="172"/>
      <c r="AV362" s="172"/>
      <c r="AW362" s="173"/>
      <c r="AX362" s="173"/>
      <c r="AY362" s="174"/>
      <c r="AZ362" s="172"/>
      <c r="BA362" s="172"/>
      <c r="BB362" s="173"/>
    </row>
    <row r="363" spans="27:54" s="156" customFormat="1" x14ac:dyDescent="0.15">
      <c r="AA363" s="172"/>
      <c r="AB363" s="172"/>
      <c r="AC363" s="172"/>
      <c r="AD363" s="172"/>
      <c r="AE363" s="173"/>
      <c r="AF363" s="173"/>
      <c r="AG363" s="174"/>
      <c r="AH363" s="172"/>
      <c r="AI363" s="172"/>
      <c r="AJ363" s="173"/>
      <c r="AK363" s="157"/>
      <c r="AL363" s="172"/>
      <c r="AM363" s="172"/>
      <c r="AN363" s="172"/>
      <c r="AO363" s="172"/>
      <c r="AP363" s="172"/>
      <c r="AQ363" s="172"/>
      <c r="AR363" s="172"/>
      <c r="AS363" s="172"/>
      <c r="AT363" s="172"/>
      <c r="AU363" s="172"/>
      <c r="AV363" s="172"/>
      <c r="AW363" s="173"/>
      <c r="AX363" s="173"/>
      <c r="AY363" s="174"/>
      <c r="AZ363" s="172"/>
      <c r="BA363" s="172"/>
      <c r="BB363" s="173"/>
    </row>
    <row r="364" spans="27:54" s="156" customFormat="1" x14ac:dyDescent="0.15">
      <c r="AA364" s="157"/>
      <c r="AB364" s="157"/>
      <c r="AC364" s="157"/>
      <c r="AD364" s="157"/>
      <c r="AE364" s="157"/>
      <c r="AF364" s="157"/>
      <c r="AG364" s="157"/>
      <c r="AH364" s="157"/>
      <c r="AI364" s="157"/>
      <c r="AJ364" s="157"/>
      <c r="AK364" s="157"/>
      <c r="AL364" s="172"/>
      <c r="AM364" s="172"/>
      <c r="AN364" s="172"/>
      <c r="AO364" s="172"/>
      <c r="AP364" s="172"/>
      <c r="AQ364" s="172"/>
      <c r="AR364" s="172"/>
      <c r="AS364" s="172"/>
      <c r="AT364" s="172"/>
      <c r="AU364" s="172"/>
      <c r="AV364" s="172"/>
      <c r="AW364" s="173"/>
      <c r="AX364" s="173"/>
      <c r="AY364" s="174"/>
      <c r="AZ364" s="172"/>
      <c r="BA364" s="172"/>
      <c r="BB364" s="173"/>
    </row>
    <row r="365" spans="27:54" s="156" customFormat="1" x14ac:dyDescent="0.15">
      <c r="AA365" s="157"/>
      <c r="AB365" s="157"/>
      <c r="AC365" s="157"/>
      <c r="AD365" s="157"/>
      <c r="AE365" s="157"/>
      <c r="AF365" s="157"/>
      <c r="AG365" s="157"/>
      <c r="AH365" s="157"/>
      <c r="AI365" s="157"/>
      <c r="AJ365" s="157"/>
      <c r="AK365" s="157"/>
      <c r="AL365" s="172"/>
      <c r="AM365" s="172"/>
      <c r="AN365" s="172"/>
      <c r="AO365" s="172"/>
      <c r="AP365" s="172"/>
      <c r="AQ365" s="172"/>
      <c r="AR365" s="172"/>
      <c r="AS365" s="172"/>
      <c r="AT365" s="172"/>
      <c r="AU365" s="172"/>
      <c r="AV365" s="172"/>
      <c r="AW365" s="173"/>
      <c r="AX365" s="173"/>
      <c r="AY365" s="174"/>
      <c r="AZ365" s="172"/>
      <c r="BA365" s="172"/>
      <c r="BB365" s="173"/>
    </row>
    <row r="366" spans="27:54" s="156" customFormat="1" x14ac:dyDescent="0.15">
      <c r="AA366" s="157"/>
      <c r="AB366" s="157"/>
      <c r="AC366" s="157"/>
      <c r="AD366" s="157"/>
      <c r="AE366" s="157"/>
      <c r="AF366" s="157"/>
      <c r="AG366" s="157"/>
      <c r="AH366" s="157"/>
      <c r="AI366" s="157"/>
      <c r="AJ366" s="157"/>
      <c r="AK366" s="157"/>
      <c r="AL366" s="172"/>
      <c r="AM366" s="172"/>
      <c r="AN366" s="172"/>
      <c r="AO366" s="172"/>
      <c r="AP366" s="172"/>
      <c r="AQ366" s="172"/>
      <c r="AR366" s="172"/>
      <c r="AS366" s="172"/>
      <c r="AT366" s="172"/>
      <c r="AU366" s="172"/>
      <c r="AV366" s="172"/>
      <c r="AW366" s="173"/>
      <c r="AX366" s="173"/>
      <c r="AY366" s="174"/>
      <c r="AZ366" s="172"/>
      <c r="BA366" s="172"/>
      <c r="BB366" s="173"/>
    </row>
    <row r="367" spans="27:54" s="156" customFormat="1" x14ac:dyDescent="0.15">
      <c r="AA367" s="157"/>
      <c r="AB367" s="157"/>
      <c r="AC367" s="157"/>
      <c r="AD367" s="157"/>
      <c r="AE367" s="157"/>
      <c r="AF367" s="157"/>
      <c r="AG367" s="157"/>
      <c r="AH367" s="157"/>
      <c r="AI367" s="157"/>
      <c r="AJ367" s="157"/>
      <c r="AK367" s="157"/>
      <c r="AL367" s="172"/>
      <c r="AM367" s="172"/>
      <c r="AN367" s="172"/>
      <c r="AO367" s="172"/>
      <c r="AP367" s="172"/>
      <c r="AQ367" s="172"/>
      <c r="AR367" s="172"/>
      <c r="AS367" s="172"/>
      <c r="AT367" s="172"/>
      <c r="AU367" s="172"/>
      <c r="AV367" s="172"/>
      <c r="AW367" s="173"/>
      <c r="AX367" s="173"/>
      <c r="AY367" s="174"/>
      <c r="AZ367" s="172"/>
      <c r="BA367" s="172"/>
      <c r="BB367" s="173"/>
    </row>
    <row r="368" spans="27:54" s="156" customFormat="1" x14ac:dyDescent="0.15">
      <c r="AA368" s="157"/>
      <c r="AB368" s="157"/>
      <c r="AC368" s="157"/>
      <c r="AD368" s="157"/>
      <c r="AE368" s="157"/>
      <c r="AF368" s="157"/>
      <c r="AG368" s="157"/>
      <c r="AH368" s="157"/>
      <c r="AI368" s="157"/>
      <c r="AJ368" s="157"/>
      <c r="AK368" s="157"/>
      <c r="AL368" s="172"/>
      <c r="AM368" s="172"/>
      <c r="AN368" s="172"/>
      <c r="AO368" s="172"/>
      <c r="AP368" s="172"/>
      <c r="AQ368" s="172"/>
      <c r="AR368" s="172"/>
      <c r="AS368" s="172"/>
      <c r="AT368" s="172"/>
      <c r="AU368" s="172"/>
      <c r="AV368" s="172"/>
      <c r="AW368" s="173"/>
      <c r="AX368" s="173"/>
      <c r="AY368" s="174"/>
      <c r="AZ368" s="172"/>
      <c r="BA368" s="172"/>
      <c r="BB368" s="173"/>
    </row>
    <row r="369" spans="38:54" s="156" customFormat="1" x14ac:dyDescent="0.15">
      <c r="AL369" s="172"/>
      <c r="AM369" s="172"/>
      <c r="AN369" s="172"/>
      <c r="AO369" s="172"/>
      <c r="AP369" s="172"/>
      <c r="AQ369" s="172"/>
      <c r="AR369" s="172"/>
      <c r="AS369" s="172"/>
      <c r="AT369" s="172"/>
      <c r="AU369" s="172"/>
      <c r="AV369" s="172"/>
      <c r="AW369" s="173"/>
      <c r="AX369" s="173"/>
      <c r="AY369" s="174"/>
      <c r="AZ369" s="172"/>
      <c r="BA369" s="172"/>
      <c r="BB369" s="173"/>
    </row>
    <row r="370" spans="38:54" s="156" customFormat="1" x14ac:dyDescent="0.15">
      <c r="AL370" s="172"/>
      <c r="AM370" s="172"/>
      <c r="AN370" s="172"/>
      <c r="AO370" s="172"/>
      <c r="AP370" s="172"/>
      <c r="AQ370" s="172"/>
      <c r="AR370" s="172"/>
      <c r="AS370" s="172"/>
      <c r="AT370" s="172"/>
      <c r="AU370" s="172"/>
      <c r="AV370" s="172"/>
      <c r="AW370" s="173"/>
      <c r="AX370" s="173"/>
      <c r="AY370" s="174"/>
      <c r="AZ370" s="172"/>
      <c r="BA370" s="172"/>
      <c r="BB370" s="173"/>
    </row>
    <row r="371" spans="38:54" s="156" customFormat="1" x14ac:dyDescent="0.15">
      <c r="AL371" s="172"/>
      <c r="AM371" s="172"/>
      <c r="AN371" s="172"/>
      <c r="AO371" s="172"/>
      <c r="AP371" s="172"/>
      <c r="AQ371" s="172"/>
      <c r="AR371" s="172"/>
      <c r="AS371" s="172"/>
      <c r="AT371" s="172"/>
      <c r="AU371" s="172"/>
      <c r="AV371" s="172"/>
      <c r="AW371" s="173"/>
      <c r="AX371" s="173"/>
      <c r="AY371" s="174"/>
      <c r="AZ371" s="172"/>
      <c r="BA371" s="172"/>
      <c r="BB371" s="173"/>
    </row>
    <row r="372" spans="38:54" s="156" customFormat="1" x14ac:dyDescent="0.15">
      <c r="AL372" s="172"/>
      <c r="AM372" s="172"/>
      <c r="AN372" s="172"/>
      <c r="AO372" s="172"/>
      <c r="AP372" s="172"/>
      <c r="AQ372" s="172"/>
      <c r="AR372" s="172"/>
      <c r="AS372" s="172"/>
      <c r="AT372" s="172"/>
      <c r="AU372" s="172"/>
      <c r="AV372" s="172"/>
      <c r="AW372" s="173"/>
      <c r="AX372" s="173"/>
      <c r="AY372" s="174"/>
      <c r="AZ372" s="172"/>
      <c r="BA372" s="172"/>
      <c r="BB372" s="173"/>
    </row>
    <row r="373" spans="38:54" s="156" customFormat="1" x14ac:dyDescent="0.15">
      <c r="AL373" s="172"/>
      <c r="AM373" s="172"/>
      <c r="AN373" s="172"/>
      <c r="AO373" s="172"/>
      <c r="AP373" s="172"/>
      <c r="AQ373" s="172"/>
      <c r="AR373" s="172"/>
      <c r="AS373" s="172"/>
      <c r="AT373" s="172"/>
      <c r="AU373" s="172"/>
      <c r="AV373" s="172"/>
      <c r="AW373" s="173"/>
      <c r="AX373" s="173"/>
      <c r="AY373" s="174"/>
      <c r="AZ373" s="172"/>
      <c r="BA373" s="172"/>
      <c r="BB373" s="173"/>
    </row>
    <row r="374" spans="38:54" s="156" customFormat="1" x14ac:dyDescent="0.15">
      <c r="AL374" s="172"/>
      <c r="AM374" s="172"/>
      <c r="AN374" s="172"/>
      <c r="AO374" s="172"/>
      <c r="AP374" s="172"/>
      <c r="AQ374" s="172"/>
      <c r="AR374" s="172"/>
      <c r="AS374" s="172"/>
      <c r="AT374" s="172"/>
      <c r="AU374" s="172"/>
      <c r="AV374" s="172"/>
      <c r="AW374" s="173"/>
      <c r="AX374" s="173"/>
      <c r="AY374" s="174"/>
      <c r="AZ374" s="172"/>
      <c r="BA374" s="172"/>
      <c r="BB374" s="173"/>
    </row>
    <row r="375" spans="38:54" s="156" customFormat="1" x14ac:dyDescent="0.15">
      <c r="AL375" s="172"/>
      <c r="AM375" s="172"/>
      <c r="AN375" s="172"/>
      <c r="AO375" s="172"/>
      <c r="AP375" s="172"/>
      <c r="AQ375" s="172"/>
      <c r="AR375" s="172"/>
      <c r="AS375" s="172"/>
      <c r="AT375" s="172"/>
      <c r="AU375" s="172"/>
      <c r="AV375" s="172"/>
      <c r="AW375" s="173"/>
      <c r="AX375" s="173"/>
      <c r="AY375" s="174"/>
      <c r="AZ375" s="172"/>
      <c r="BA375" s="172"/>
      <c r="BB375" s="173"/>
    </row>
    <row r="376" spans="38:54" s="156" customFormat="1" x14ac:dyDescent="0.15">
      <c r="AL376" s="172"/>
      <c r="AM376" s="172"/>
      <c r="AN376" s="172"/>
      <c r="AO376" s="172"/>
      <c r="AP376" s="172"/>
      <c r="AQ376" s="172"/>
      <c r="AR376" s="172"/>
      <c r="AS376" s="172"/>
      <c r="AT376" s="172"/>
      <c r="AU376" s="172"/>
      <c r="AV376" s="172"/>
      <c r="AW376" s="173"/>
      <c r="AX376" s="173"/>
      <c r="AY376" s="174"/>
      <c r="AZ376" s="172"/>
      <c r="BA376" s="172"/>
      <c r="BB376" s="173"/>
    </row>
    <row r="377" spans="38:54" s="156" customFormat="1" x14ac:dyDescent="0.15">
      <c r="AL377" s="172"/>
      <c r="AM377" s="172"/>
      <c r="AN377" s="172"/>
      <c r="AO377" s="172"/>
      <c r="AP377" s="172"/>
      <c r="AQ377" s="172"/>
      <c r="AR377" s="172"/>
      <c r="AS377" s="172"/>
      <c r="AT377" s="172"/>
      <c r="AU377" s="172"/>
      <c r="AV377" s="172"/>
      <c r="AW377" s="173"/>
      <c r="AX377" s="173"/>
      <c r="AY377" s="174"/>
      <c r="AZ377" s="172"/>
      <c r="BA377" s="172"/>
      <c r="BB377" s="173"/>
    </row>
    <row r="378" spans="38:54" s="156" customFormat="1" x14ac:dyDescent="0.15">
      <c r="AL378" s="172"/>
      <c r="AM378" s="172"/>
      <c r="AN378" s="172"/>
      <c r="AO378" s="172"/>
      <c r="AP378" s="172"/>
      <c r="AQ378" s="172"/>
      <c r="AR378" s="172"/>
      <c r="AS378" s="172"/>
      <c r="AT378" s="172"/>
      <c r="AU378" s="172"/>
      <c r="AV378" s="172"/>
      <c r="AW378" s="173"/>
      <c r="AX378" s="173"/>
      <c r="AY378" s="174"/>
      <c r="AZ378" s="172"/>
      <c r="BA378" s="172"/>
      <c r="BB378" s="173"/>
    </row>
    <row r="379" spans="38:54" s="156" customFormat="1" x14ac:dyDescent="0.15">
      <c r="AL379" s="172"/>
      <c r="AM379" s="172"/>
      <c r="AN379" s="172"/>
      <c r="AO379" s="172"/>
      <c r="AP379" s="172"/>
      <c r="AQ379" s="172"/>
      <c r="AR379" s="172"/>
      <c r="AS379" s="172"/>
      <c r="AT379" s="172"/>
      <c r="AU379" s="172"/>
      <c r="AV379" s="172"/>
      <c r="AW379" s="173"/>
      <c r="AX379" s="173"/>
      <c r="AY379" s="174"/>
      <c r="AZ379" s="172"/>
      <c r="BA379" s="172"/>
      <c r="BB379" s="173"/>
    </row>
    <row r="380" spans="38:54" s="156" customFormat="1" x14ac:dyDescent="0.15">
      <c r="AL380" s="172"/>
      <c r="AM380" s="172"/>
      <c r="AN380" s="172"/>
      <c r="AO380" s="172"/>
      <c r="AP380" s="172"/>
      <c r="AQ380" s="172"/>
      <c r="AR380" s="172"/>
      <c r="AS380" s="172"/>
      <c r="AT380" s="172"/>
      <c r="AU380" s="172"/>
      <c r="AV380" s="172"/>
      <c r="AW380" s="173"/>
      <c r="AX380" s="173"/>
      <c r="AY380" s="174"/>
      <c r="AZ380" s="172"/>
      <c r="BA380" s="172"/>
      <c r="BB380" s="173"/>
    </row>
    <row r="381" spans="38:54" s="156" customFormat="1" x14ac:dyDescent="0.15">
      <c r="AL381" s="172"/>
      <c r="AM381" s="172"/>
      <c r="AN381" s="172"/>
      <c r="AO381" s="172"/>
      <c r="AP381" s="172"/>
      <c r="AQ381" s="172"/>
      <c r="AR381" s="172"/>
      <c r="AS381" s="172"/>
      <c r="AT381" s="172"/>
      <c r="AU381" s="172"/>
      <c r="AV381" s="172"/>
      <c r="AW381" s="173"/>
      <c r="AX381" s="173"/>
      <c r="AY381" s="174"/>
      <c r="AZ381" s="172"/>
      <c r="BA381" s="172"/>
      <c r="BB381" s="173"/>
    </row>
    <row r="382" spans="38:54" s="156" customFormat="1" x14ac:dyDescent="0.15">
      <c r="AL382" s="172"/>
      <c r="AM382" s="172"/>
      <c r="AN382" s="172"/>
      <c r="AO382" s="172"/>
      <c r="AP382" s="172"/>
      <c r="AQ382" s="172"/>
      <c r="AR382" s="172"/>
      <c r="AS382" s="172"/>
      <c r="AT382" s="172"/>
      <c r="AU382" s="172"/>
      <c r="AV382" s="172"/>
      <c r="AW382" s="173"/>
      <c r="AX382" s="173"/>
      <c r="AY382" s="174"/>
      <c r="AZ382" s="172"/>
      <c r="BA382" s="172"/>
      <c r="BB382" s="173"/>
    </row>
    <row r="383" spans="38:54" s="156" customFormat="1" x14ac:dyDescent="0.15">
      <c r="AL383" s="172"/>
      <c r="AM383" s="172"/>
      <c r="AN383" s="172"/>
      <c r="AO383" s="172"/>
      <c r="AP383" s="172"/>
      <c r="AQ383" s="172"/>
      <c r="AR383" s="172"/>
      <c r="AS383" s="172"/>
      <c r="AT383" s="172"/>
      <c r="AU383" s="172"/>
      <c r="AV383" s="172"/>
      <c r="AW383" s="173"/>
      <c r="AX383" s="173"/>
      <c r="AY383" s="174"/>
      <c r="AZ383" s="172"/>
      <c r="BA383" s="172"/>
      <c r="BB383" s="173"/>
    </row>
    <row r="384" spans="38:54" s="156" customFormat="1" x14ac:dyDescent="0.15">
      <c r="AL384" s="172"/>
      <c r="AM384" s="172"/>
      <c r="AN384" s="172"/>
      <c r="AO384" s="172"/>
      <c r="AP384" s="172"/>
      <c r="AQ384" s="172"/>
      <c r="AR384" s="172"/>
      <c r="AS384" s="172"/>
      <c r="AT384" s="172"/>
      <c r="AU384" s="172"/>
      <c r="AV384" s="172"/>
      <c r="AW384" s="173"/>
      <c r="AX384" s="173"/>
      <c r="AY384" s="174"/>
      <c r="AZ384" s="172"/>
      <c r="BA384" s="172"/>
      <c r="BB384" s="173"/>
    </row>
    <row r="385" spans="38:54" s="156" customFormat="1" x14ac:dyDescent="0.15">
      <c r="AL385" s="172"/>
      <c r="AM385" s="172"/>
      <c r="AN385" s="172"/>
      <c r="AO385" s="172"/>
      <c r="AP385" s="172"/>
      <c r="AQ385" s="172"/>
      <c r="AR385" s="172"/>
      <c r="AS385" s="172"/>
      <c r="AT385" s="172"/>
      <c r="AU385" s="172"/>
      <c r="AV385" s="172"/>
      <c r="AW385" s="173"/>
      <c r="AX385" s="173"/>
      <c r="AY385" s="174"/>
      <c r="AZ385" s="172"/>
      <c r="BA385" s="172"/>
      <c r="BB385" s="173"/>
    </row>
    <row r="386" spans="38:54" s="156" customFormat="1" x14ac:dyDescent="0.15">
      <c r="AL386" s="172"/>
      <c r="AM386" s="172"/>
      <c r="AN386" s="172"/>
      <c r="AO386" s="172"/>
      <c r="AP386" s="172"/>
      <c r="AQ386" s="172"/>
      <c r="AR386" s="172"/>
      <c r="AS386" s="172"/>
      <c r="AT386" s="172"/>
      <c r="AU386" s="172"/>
      <c r="AV386" s="172"/>
      <c r="AW386" s="173"/>
      <c r="AX386" s="173"/>
      <c r="AY386" s="174"/>
      <c r="AZ386" s="172"/>
      <c r="BA386" s="172"/>
      <c r="BB386" s="173"/>
    </row>
    <row r="387" spans="38:54" s="156" customFormat="1" x14ac:dyDescent="0.15">
      <c r="AL387" s="172"/>
      <c r="AM387" s="172"/>
      <c r="AN387" s="172"/>
      <c r="AO387" s="172"/>
      <c r="AP387" s="172"/>
      <c r="AQ387" s="172"/>
      <c r="AR387" s="172"/>
      <c r="AS387" s="172"/>
      <c r="AT387" s="172"/>
      <c r="AU387" s="172"/>
      <c r="AV387" s="172"/>
      <c r="AW387" s="173"/>
      <c r="AX387" s="173"/>
      <c r="AY387" s="174"/>
      <c r="AZ387" s="172"/>
      <c r="BA387" s="172"/>
      <c r="BB387" s="173"/>
    </row>
    <row r="388" spans="38:54" s="156" customFormat="1" x14ac:dyDescent="0.15">
      <c r="AL388" s="172"/>
      <c r="AM388" s="172"/>
      <c r="AN388" s="172"/>
      <c r="AO388" s="172"/>
      <c r="AP388" s="172"/>
      <c r="AQ388" s="172"/>
      <c r="AR388" s="172"/>
      <c r="AS388" s="172"/>
      <c r="AT388" s="172"/>
      <c r="AU388" s="172"/>
      <c r="AV388" s="172"/>
      <c r="AW388" s="173"/>
      <c r="AX388" s="173"/>
      <c r="AY388" s="174"/>
      <c r="AZ388" s="172"/>
      <c r="BA388" s="172"/>
      <c r="BB388" s="173"/>
    </row>
    <row r="389" spans="38:54" s="156" customFormat="1" x14ac:dyDescent="0.15">
      <c r="AL389" s="172"/>
      <c r="AM389" s="172"/>
      <c r="AN389" s="172"/>
      <c r="AO389" s="172"/>
      <c r="AP389" s="172"/>
      <c r="AQ389" s="172"/>
      <c r="AR389" s="172"/>
      <c r="AS389" s="172"/>
      <c r="AT389" s="172"/>
      <c r="AU389" s="172"/>
      <c r="AV389" s="172"/>
      <c r="AW389" s="173"/>
      <c r="AX389" s="173"/>
      <c r="AY389" s="174"/>
      <c r="AZ389" s="172"/>
      <c r="BA389" s="172"/>
      <c r="BB389" s="173"/>
    </row>
    <row r="390" spans="38:54" s="156" customFormat="1" x14ac:dyDescent="0.15">
      <c r="AL390" s="172"/>
      <c r="AM390" s="172"/>
      <c r="AN390" s="172"/>
      <c r="AO390" s="172"/>
      <c r="AP390" s="172"/>
      <c r="AQ390" s="172"/>
      <c r="AR390" s="172"/>
      <c r="AS390" s="172"/>
      <c r="AT390" s="172"/>
      <c r="AU390" s="172"/>
      <c r="AV390" s="172"/>
      <c r="AW390" s="173"/>
      <c r="AX390" s="173"/>
      <c r="AY390" s="174"/>
      <c r="AZ390" s="172"/>
      <c r="BA390" s="172"/>
      <c r="BB390" s="173"/>
    </row>
    <row r="391" spans="38:54" s="156" customFormat="1" x14ac:dyDescent="0.15">
      <c r="AL391" s="172"/>
      <c r="AM391" s="172"/>
      <c r="AN391" s="172"/>
      <c r="AO391" s="172"/>
      <c r="AP391" s="172"/>
      <c r="AQ391" s="172"/>
      <c r="AR391" s="172"/>
      <c r="AS391" s="172"/>
      <c r="AT391" s="172"/>
      <c r="AU391" s="172"/>
      <c r="AV391" s="172"/>
      <c r="AW391" s="173"/>
      <c r="AX391" s="173"/>
      <c r="AY391" s="174"/>
      <c r="AZ391" s="172"/>
      <c r="BA391" s="172"/>
      <c r="BB391" s="173"/>
    </row>
    <row r="392" spans="38:54" s="156" customFormat="1" x14ac:dyDescent="0.15">
      <c r="AL392" s="172"/>
      <c r="AM392" s="172"/>
      <c r="AN392" s="172"/>
      <c r="AO392" s="172"/>
      <c r="AP392" s="172"/>
      <c r="AQ392" s="172"/>
      <c r="AR392" s="172"/>
      <c r="AS392" s="172"/>
      <c r="AT392" s="172"/>
      <c r="AU392" s="172"/>
      <c r="AV392" s="172"/>
      <c r="AW392" s="173"/>
      <c r="AX392" s="173"/>
      <c r="AY392" s="174"/>
      <c r="AZ392" s="172"/>
      <c r="BA392" s="172"/>
      <c r="BB392" s="173"/>
    </row>
    <row r="393" spans="38:54" s="156" customFormat="1" x14ac:dyDescent="0.15">
      <c r="AL393" s="172"/>
      <c r="AM393" s="172"/>
      <c r="AN393" s="172"/>
      <c r="AO393" s="172"/>
      <c r="AP393" s="172"/>
      <c r="AQ393" s="172"/>
      <c r="AR393" s="172"/>
      <c r="AS393" s="172"/>
      <c r="AT393" s="172"/>
      <c r="AU393" s="172"/>
      <c r="AV393" s="172"/>
      <c r="AW393" s="173"/>
      <c r="AX393" s="173"/>
      <c r="AY393" s="174"/>
      <c r="AZ393" s="172"/>
      <c r="BA393" s="172"/>
      <c r="BB393" s="173"/>
    </row>
    <row r="394" spans="38:54" s="156" customFormat="1" x14ac:dyDescent="0.15">
      <c r="AL394" s="172"/>
      <c r="AM394" s="172"/>
      <c r="AN394" s="172"/>
      <c r="AO394" s="172"/>
      <c r="AP394" s="172"/>
      <c r="AQ394" s="172"/>
      <c r="AR394" s="172"/>
      <c r="AS394" s="172"/>
      <c r="AT394" s="172"/>
      <c r="AU394" s="172"/>
      <c r="AV394" s="172"/>
      <c r="AW394" s="173"/>
      <c r="AX394" s="173"/>
      <c r="AY394" s="174"/>
      <c r="AZ394" s="172"/>
      <c r="BA394" s="172"/>
      <c r="BB394" s="173"/>
    </row>
    <row r="395" spans="38:54" s="156" customFormat="1" x14ac:dyDescent="0.15">
      <c r="AL395" s="172"/>
      <c r="AM395" s="172"/>
      <c r="AN395" s="172"/>
      <c r="AO395" s="172"/>
      <c r="AP395" s="172"/>
      <c r="AQ395" s="172"/>
      <c r="AR395" s="172"/>
      <c r="AS395" s="172"/>
      <c r="AT395" s="172"/>
      <c r="AU395" s="172"/>
      <c r="AV395" s="172"/>
      <c r="AW395" s="173"/>
      <c r="AX395" s="173"/>
      <c r="AY395" s="174"/>
      <c r="AZ395" s="172"/>
      <c r="BA395" s="172"/>
      <c r="BB395" s="173"/>
    </row>
    <row r="396" spans="38:54" s="156" customFormat="1" x14ac:dyDescent="0.15">
      <c r="AL396" s="172"/>
      <c r="AM396" s="172"/>
      <c r="AN396" s="172"/>
      <c r="AO396" s="172"/>
      <c r="AP396" s="172"/>
      <c r="AQ396" s="172"/>
      <c r="AR396" s="172"/>
      <c r="AS396" s="172"/>
      <c r="AT396" s="172"/>
      <c r="AU396" s="172"/>
      <c r="AV396" s="172"/>
      <c r="AW396" s="173"/>
      <c r="AX396" s="173"/>
      <c r="AY396" s="174"/>
      <c r="AZ396" s="172"/>
      <c r="BA396" s="172"/>
      <c r="BB396" s="173"/>
    </row>
    <row r="397" spans="38:54" s="156" customFormat="1" x14ac:dyDescent="0.15">
      <c r="AL397" s="172"/>
      <c r="AM397" s="172"/>
      <c r="AN397" s="172"/>
      <c r="AO397" s="172"/>
      <c r="AP397" s="172"/>
      <c r="AQ397" s="172"/>
      <c r="AR397" s="172"/>
      <c r="AS397" s="172"/>
      <c r="AT397" s="172"/>
      <c r="AU397" s="172"/>
      <c r="AV397" s="172"/>
      <c r="AW397" s="173"/>
      <c r="AX397" s="173"/>
      <c r="AY397" s="174"/>
      <c r="AZ397" s="172"/>
      <c r="BA397" s="172"/>
      <c r="BB397" s="173"/>
    </row>
    <row r="398" spans="38:54" s="156" customFormat="1" x14ac:dyDescent="0.15">
      <c r="AL398" s="172"/>
      <c r="AM398" s="172"/>
      <c r="AN398" s="172"/>
      <c r="AO398" s="172"/>
      <c r="AP398" s="172"/>
      <c r="AQ398" s="172"/>
      <c r="AR398" s="172"/>
      <c r="AS398" s="172"/>
      <c r="AT398" s="172"/>
      <c r="AU398" s="172"/>
      <c r="AV398" s="172"/>
      <c r="AW398" s="173"/>
      <c r="AX398" s="173"/>
      <c r="AY398" s="174"/>
      <c r="AZ398" s="172"/>
      <c r="BA398" s="172"/>
      <c r="BB398" s="173"/>
    </row>
    <row r="399" spans="38:54" s="156" customFormat="1" x14ac:dyDescent="0.15">
      <c r="AL399" s="172"/>
      <c r="AM399" s="172"/>
      <c r="AN399" s="172"/>
      <c r="AO399" s="172"/>
      <c r="AP399" s="172"/>
      <c r="AQ399" s="172"/>
      <c r="AR399" s="172"/>
      <c r="AS399" s="172"/>
      <c r="AT399" s="172"/>
      <c r="AU399" s="172"/>
      <c r="AV399" s="172"/>
      <c r="AW399" s="173"/>
      <c r="AX399" s="173"/>
      <c r="AY399" s="174"/>
      <c r="AZ399" s="172"/>
      <c r="BA399" s="172"/>
      <c r="BB399" s="173"/>
    </row>
    <row r="400" spans="38:54" s="156" customFormat="1" x14ac:dyDescent="0.15">
      <c r="AL400" s="172"/>
      <c r="AM400" s="172"/>
      <c r="AN400" s="172"/>
      <c r="AO400" s="172"/>
      <c r="AP400" s="172"/>
      <c r="AQ400" s="172"/>
      <c r="AR400" s="172"/>
      <c r="AS400" s="172"/>
      <c r="AT400" s="172"/>
      <c r="AU400" s="172"/>
      <c r="AV400" s="172"/>
      <c r="AW400" s="173"/>
      <c r="AX400" s="173"/>
      <c r="AY400" s="174"/>
      <c r="AZ400" s="172"/>
      <c r="BA400" s="172"/>
      <c r="BB400" s="173"/>
    </row>
    <row r="401" spans="38:54" s="156" customFormat="1" x14ac:dyDescent="0.15">
      <c r="AL401" s="172"/>
      <c r="AM401" s="172"/>
      <c r="AN401" s="172"/>
      <c r="AO401" s="172"/>
      <c r="AP401" s="172"/>
      <c r="AQ401" s="172"/>
      <c r="AR401" s="172"/>
      <c r="AS401" s="172"/>
      <c r="AT401" s="172"/>
      <c r="AU401" s="172"/>
      <c r="AV401" s="172"/>
      <c r="AW401" s="173"/>
      <c r="AX401" s="173"/>
      <c r="AY401" s="174"/>
      <c r="AZ401" s="172"/>
      <c r="BA401" s="172"/>
      <c r="BB401" s="173"/>
    </row>
    <row r="402" spans="38:54" s="156" customFormat="1" x14ac:dyDescent="0.15">
      <c r="AL402" s="172"/>
      <c r="AM402" s="172"/>
      <c r="AN402" s="172"/>
      <c r="AO402" s="172"/>
      <c r="AP402" s="172"/>
      <c r="AQ402" s="172"/>
      <c r="AR402" s="172"/>
      <c r="AS402" s="172"/>
      <c r="AT402" s="172"/>
      <c r="AU402" s="172"/>
      <c r="AV402" s="172"/>
      <c r="AW402" s="173"/>
      <c r="AX402" s="173"/>
      <c r="AY402" s="174"/>
      <c r="AZ402" s="172"/>
      <c r="BA402" s="172"/>
      <c r="BB402" s="173"/>
    </row>
    <row r="403" spans="38:54" s="156" customFormat="1" x14ac:dyDescent="0.15">
      <c r="AL403" s="172"/>
      <c r="AM403" s="172"/>
      <c r="AN403" s="172"/>
      <c r="AO403" s="172"/>
      <c r="AP403" s="172"/>
      <c r="AQ403" s="172"/>
      <c r="AR403" s="172"/>
      <c r="AS403" s="172"/>
      <c r="AT403" s="172"/>
      <c r="AU403" s="172"/>
      <c r="AV403" s="172"/>
      <c r="AW403" s="173"/>
      <c r="AX403" s="173"/>
      <c r="AY403" s="174"/>
      <c r="AZ403" s="172"/>
      <c r="BA403" s="172"/>
      <c r="BB403" s="173"/>
    </row>
    <row r="404" spans="38:54" s="156" customFormat="1" x14ac:dyDescent="0.15">
      <c r="AL404" s="172"/>
      <c r="AM404" s="172"/>
      <c r="AN404" s="172"/>
      <c r="AO404" s="172"/>
      <c r="AP404" s="172"/>
      <c r="AQ404" s="172"/>
      <c r="AR404" s="172"/>
      <c r="AS404" s="172"/>
      <c r="AT404" s="172"/>
      <c r="AU404" s="172"/>
      <c r="AV404" s="172"/>
      <c r="AW404" s="173"/>
      <c r="AX404" s="173"/>
      <c r="AY404" s="174"/>
      <c r="AZ404" s="172"/>
      <c r="BA404" s="172"/>
      <c r="BB404" s="173"/>
    </row>
    <row r="405" spans="38:54" s="156" customFormat="1" x14ac:dyDescent="0.15">
      <c r="AL405" s="172"/>
      <c r="AM405" s="172"/>
      <c r="AN405" s="172"/>
      <c r="AO405" s="172"/>
      <c r="AP405" s="172"/>
      <c r="AQ405" s="172"/>
      <c r="AR405" s="172"/>
      <c r="AS405" s="172"/>
      <c r="AT405" s="172"/>
      <c r="AU405" s="172"/>
      <c r="AV405" s="172"/>
      <c r="AW405" s="173"/>
      <c r="AX405" s="173"/>
      <c r="AY405" s="174"/>
      <c r="AZ405" s="172"/>
      <c r="BA405" s="172"/>
      <c r="BB405" s="173"/>
    </row>
    <row r="406" spans="38:54" s="156" customFormat="1" x14ac:dyDescent="0.15">
      <c r="AL406" s="172"/>
      <c r="AM406" s="172"/>
      <c r="AN406" s="172"/>
      <c r="AO406" s="172"/>
      <c r="AP406" s="172"/>
      <c r="AQ406" s="172"/>
      <c r="AR406" s="172"/>
      <c r="AS406" s="172"/>
      <c r="AT406" s="172"/>
      <c r="AU406" s="172"/>
      <c r="AV406" s="172"/>
      <c r="AW406" s="173"/>
      <c r="AX406" s="173"/>
      <c r="AY406" s="174"/>
      <c r="AZ406" s="172"/>
      <c r="BA406" s="172"/>
      <c r="BB406" s="173"/>
    </row>
    <row r="407" spans="38:54" s="156" customFormat="1" x14ac:dyDescent="0.15">
      <c r="AL407" s="172"/>
      <c r="AM407" s="172"/>
      <c r="AN407" s="172"/>
      <c r="AO407" s="172"/>
      <c r="AP407" s="172"/>
      <c r="AQ407" s="172"/>
      <c r="AR407" s="172"/>
      <c r="AS407" s="172"/>
      <c r="AT407" s="172"/>
      <c r="AU407" s="172"/>
      <c r="AV407" s="172"/>
      <c r="AW407" s="173"/>
      <c r="AX407" s="173"/>
      <c r="AY407" s="174"/>
      <c r="AZ407" s="172"/>
      <c r="BA407" s="172"/>
      <c r="BB407" s="173"/>
    </row>
    <row r="408" spans="38:54" s="156" customFormat="1" x14ac:dyDescent="0.15">
      <c r="AL408" s="172"/>
      <c r="AM408" s="172"/>
      <c r="AN408" s="172"/>
      <c r="AO408" s="172"/>
      <c r="AP408" s="172"/>
      <c r="AQ408" s="172"/>
      <c r="AR408" s="172"/>
      <c r="AS408" s="172"/>
      <c r="AT408" s="172"/>
      <c r="AU408" s="172"/>
      <c r="AV408" s="172"/>
      <c r="AW408" s="173"/>
      <c r="AX408" s="173"/>
      <c r="AY408" s="174"/>
      <c r="AZ408" s="172"/>
      <c r="BA408" s="172"/>
      <c r="BB408" s="173"/>
    </row>
    <row r="409" spans="38:54" s="156" customFormat="1" x14ac:dyDescent="0.15">
      <c r="AL409" s="172"/>
      <c r="AM409" s="172"/>
      <c r="AN409" s="172"/>
      <c r="AO409" s="172"/>
      <c r="AP409" s="172"/>
      <c r="AQ409" s="172"/>
      <c r="AR409" s="172"/>
      <c r="AS409" s="172"/>
      <c r="AT409" s="172"/>
      <c r="AU409" s="172"/>
      <c r="AV409" s="172"/>
      <c r="AW409" s="173"/>
      <c r="AX409" s="173"/>
      <c r="AY409" s="174"/>
      <c r="AZ409" s="172"/>
      <c r="BA409" s="172"/>
      <c r="BB409" s="173"/>
    </row>
    <row r="410" spans="38:54" s="156" customFormat="1" x14ac:dyDescent="0.15">
      <c r="AL410" s="172"/>
      <c r="AM410" s="172"/>
      <c r="AN410" s="172"/>
      <c r="AO410" s="172"/>
      <c r="AP410" s="172"/>
      <c r="AQ410" s="172"/>
      <c r="AR410" s="172"/>
      <c r="AS410" s="172"/>
      <c r="AT410" s="172"/>
      <c r="AU410" s="172"/>
      <c r="AV410" s="172"/>
      <c r="AW410" s="173"/>
      <c r="AX410" s="173"/>
      <c r="AY410" s="174"/>
      <c r="AZ410" s="172"/>
      <c r="BA410" s="172"/>
      <c r="BB410" s="173"/>
    </row>
    <row r="411" spans="38:54" s="156" customFormat="1" x14ac:dyDescent="0.15">
      <c r="AL411" s="172"/>
      <c r="AM411" s="172"/>
      <c r="AN411" s="172"/>
      <c r="AO411" s="172"/>
      <c r="AP411" s="172"/>
      <c r="AQ411" s="172"/>
      <c r="AR411" s="172"/>
      <c r="AS411" s="172"/>
      <c r="AT411" s="172"/>
      <c r="AU411" s="172"/>
      <c r="AV411" s="172"/>
      <c r="AW411" s="173"/>
      <c r="AX411" s="173"/>
      <c r="AY411" s="174"/>
      <c r="AZ411" s="172"/>
      <c r="BA411" s="172"/>
      <c r="BB411" s="173"/>
    </row>
    <row r="412" spans="38:54" s="156" customFormat="1" x14ac:dyDescent="0.15">
      <c r="AL412" s="172"/>
      <c r="AM412" s="172"/>
      <c r="AN412" s="172"/>
      <c r="AO412" s="172"/>
      <c r="AP412" s="172"/>
      <c r="AQ412" s="172"/>
      <c r="AR412" s="172"/>
      <c r="AS412" s="172"/>
      <c r="AT412" s="172"/>
      <c r="AU412" s="172"/>
      <c r="AV412" s="172"/>
      <c r="AW412" s="173"/>
      <c r="AX412" s="173"/>
      <c r="AY412" s="174"/>
      <c r="AZ412" s="172"/>
      <c r="BA412" s="172"/>
      <c r="BB412" s="173"/>
    </row>
    <row r="413" spans="38:54" s="156" customFormat="1" x14ac:dyDescent="0.15">
      <c r="AL413" s="172"/>
      <c r="AM413" s="172"/>
      <c r="AN413" s="172"/>
      <c r="AO413" s="172"/>
      <c r="AP413" s="172"/>
      <c r="AQ413" s="172"/>
      <c r="AR413" s="172"/>
      <c r="AS413" s="172"/>
      <c r="AT413" s="172"/>
      <c r="AU413" s="172"/>
      <c r="AV413" s="172"/>
      <c r="AW413" s="173"/>
      <c r="AX413" s="173"/>
      <c r="AY413" s="174"/>
      <c r="AZ413" s="172"/>
      <c r="BA413" s="172"/>
      <c r="BB413" s="173"/>
    </row>
    <row r="414" spans="38:54" s="156" customFormat="1" x14ac:dyDescent="0.15">
      <c r="AL414" s="172"/>
      <c r="AM414" s="172"/>
      <c r="AN414" s="172"/>
      <c r="AO414" s="172"/>
      <c r="AP414" s="172"/>
      <c r="AQ414" s="172"/>
      <c r="AR414" s="172"/>
      <c r="AS414" s="172"/>
      <c r="AT414" s="172"/>
      <c r="AU414" s="172"/>
      <c r="AV414" s="172"/>
      <c r="AW414" s="173"/>
      <c r="AX414" s="173"/>
      <c r="AY414" s="174"/>
      <c r="AZ414" s="172"/>
      <c r="BA414" s="172"/>
      <c r="BB414" s="173"/>
    </row>
    <row r="415" spans="38:54" s="156" customFormat="1" x14ac:dyDescent="0.15">
      <c r="AL415" s="172"/>
      <c r="AM415" s="172"/>
      <c r="AN415" s="172"/>
      <c r="AO415" s="172"/>
      <c r="AP415" s="172"/>
      <c r="AQ415" s="172"/>
      <c r="AR415" s="172"/>
      <c r="AS415" s="172"/>
      <c r="AT415" s="172"/>
      <c r="AU415" s="172"/>
      <c r="AV415" s="172"/>
      <c r="AW415" s="173"/>
      <c r="AX415" s="173"/>
      <c r="AY415" s="174"/>
      <c r="AZ415" s="172"/>
      <c r="BA415" s="172"/>
      <c r="BB415" s="173"/>
    </row>
    <row r="416" spans="38:54" s="156" customFormat="1" x14ac:dyDescent="0.15">
      <c r="AL416" s="172"/>
      <c r="AM416" s="172"/>
      <c r="AN416" s="172"/>
      <c r="AO416" s="172"/>
      <c r="AP416" s="172"/>
      <c r="AQ416" s="172"/>
      <c r="AR416" s="172"/>
      <c r="AS416" s="172"/>
      <c r="AT416" s="172"/>
      <c r="AU416" s="172"/>
      <c r="AV416" s="172"/>
      <c r="AW416" s="173"/>
      <c r="AX416" s="173"/>
      <c r="AY416" s="174"/>
      <c r="AZ416" s="172"/>
      <c r="BA416" s="172"/>
      <c r="BB416" s="173"/>
    </row>
    <row r="417" spans="38:54" s="156" customFormat="1" x14ac:dyDescent="0.15">
      <c r="AL417" s="172"/>
      <c r="AM417" s="172"/>
      <c r="AN417" s="172"/>
      <c r="AO417" s="172"/>
      <c r="AP417" s="172"/>
      <c r="AQ417" s="172"/>
      <c r="AR417" s="172"/>
      <c r="AS417" s="172"/>
      <c r="AT417" s="172"/>
      <c r="AU417" s="172"/>
      <c r="AV417" s="172"/>
      <c r="AW417" s="173"/>
      <c r="AX417" s="173"/>
      <c r="AY417" s="174"/>
      <c r="AZ417" s="172"/>
      <c r="BA417" s="172"/>
      <c r="BB417" s="173"/>
    </row>
    <row r="418" spans="38:54" s="156" customFormat="1" x14ac:dyDescent="0.15">
      <c r="AL418" s="172"/>
      <c r="AM418" s="172"/>
      <c r="AN418" s="172"/>
      <c r="AO418" s="172"/>
      <c r="AP418" s="172"/>
      <c r="AQ418" s="172"/>
      <c r="AR418" s="172"/>
      <c r="AS418" s="172"/>
      <c r="AT418" s="172"/>
      <c r="AU418" s="172"/>
      <c r="AV418" s="172"/>
      <c r="AW418" s="173"/>
      <c r="AX418" s="173"/>
      <c r="AY418" s="174"/>
      <c r="AZ418" s="172"/>
      <c r="BA418" s="172"/>
      <c r="BB418" s="173"/>
    </row>
    <row r="419" spans="38:54" s="156" customFormat="1" x14ac:dyDescent="0.15">
      <c r="AL419" s="172"/>
      <c r="AM419" s="172"/>
      <c r="AN419" s="172"/>
      <c r="AO419" s="172"/>
      <c r="AP419" s="172"/>
      <c r="AQ419" s="172"/>
      <c r="AR419" s="172"/>
      <c r="AS419" s="172"/>
      <c r="AT419" s="172"/>
      <c r="AU419" s="172"/>
      <c r="AV419" s="172"/>
      <c r="AW419" s="173"/>
      <c r="AX419" s="173"/>
      <c r="AY419" s="174"/>
      <c r="AZ419" s="172"/>
      <c r="BA419" s="172"/>
      <c r="BB419" s="173"/>
    </row>
    <row r="420" spans="38:54" s="156" customFormat="1" x14ac:dyDescent="0.15">
      <c r="AL420" s="172"/>
      <c r="AM420" s="172"/>
      <c r="AN420" s="172"/>
      <c r="AO420" s="172"/>
      <c r="AP420" s="172"/>
      <c r="AQ420" s="172"/>
      <c r="AR420" s="172"/>
      <c r="AS420" s="172"/>
      <c r="AT420" s="172"/>
      <c r="AU420" s="172"/>
      <c r="AV420" s="172"/>
      <c r="AW420" s="173"/>
      <c r="AX420" s="173"/>
      <c r="AY420" s="174"/>
      <c r="AZ420" s="172"/>
      <c r="BA420" s="172"/>
      <c r="BB420" s="173"/>
    </row>
    <row r="421" spans="38:54" s="156" customFormat="1" x14ac:dyDescent="0.15">
      <c r="AL421" s="172"/>
      <c r="AM421" s="172"/>
      <c r="AN421" s="172"/>
      <c r="AO421" s="172"/>
      <c r="AP421" s="172"/>
      <c r="AQ421" s="172"/>
      <c r="AR421" s="172"/>
      <c r="AS421" s="172"/>
      <c r="AT421" s="172"/>
      <c r="AU421" s="172"/>
      <c r="AV421" s="172"/>
      <c r="AW421" s="173"/>
      <c r="AX421" s="173"/>
      <c r="AY421" s="174"/>
      <c r="AZ421" s="172"/>
      <c r="BA421" s="172"/>
      <c r="BB421" s="173"/>
    </row>
    <row r="422" spans="38:54" s="156" customFormat="1" x14ac:dyDescent="0.15">
      <c r="AL422" s="172"/>
      <c r="AM422" s="172"/>
      <c r="AN422" s="172"/>
      <c r="AO422" s="172"/>
      <c r="AP422" s="172"/>
      <c r="AQ422" s="172"/>
      <c r="AR422" s="172"/>
      <c r="AS422" s="172"/>
      <c r="AT422" s="172"/>
      <c r="AU422" s="172"/>
      <c r="AV422" s="172"/>
      <c r="AW422" s="173"/>
      <c r="AX422" s="173"/>
      <c r="AY422" s="174"/>
      <c r="AZ422" s="172"/>
      <c r="BA422" s="172"/>
      <c r="BB422" s="173"/>
    </row>
    <row r="423" spans="38:54" s="156" customFormat="1" x14ac:dyDescent="0.15">
      <c r="AL423" s="172"/>
      <c r="AM423" s="172"/>
      <c r="AN423" s="172"/>
      <c r="AO423" s="172"/>
      <c r="AP423" s="172"/>
      <c r="AQ423" s="172"/>
      <c r="AR423" s="172"/>
      <c r="AS423" s="172"/>
      <c r="AT423" s="172"/>
      <c r="AU423" s="172"/>
      <c r="AV423" s="172"/>
      <c r="AW423" s="173"/>
      <c r="AX423" s="173"/>
      <c r="AY423" s="174"/>
      <c r="AZ423" s="172"/>
      <c r="BA423" s="172"/>
      <c r="BB423" s="173"/>
    </row>
    <row r="424" spans="38:54" s="156" customFormat="1" x14ac:dyDescent="0.15">
      <c r="AL424" s="172"/>
      <c r="AM424" s="172"/>
      <c r="AN424" s="172"/>
      <c r="AO424" s="172"/>
      <c r="AP424" s="172"/>
      <c r="AQ424" s="172"/>
      <c r="AR424" s="172"/>
      <c r="AS424" s="172"/>
      <c r="AT424" s="172"/>
      <c r="AU424" s="172"/>
      <c r="AV424" s="172"/>
      <c r="AW424" s="173"/>
      <c r="AX424" s="173"/>
      <c r="AY424" s="174"/>
      <c r="AZ424" s="172"/>
      <c r="BA424" s="172"/>
      <c r="BB424" s="173"/>
    </row>
    <row r="425" spans="38:54" s="156" customFormat="1" x14ac:dyDescent="0.15">
      <c r="AL425" s="172"/>
      <c r="AM425" s="172"/>
      <c r="AN425" s="172"/>
      <c r="AO425" s="172"/>
      <c r="AP425" s="172"/>
      <c r="AQ425" s="172"/>
      <c r="AR425" s="172"/>
      <c r="AS425" s="172"/>
      <c r="AT425" s="172"/>
      <c r="AU425" s="172"/>
      <c r="AV425" s="172"/>
      <c r="AW425" s="173"/>
      <c r="AX425" s="173"/>
      <c r="AY425" s="174"/>
      <c r="AZ425" s="172"/>
      <c r="BA425" s="172"/>
      <c r="BB425" s="173"/>
    </row>
    <row r="426" spans="38:54" s="156" customFormat="1" x14ac:dyDescent="0.15">
      <c r="AL426" s="172"/>
      <c r="AM426" s="172"/>
      <c r="AN426" s="172"/>
      <c r="AO426" s="172"/>
      <c r="AP426" s="172"/>
      <c r="AQ426" s="172"/>
      <c r="AR426" s="172"/>
      <c r="AS426" s="172"/>
      <c r="AT426" s="172"/>
      <c r="AU426" s="172"/>
      <c r="AV426" s="172"/>
      <c r="AW426" s="173"/>
      <c r="AX426" s="173"/>
      <c r="AY426" s="174"/>
      <c r="AZ426" s="172"/>
      <c r="BA426" s="172"/>
      <c r="BB426" s="173"/>
    </row>
    <row r="427" spans="38:54" s="156" customFormat="1" x14ac:dyDescent="0.15">
      <c r="AL427" s="172"/>
      <c r="AM427" s="172"/>
      <c r="AN427" s="172"/>
      <c r="AO427" s="172"/>
      <c r="AP427" s="172"/>
      <c r="AQ427" s="172"/>
      <c r="AR427" s="172"/>
      <c r="AS427" s="172"/>
      <c r="AT427" s="172"/>
      <c r="AU427" s="172"/>
      <c r="AV427" s="172"/>
      <c r="AW427" s="173"/>
      <c r="AX427" s="173"/>
      <c r="AY427" s="174"/>
      <c r="AZ427" s="172"/>
      <c r="BA427" s="172"/>
      <c r="BB427" s="173"/>
    </row>
    <row r="428" spans="38:54" s="156" customFormat="1" x14ac:dyDescent="0.15">
      <c r="AL428" s="172"/>
      <c r="AM428" s="172"/>
      <c r="AN428" s="172"/>
      <c r="AO428" s="172"/>
      <c r="AP428" s="172"/>
      <c r="AQ428" s="172"/>
      <c r="AR428" s="172"/>
      <c r="AS428" s="172"/>
      <c r="AT428" s="172"/>
      <c r="AU428" s="172"/>
      <c r="AV428" s="172"/>
      <c r="AW428" s="173"/>
      <c r="AX428" s="173"/>
      <c r="AY428" s="174"/>
      <c r="AZ428" s="172"/>
      <c r="BA428" s="172"/>
      <c r="BB428" s="173"/>
    </row>
    <row r="429" spans="38:54" s="156" customFormat="1" x14ac:dyDescent="0.15">
      <c r="AL429" s="172"/>
      <c r="AM429" s="172"/>
      <c r="AN429" s="172"/>
      <c r="AO429" s="172"/>
      <c r="AP429" s="172"/>
      <c r="AQ429" s="172"/>
      <c r="AR429" s="172"/>
      <c r="AS429" s="172"/>
      <c r="AT429" s="172"/>
      <c r="AU429" s="172"/>
      <c r="AV429" s="172"/>
      <c r="AW429" s="173"/>
      <c r="AX429" s="173"/>
      <c r="AY429" s="174"/>
      <c r="AZ429" s="172"/>
      <c r="BA429" s="172"/>
      <c r="BB429" s="173"/>
    </row>
    <row r="430" spans="38:54" s="156" customFormat="1" x14ac:dyDescent="0.15">
      <c r="AL430" s="172"/>
      <c r="AM430" s="172"/>
      <c r="AN430" s="172"/>
      <c r="AO430" s="172"/>
      <c r="AP430" s="172"/>
      <c r="AQ430" s="172"/>
      <c r="AR430" s="172"/>
      <c r="AS430" s="172"/>
      <c r="AT430" s="172"/>
      <c r="AU430" s="172"/>
      <c r="AV430" s="172"/>
      <c r="AW430" s="173"/>
      <c r="AX430" s="173"/>
      <c r="AY430" s="174"/>
      <c r="AZ430" s="172"/>
      <c r="BA430" s="172"/>
      <c r="BB430" s="173"/>
    </row>
    <row r="431" spans="38:54" s="156" customFormat="1" x14ac:dyDescent="0.15">
      <c r="AL431" s="172"/>
      <c r="AM431" s="172"/>
      <c r="AN431" s="172"/>
      <c r="AO431" s="172"/>
      <c r="AP431" s="172"/>
      <c r="AQ431" s="172"/>
      <c r="AR431" s="172"/>
      <c r="AS431" s="172"/>
      <c r="AT431" s="172"/>
      <c r="AU431" s="172"/>
      <c r="AV431" s="172"/>
      <c r="AW431" s="173"/>
      <c r="AX431" s="173"/>
      <c r="AY431" s="174"/>
      <c r="AZ431" s="172"/>
      <c r="BA431" s="172"/>
      <c r="BB431" s="173"/>
    </row>
    <row r="432" spans="38:54" s="156" customFormat="1" x14ac:dyDescent="0.15">
      <c r="AL432" s="172"/>
      <c r="AM432" s="172"/>
      <c r="AN432" s="172"/>
      <c r="AO432" s="172"/>
      <c r="AP432" s="172"/>
      <c r="AQ432" s="172"/>
      <c r="AR432" s="172"/>
      <c r="AS432" s="172"/>
      <c r="AT432" s="172"/>
      <c r="AU432" s="172"/>
      <c r="AV432" s="172"/>
      <c r="AW432" s="173"/>
      <c r="AX432" s="173"/>
      <c r="AY432" s="174"/>
      <c r="AZ432" s="172"/>
      <c r="BA432" s="172"/>
      <c r="BB432" s="173"/>
    </row>
    <row r="433" spans="38:54" s="156" customFormat="1" x14ac:dyDescent="0.15">
      <c r="AL433" s="172"/>
      <c r="AM433" s="172"/>
      <c r="AN433" s="172"/>
      <c r="AO433" s="172"/>
      <c r="AP433" s="172"/>
      <c r="AQ433" s="172"/>
      <c r="AR433" s="172"/>
      <c r="AS433" s="172"/>
      <c r="AT433" s="172"/>
      <c r="AU433" s="172"/>
      <c r="AV433" s="172"/>
      <c r="AW433" s="173"/>
      <c r="AX433" s="173"/>
      <c r="AY433" s="174"/>
      <c r="AZ433" s="172"/>
      <c r="BA433" s="172"/>
      <c r="BB433" s="173"/>
    </row>
    <row r="434" spans="38:54" s="156" customFormat="1" x14ac:dyDescent="0.15">
      <c r="AL434" s="172"/>
      <c r="AM434" s="172"/>
      <c r="AN434" s="172"/>
      <c r="AO434" s="172"/>
      <c r="AP434" s="172"/>
      <c r="AQ434" s="172"/>
      <c r="AR434" s="172"/>
      <c r="AS434" s="172"/>
      <c r="AT434" s="172"/>
      <c r="AU434" s="172"/>
      <c r="AV434" s="172"/>
      <c r="AW434" s="173"/>
      <c r="AX434" s="173"/>
      <c r="AY434" s="174"/>
      <c r="AZ434" s="172"/>
      <c r="BA434" s="172"/>
      <c r="BB434" s="173"/>
    </row>
    <row r="435" spans="38:54" s="156" customFormat="1" x14ac:dyDescent="0.15">
      <c r="AL435" s="172"/>
      <c r="AM435" s="172"/>
      <c r="AN435" s="172"/>
      <c r="AO435" s="172"/>
      <c r="AP435" s="172"/>
      <c r="AQ435" s="172"/>
      <c r="AR435" s="172"/>
      <c r="AS435" s="172"/>
      <c r="AT435" s="172"/>
      <c r="AU435" s="172"/>
      <c r="AV435" s="172"/>
      <c r="AW435" s="173"/>
      <c r="AX435" s="173"/>
      <c r="AY435" s="174"/>
      <c r="AZ435" s="172"/>
      <c r="BA435" s="172"/>
      <c r="BB435" s="173"/>
    </row>
    <row r="436" spans="38:54" s="156" customFormat="1" x14ac:dyDescent="0.15">
      <c r="AL436" s="172"/>
      <c r="AM436" s="172"/>
      <c r="AN436" s="172"/>
      <c r="AO436" s="172"/>
      <c r="AP436" s="172"/>
      <c r="AQ436" s="172"/>
      <c r="AR436" s="172"/>
      <c r="AS436" s="172"/>
      <c r="AT436" s="172"/>
      <c r="AU436" s="172"/>
      <c r="AV436" s="172"/>
      <c r="AW436" s="173"/>
      <c r="AX436" s="173"/>
      <c r="AY436" s="174"/>
      <c r="AZ436" s="172"/>
      <c r="BA436" s="172"/>
      <c r="BB436" s="173"/>
    </row>
    <row r="437" spans="38:54" s="156" customFormat="1" x14ac:dyDescent="0.15">
      <c r="AL437" s="172"/>
      <c r="AM437" s="172"/>
      <c r="AN437" s="172"/>
      <c r="AO437" s="172"/>
      <c r="AP437" s="172"/>
      <c r="AQ437" s="172"/>
      <c r="AR437" s="172"/>
      <c r="AS437" s="172"/>
      <c r="AT437" s="172"/>
      <c r="AU437" s="172"/>
      <c r="AV437" s="172"/>
      <c r="AW437" s="173"/>
      <c r="AX437" s="173"/>
      <c r="AY437" s="174"/>
      <c r="AZ437" s="172"/>
      <c r="BA437" s="172"/>
      <c r="BB437" s="173"/>
    </row>
    <row r="438" spans="38:54" s="156" customFormat="1" x14ac:dyDescent="0.15">
      <c r="AL438" s="172"/>
      <c r="AM438" s="172"/>
      <c r="AN438" s="172"/>
      <c r="AO438" s="172"/>
      <c r="AP438" s="172"/>
      <c r="AQ438" s="172"/>
      <c r="AR438" s="172"/>
      <c r="AS438" s="172"/>
      <c r="AT438" s="172"/>
      <c r="AU438" s="172"/>
      <c r="AV438" s="172"/>
      <c r="AW438" s="173"/>
      <c r="AX438" s="173"/>
      <c r="AY438" s="174"/>
      <c r="AZ438" s="172"/>
      <c r="BA438" s="172"/>
      <c r="BB438" s="173"/>
    </row>
    <row r="439" spans="38:54" s="156" customFormat="1" x14ac:dyDescent="0.15">
      <c r="AL439" s="172"/>
      <c r="AM439" s="172"/>
      <c r="AN439" s="172"/>
      <c r="AO439" s="172"/>
      <c r="AP439" s="172"/>
      <c r="AQ439" s="172"/>
      <c r="AR439" s="172"/>
      <c r="AS439" s="172"/>
      <c r="AT439" s="172"/>
      <c r="AU439" s="172"/>
      <c r="AV439" s="172"/>
      <c r="AW439" s="173"/>
      <c r="AX439" s="173"/>
      <c r="AY439" s="174"/>
      <c r="AZ439" s="172"/>
      <c r="BA439" s="172"/>
      <c r="BB439" s="173"/>
    </row>
    <row r="440" spans="38:54" s="156" customFormat="1" x14ac:dyDescent="0.15">
      <c r="AL440" s="172"/>
      <c r="AM440" s="172"/>
      <c r="AN440" s="172"/>
      <c r="AO440" s="172"/>
      <c r="AP440" s="172"/>
      <c r="AQ440" s="172"/>
      <c r="AR440" s="172"/>
      <c r="AS440" s="172"/>
      <c r="AT440" s="172"/>
      <c r="AU440" s="172"/>
      <c r="AV440" s="172"/>
      <c r="AW440" s="173"/>
      <c r="AX440" s="173"/>
      <c r="AY440" s="174"/>
      <c r="AZ440" s="172"/>
      <c r="BA440" s="172"/>
      <c r="BB440" s="173"/>
    </row>
    <row r="441" spans="38:54" s="156" customFormat="1" x14ac:dyDescent="0.15">
      <c r="AL441" s="172"/>
      <c r="AM441" s="172"/>
      <c r="AN441" s="172"/>
      <c r="AO441" s="172"/>
      <c r="AP441" s="172"/>
      <c r="AQ441" s="172"/>
      <c r="AR441" s="172"/>
      <c r="AS441" s="172"/>
      <c r="AT441" s="172"/>
      <c r="AU441" s="172"/>
      <c r="AV441" s="172"/>
      <c r="AW441" s="173"/>
      <c r="AX441" s="173"/>
      <c r="AY441" s="174"/>
      <c r="AZ441" s="172"/>
      <c r="BA441" s="172"/>
      <c r="BB441" s="173"/>
    </row>
    <row r="442" spans="38:54" s="156" customFormat="1" x14ac:dyDescent="0.15">
      <c r="AL442" s="172"/>
      <c r="AM442" s="172"/>
      <c r="AN442" s="172"/>
      <c r="AO442" s="172"/>
      <c r="AP442" s="172"/>
      <c r="AQ442" s="172"/>
      <c r="AR442" s="172"/>
      <c r="AS442" s="172"/>
      <c r="AT442" s="172"/>
      <c r="AU442" s="172"/>
      <c r="AV442" s="172"/>
      <c r="AW442" s="173"/>
      <c r="AX442" s="173"/>
      <c r="AY442" s="174"/>
      <c r="AZ442" s="172"/>
      <c r="BA442" s="172"/>
      <c r="BB442" s="173"/>
    </row>
    <row r="443" spans="38:54" s="156" customFormat="1" x14ac:dyDescent="0.15">
      <c r="AL443" s="172"/>
      <c r="AM443" s="172"/>
      <c r="AN443" s="172"/>
      <c r="AO443" s="172"/>
      <c r="AP443" s="172"/>
      <c r="AQ443" s="172"/>
      <c r="AR443" s="172"/>
      <c r="AS443" s="172"/>
      <c r="AT443" s="172"/>
      <c r="AU443" s="172"/>
      <c r="AV443" s="172"/>
      <c r="AW443" s="173"/>
      <c r="AX443" s="173"/>
      <c r="AY443" s="174"/>
      <c r="AZ443" s="172"/>
      <c r="BA443" s="172"/>
      <c r="BB443" s="173"/>
    </row>
    <row r="444" spans="38:54" s="156" customFormat="1" x14ac:dyDescent="0.15">
      <c r="AL444" s="172"/>
      <c r="AM444" s="172"/>
      <c r="AN444" s="172"/>
      <c r="AO444" s="172"/>
      <c r="AP444" s="172"/>
      <c r="AQ444" s="172"/>
      <c r="AR444" s="172"/>
      <c r="AS444" s="172"/>
      <c r="AT444" s="172"/>
      <c r="AU444" s="172"/>
      <c r="AV444" s="172"/>
      <c r="AW444" s="173"/>
      <c r="AX444" s="173"/>
      <c r="AY444" s="174"/>
      <c r="AZ444" s="172"/>
      <c r="BA444" s="172"/>
      <c r="BB444" s="173"/>
    </row>
    <row r="445" spans="38:54" s="156" customFormat="1" x14ac:dyDescent="0.15">
      <c r="AL445" s="172"/>
      <c r="AM445" s="172"/>
      <c r="AN445" s="172"/>
      <c r="AO445" s="172"/>
      <c r="AP445" s="172"/>
      <c r="AQ445" s="172"/>
      <c r="AR445" s="172"/>
      <c r="AS445" s="172"/>
      <c r="AT445" s="172"/>
      <c r="AU445" s="172"/>
      <c r="AV445" s="172"/>
      <c r="AW445" s="173"/>
      <c r="AX445" s="173"/>
      <c r="AY445" s="174"/>
      <c r="AZ445" s="172"/>
      <c r="BA445" s="172"/>
      <c r="BB445" s="173"/>
    </row>
    <row r="446" spans="38:54" s="156" customFormat="1" x14ac:dyDescent="0.15">
      <c r="AL446" s="172"/>
      <c r="AM446" s="172"/>
      <c r="AN446" s="172"/>
      <c r="AO446" s="172"/>
      <c r="AP446" s="172"/>
      <c r="AQ446" s="172"/>
      <c r="AR446" s="172"/>
      <c r="AS446" s="172"/>
      <c r="AT446" s="172"/>
      <c r="AU446" s="172"/>
      <c r="AV446" s="172"/>
      <c r="AW446" s="173"/>
      <c r="AX446" s="173"/>
      <c r="AY446" s="174"/>
      <c r="AZ446" s="172"/>
      <c r="BA446" s="172"/>
      <c r="BB446" s="173"/>
    </row>
    <row r="447" spans="38:54" s="156" customFormat="1" x14ac:dyDescent="0.15">
      <c r="AL447" s="172"/>
      <c r="AM447" s="172"/>
      <c r="AN447" s="172"/>
      <c r="AO447" s="172"/>
      <c r="AP447" s="172"/>
      <c r="AQ447" s="172"/>
      <c r="AR447" s="172"/>
      <c r="AS447" s="172"/>
      <c r="AT447" s="172"/>
      <c r="AU447" s="172"/>
      <c r="AV447" s="172"/>
      <c r="AW447" s="173"/>
      <c r="AX447" s="173"/>
      <c r="AY447" s="174"/>
      <c r="AZ447" s="172"/>
      <c r="BA447" s="172"/>
      <c r="BB447" s="173"/>
    </row>
    <row r="448" spans="38:54" s="156" customFormat="1" x14ac:dyDescent="0.15">
      <c r="AL448" s="172"/>
      <c r="AM448" s="172"/>
      <c r="AN448" s="172"/>
      <c r="AO448" s="172"/>
      <c r="AP448" s="172"/>
      <c r="AQ448" s="172"/>
      <c r="AR448" s="172"/>
      <c r="AS448" s="172"/>
      <c r="AT448" s="172"/>
      <c r="AU448" s="172"/>
      <c r="AV448" s="172"/>
      <c r="AW448" s="173"/>
      <c r="AX448" s="173"/>
      <c r="AY448" s="174"/>
      <c r="AZ448" s="172"/>
      <c r="BA448" s="172"/>
      <c r="BB448" s="173"/>
    </row>
    <row r="449" spans="38:54" s="156" customFormat="1" x14ac:dyDescent="0.15">
      <c r="AL449" s="172"/>
      <c r="AM449" s="172"/>
      <c r="AN449" s="172"/>
      <c r="AO449" s="172"/>
      <c r="AP449" s="172"/>
      <c r="AQ449" s="172"/>
      <c r="AR449" s="172"/>
      <c r="AS449" s="172"/>
      <c r="AT449" s="172"/>
      <c r="AU449" s="172"/>
      <c r="AV449" s="172"/>
      <c r="AW449" s="173"/>
      <c r="AX449" s="173"/>
      <c r="AY449" s="174"/>
      <c r="AZ449" s="172"/>
      <c r="BA449" s="172"/>
      <c r="BB449" s="173"/>
    </row>
    <row r="450" spans="38:54" s="156" customFormat="1" x14ac:dyDescent="0.15">
      <c r="AL450" s="172"/>
      <c r="AM450" s="172"/>
      <c r="AN450" s="172"/>
      <c r="AO450" s="172"/>
      <c r="AP450" s="172"/>
      <c r="AQ450" s="172"/>
      <c r="AR450" s="172"/>
      <c r="AS450" s="172"/>
      <c r="AT450" s="172"/>
      <c r="AU450" s="172"/>
      <c r="AV450" s="172"/>
      <c r="AW450" s="173"/>
      <c r="AX450" s="173"/>
      <c r="AY450" s="174"/>
      <c r="AZ450" s="172"/>
      <c r="BA450" s="172"/>
      <c r="BB450" s="173"/>
    </row>
    <row r="451" spans="38:54" s="156" customFormat="1" x14ac:dyDescent="0.15">
      <c r="AL451" s="172"/>
      <c r="AM451" s="172"/>
      <c r="AN451" s="172"/>
      <c r="AO451" s="172"/>
      <c r="AP451" s="172"/>
      <c r="AQ451" s="172"/>
      <c r="AR451" s="172"/>
      <c r="AS451" s="172"/>
      <c r="AT451" s="172"/>
      <c r="AU451" s="172"/>
      <c r="AV451" s="172"/>
      <c r="AW451" s="173"/>
      <c r="AX451" s="173"/>
      <c r="AY451" s="174"/>
      <c r="AZ451" s="172"/>
      <c r="BA451" s="172"/>
      <c r="BB451" s="173"/>
    </row>
    <row r="452" spans="38:54" s="156" customFormat="1" x14ac:dyDescent="0.15">
      <c r="AL452" s="172"/>
      <c r="AM452" s="172"/>
      <c r="AN452" s="172"/>
      <c r="AO452" s="172"/>
      <c r="AP452" s="172"/>
      <c r="AQ452" s="172"/>
      <c r="AR452" s="172"/>
      <c r="AS452" s="172"/>
      <c r="AT452" s="172"/>
      <c r="AU452" s="172"/>
      <c r="AV452" s="172"/>
      <c r="AW452" s="173"/>
      <c r="AX452" s="173"/>
      <c r="AY452" s="174"/>
      <c r="AZ452" s="172"/>
      <c r="BA452" s="172"/>
      <c r="BB452" s="173"/>
    </row>
    <row r="453" spans="38:54" s="156" customFormat="1" x14ac:dyDescent="0.15">
      <c r="AL453" s="172"/>
      <c r="AM453" s="172"/>
      <c r="AN453" s="172"/>
      <c r="AO453" s="172"/>
      <c r="AP453" s="172"/>
      <c r="AQ453" s="172"/>
      <c r="AR453" s="172"/>
      <c r="AS453" s="172"/>
      <c r="AT453" s="172"/>
      <c r="AU453" s="172"/>
      <c r="AV453" s="172"/>
      <c r="AW453" s="173"/>
      <c r="AX453" s="173"/>
      <c r="AY453" s="174"/>
      <c r="AZ453" s="172"/>
      <c r="BA453" s="172"/>
      <c r="BB453" s="173"/>
    </row>
    <row r="454" spans="38:54" s="156" customFormat="1" x14ac:dyDescent="0.15">
      <c r="AL454" s="172"/>
      <c r="AM454" s="172"/>
      <c r="AN454" s="172"/>
      <c r="AO454" s="172"/>
      <c r="AP454" s="172"/>
      <c r="AQ454" s="172"/>
      <c r="AR454" s="172"/>
      <c r="AS454" s="172"/>
      <c r="AT454" s="172"/>
      <c r="AU454" s="172"/>
      <c r="AV454" s="172"/>
      <c r="AW454" s="173"/>
      <c r="AX454" s="173"/>
      <c r="AY454" s="174"/>
      <c r="AZ454" s="172"/>
      <c r="BA454" s="172"/>
      <c r="BB454" s="173"/>
    </row>
    <row r="455" spans="38:54" s="156" customFormat="1" x14ac:dyDescent="0.15">
      <c r="AL455" s="172"/>
      <c r="AM455" s="172"/>
      <c r="AN455" s="172"/>
      <c r="AO455" s="172"/>
      <c r="AP455" s="172"/>
      <c r="AQ455" s="172"/>
      <c r="AR455" s="172"/>
      <c r="AS455" s="172"/>
      <c r="AT455" s="172"/>
      <c r="AU455" s="172"/>
      <c r="AV455" s="172"/>
      <c r="AW455" s="173"/>
      <c r="AX455" s="173"/>
      <c r="AY455" s="174"/>
      <c r="AZ455" s="172"/>
      <c r="BA455" s="172"/>
      <c r="BB455" s="173"/>
    </row>
    <row r="456" spans="38:54" s="156" customFormat="1" x14ac:dyDescent="0.15">
      <c r="AL456" s="172"/>
      <c r="AM456" s="172"/>
      <c r="AN456" s="172"/>
      <c r="AO456" s="172"/>
      <c r="AP456" s="172"/>
      <c r="AQ456" s="172"/>
      <c r="AR456" s="172"/>
      <c r="AS456" s="172"/>
      <c r="AT456" s="172"/>
      <c r="AU456" s="172"/>
      <c r="AV456" s="172"/>
      <c r="AW456" s="173"/>
      <c r="AX456" s="173"/>
      <c r="AY456" s="174"/>
      <c r="AZ456" s="172"/>
      <c r="BA456" s="172"/>
      <c r="BB456" s="173"/>
    </row>
    <row r="457" spans="38:54" s="156" customFormat="1" x14ac:dyDescent="0.15">
      <c r="AL457" s="172"/>
      <c r="AM457" s="172"/>
      <c r="AN457" s="172"/>
      <c r="AO457" s="172"/>
      <c r="AP457" s="172"/>
      <c r="AQ457" s="172"/>
      <c r="AR457" s="172"/>
      <c r="AS457" s="172"/>
      <c r="AT457" s="172"/>
      <c r="AU457" s="172"/>
      <c r="AV457" s="172"/>
      <c r="AW457" s="173"/>
      <c r="AX457" s="173"/>
      <c r="AY457" s="174"/>
      <c r="AZ457" s="172"/>
      <c r="BA457" s="172"/>
      <c r="BB457" s="173"/>
    </row>
    <row r="458" spans="38:54" s="156" customFormat="1" x14ac:dyDescent="0.15">
      <c r="AL458" s="172"/>
      <c r="AM458" s="172"/>
      <c r="AN458" s="172"/>
      <c r="AO458" s="172"/>
      <c r="AP458" s="172"/>
      <c r="AQ458" s="172"/>
      <c r="AR458" s="172"/>
      <c r="AS458" s="172"/>
      <c r="AT458" s="172"/>
      <c r="AU458" s="172"/>
      <c r="AV458" s="172"/>
      <c r="AW458" s="173"/>
      <c r="AX458" s="173"/>
      <c r="AY458" s="174"/>
      <c r="AZ458" s="172"/>
      <c r="BA458" s="172"/>
      <c r="BB458" s="173"/>
    </row>
    <row r="459" spans="38:54" s="156" customFormat="1" x14ac:dyDescent="0.15">
      <c r="AL459" s="172"/>
      <c r="AM459" s="172"/>
      <c r="AN459" s="172"/>
      <c r="AO459" s="172"/>
      <c r="AP459" s="172"/>
      <c r="AQ459" s="172"/>
      <c r="AR459" s="172"/>
      <c r="AS459" s="172"/>
      <c r="AT459" s="172"/>
      <c r="AU459" s="172"/>
      <c r="AV459" s="172"/>
      <c r="AW459" s="173"/>
      <c r="AX459" s="173"/>
      <c r="AY459" s="174"/>
      <c r="AZ459" s="172"/>
      <c r="BA459" s="172"/>
      <c r="BB459" s="173"/>
    </row>
    <row r="460" spans="38:54" s="156" customFormat="1" x14ac:dyDescent="0.15">
      <c r="AL460" s="172"/>
      <c r="AM460" s="172"/>
      <c r="AN460" s="172"/>
      <c r="AO460" s="172"/>
      <c r="AP460" s="172"/>
      <c r="AQ460" s="172"/>
      <c r="AR460" s="172"/>
      <c r="AS460" s="172"/>
      <c r="AT460" s="172"/>
      <c r="AU460" s="172"/>
      <c r="AV460" s="172"/>
      <c r="AW460" s="173"/>
      <c r="AX460" s="173"/>
      <c r="AY460" s="174"/>
      <c r="AZ460" s="172"/>
      <c r="BA460" s="172"/>
      <c r="BB460" s="173"/>
    </row>
    <row r="461" spans="38:54" s="156" customFormat="1" x14ac:dyDescent="0.15">
      <c r="AL461" s="172"/>
      <c r="AM461" s="172"/>
      <c r="AN461" s="172"/>
      <c r="AO461" s="172"/>
      <c r="AP461" s="172"/>
      <c r="AQ461" s="172"/>
      <c r="AR461" s="172"/>
      <c r="AS461" s="172"/>
      <c r="AT461" s="172"/>
      <c r="AU461" s="172"/>
      <c r="AV461" s="172"/>
      <c r="AW461" s="173"/>
      <c r="AX461" s="173"/>
      <c r="AY461" s="174"/>
      <c r="AZ461" s="172"/>
      <c r="BA461" s="172"/>
      <c r="BB461" s="173"/>
    </row>
    <row r="462" spans="38:54" s="156" customFormat="1" x14ac:dyDescent="0.15">
      <c r="AL462" s="172"/>
      <c r="AM462" s="172"/>
      <c r="AN462" s="172"/>
      <c r="AO462" s="172"/>
      <c r="AP462" s="172"/>
      <c r="AQ462" s="172"/>
      <c r="AR462" s="172"/>
      <c r="AS462" s="172"/>
      <c r="AT462" s="172"/>
      <c r="AU462" s="172"/>
      <c r="AV462" s="172"/>
      <c r="AW462" s="173"/>
      <c r="AX462" s="173"/>
      <c r="AY462" s="174"/>
      <c r="AZ462" s="172"/>
      <c r="BA462" s="172"/>
      <c r="BB462" s="173"/>
    </row>
    <row r="463" spans="38:54" s="156" customFormat="1" x14ac:dyDescent="0.15">
      <c r="AL463" s="172"/>
      <c r="AM463" s="172"/>
      <c r="AN463" s="172"/>
      <c r="AO463" s="172"/>
      <c r="AP463" s="172"/>
      <c r="AQ463" s="172"/>
      <c r="AR463" s="172"/>
      <c r="AS463" s="172"/>
      <c r="AT463" s="172"/>
      <c r="AU463" s="172"/>
      <c r="AV463" s="172"/>
      <c r="AW463" s="173"/>
      <c r="AX463" s="173"/>
      <c r="AY463" s="174"/>
      <c r="AZ463" s="172"/>
      <c r="BA463" s="172"/>
      <c r="BB463" s="173"/>
    </row>
    <row r="464" spans="38:54" s="156" customFormat="1" x14ac:dyDescent="0.15">
      <c r="AL464" s="172"/>
      <c r="AM464" s="172"/>
      <c r="AN464" s="172"/>
      <c r="AO464" s="172"/>
      <c r="AP464" s="172"/>
      <c r="AQ464" s="172"/>
      <c r="AR464" s="172"/>
      <c r="AS464" s="172"/>
      <c r="AT464" s="172"/>
      <c r="AU464" s="172"/>
      <c r="AV464" s="172"/>
      <c r="AW464" s="173"/>
      <c r="AX464" s="173"/>
      <c r="AY464" s="174"/>
      <c r="AZ464" s="172"/>
      <c r="BA464" s="172"/>
      <c r="BB464" s="173"/>
    </row>
    <row r="465" spans="38:54" s="156" customFormat="1" x14ac:dyDescent="0.15">
      <c r="AL465" s="172"/>
      <c r="AM465" s="172"/>
      <c r="AN465" s="172"/>
      <c r="AO465" s="172"/>
      <c r="AP465" s="172"/>
      <c r="AQ465" s="172"/>
      <c r="AR465" s="172"/>
      <c r="AS465" s="172"/>
      <c r="AT465" s="172"/>
      <c r="AU465" s="172"/>
      <c r="AV465" s="172"/>
      <c r="AW465" s="173"/>
      <c r="AX465" s="173"/>
      <c r="AY465" s="174"/>
      <c r="AZ465" s="172"/>
      <c r="BA465" s="172"/>
      <c r="BB465" s="173"/>
    </row>
    <row r="466" spans="38:54" s="156" customFormat="1" x14ac:dyDescent="0.15">
      <c r="AL466" s="172"/>
      <c r="AM466" s="172"/>
      <c r="AN466" s="172"/>
      <c r="AO466" s="172"/>
      <c r="AP466" s="172"/>
      <c r="AQ466" s="172"/>
      <c r="AR466" s="172"/>
      <c r="AS466" s="172"/>
      <c r="AT466" s="172"/>
      <c r="AU466" s="172"/>
      <c r="AV466" s="172"/>
      <c r="AW466" s="173"/>
      <c r="AX466" s="173"/>
      <c r="AY466" s="174"/>
      <c r="AZ466" s="172"/>
      <c r="BA466" s="172"/>
      <c r="BB466" s="173"/>
    </row>
    <row r="467" spans="38:54" s="156" customFormat="1" x14ac:dyDescent="0.15">
      <c r="AL467" s="172"/>
      <c r="AM467" s="172"/>
      <c r="AN467" s="172"/>
      <c r="AO467" s="172"/>
      <c r="AP467" s="172"/>
      <c r="AQ467" s="172"/>
      <c r="AR467" s="172"/>
      <c r="AS467" s="172"/>
      <c r="AT467" s="172"/>
      <c r="AU467" s="172"/>
      <c r="AV467" s="172"/>
      <c r="AW467" s="173"/>
      <c r="AX467" s="173"/>
      <c r="AY467" s="174"/>
      <c r="AZ467" s="172"/>
      <c r="BA467" s="172"/>
      <c r="BB467" s="173"/>
    </row>
    <row r="468" spans="38:54" s="156" customFormat="1" x14ac:dyDescent="0.15">
      <c r="AL468" s="172"/>
      <c r="AM468" s="172"/>
      <c r="AN468" s="172"/>
      <c r="AO468" s="172"/>
      <c r="AP468" s="172"/>
      <c r="AQ468" s="172"/>
      <c r="AR468" s="172"/>
      <c r="AS468" s="172"/>
      <c r="AT468" s="172"/>
      <c r="AU468" s="172"/>
      <c r="AV468" s="172"/>
      <c r="AW468" s="173"/>
      <c r="AX468" s="173"/>
      <c r="AY468" s="174"/>
      <c r="AZ468" s="172"/>
      <c r="BA468" s="172"/>
      <c r="BB468" s="173"/>
    </row>
    <row r="469" spans="38:54" s="156" customFormat="1" x14ac:dyDescent="0.15">
      <c r="AL469" s="172"/>
      <c r="AM469" s="172"/>
      <c r="AN469" s="172"/>
      <c r="AO469" s="172"/>
      <c r="AP469" s="172"/>
      <c r="AQ469" s="172"/>
      <c r="AR469" s="172"/>
      <c r="AS469" s="172"/>
      <c r="AT469" s="172"/>
      <c r="AU469" s="172"/>
      <c r="AV469" s="172"/>
      <c r="AW469" s="173"/>
      <c r="AX469" s="173"/>
      <c r="AY469" s="174"/>
      <c r="AZ469" s="172"/>
      <c r="BA469" s="172"/>
      <c r="BB469" s="173"/>
    </row>
    <row r="470" spans="38:54" s="156" customFormat="1" x14ac:dyDescent="0.15">
      <c r="AL470" s="172"/>
      <c r="AM470" s="172"/>
      <c r="AN470" s="172"/>
      <c r="AO470" s="172"/>
      <c r="AP470" s="172"/>
      <c r="AQ470" s="172"/>
      <c r="AR470" s="172"/>
      <c r="AS470" s="172"/>
      <c r="AT470" s="172"/>
      <c r="AU470" s="172"/>
      <c r="AV470" s="172"/>
      <c r="AW470" s="173"/>
      <c r="AX470" s="173"/>
      <c r="AY470" s="174"/>
      <c r="AZ470" s="172"/>
      <c r="BA470" s="172"/>
      <c r="BB470" s="173"/>
    </row>
    <row r="471" spans="38:54" s="156" customFormat="1" x14ac:dyDescent="0.15">
      <c r="AL471" s="172"/>
      <c r="AM471" s="172"/>
      <c r="AN471" s="172"/>
      <c r="AO471" s="172"/>
      <c r="AP471" s="172"/>
      <c r="AQ471" s="172"/>
      <c r="AR471" s="172"/>
      <c r="AS471" s="172"/>
      <c r="AT471" s="172"/>
      <c r="AU471" s="172"/>
      <c r="AV471" s="172"/>
      <c r="AW471" s="173"/>
      <c r="AX471" s="173"/>
      <c r="AY471" s="174"/>
      <c r="AZ471" s="172"/>
      <c r="BA471" s="172"/>
      <c r="BB471" s="173"/>
    </row>
    <row r="472" spans="38:54" s="156" customFormat="1" x14ac:dyDescent="0.15">
      <c r="AL472" s="172"/>
      <c r="AM472" s="172"/>
      <c r="AN472" s="172"/>
      <c r="AO472" s="172"/>
      <c r="AP472" s="172"/>
      <c r="AQ472" s="172"/>
      <c r="AR472" s="172"/>
      <c r="AS472" s="172"/>
      <c r="AT472" s="172"/>
      <c r="AU472" s="172"/>
      <c r="AV472" s="172"/>
      <c r="AW472" s="173"/>
      <c r="AX472" s="173"/>
      <c r="AY472" s="174"/>
      <c r="AZ472" s="172"/>
      <c r="BA472" s="172"/>
      <c r="BB472" s="173"/>
    </row>
    <row r="473" spans="38:54" s="156" customFormat="1" x14ac:dyDescent="0.15">
      <c r="AL473" s="172"/>
      <c r="AM473" s="172"/>
      <c r="AN473" s="172"/>
      <c r="AO473" s="172"/>
      <c r="AP473" s="172"/>
      <c r="AQ473" s="172"/>
      <c r="AR473" s="172"/>
      <c r="AS473" s="172"/>
      <c r="AT473" s="172"/>
      <c r="AU473" s="172"/>
      <c r="AV473" s="172"/>
      <c r="AW473" s="173"/>
      <c r="AX473" s="173"/>
      <c r="AY473" s="174"/>
      <c r="AZ473" s="172"/>
      <c r="BA473" s="172"/>
      <c r="BB473" s="173"/>
    </row>
    <row r="474" spans="38:54" s="156" customFormat="1" x14ac:dyDescent="0.15">
      <c r="AL474" s="172"/>
      <c r="AM474" s="172"/>
      <c r="AN474" s="172"/>
      <c r="AO474" s="172"/>
      <c r="AP474" s="172"/>
      <c r="AQ474" s="172"/>
      <c r="AR474" s="172"/>
      <c r="AS474" s="172"/>
      <c r="AT474" s="172"/>
      <c r="AU474" s="172"/>
      <c r="AV474" s="172"/>
      <c r="AW474" s="173"/>
      <c r="AX474" s="173"/>
      <c r="AY474" s="174"/>
      <c r="AZ474" s="172"/>
      <c r="BA474" s="172"/>
      <c r="BB474" s="173"/>
    </row>
    <row r="475" spans="38:54" s="156" customFormat="1" x14ac:dyDescent="0.15">
      <c r="AL475" s="172"/>
      <c r="AM475" s="172"/>
      <c r="AN475" s="172"/>
      <c r="AO475" s="172"/>
      <c r="AP475" s="172"/>
      <c r="AQ475" s="172"/>
      <c r="AR475" s="172"/>
      <c r="AS475" s="172"/>
      <c r="AT475" s="172"/>
      <c r="AU475" s="172"/>
      <c r="AV475" s="172"/>
      <c r="AW475" s="173"/>
      <c r="AX475" s="173"/>
      <c r="AY475" s="174"/>
      <c r="AZ475" s="172"/>
      <c r="BA475" s="172"/>
      <c r="BB475" s="173"/>
    </row>
    <row r="476" spans="38:54" s="156" customFormat="1" x14ac:dyDescent="0.15">
      <c r="AL476" s="172"/>
      <c r="AM476" s="172"/>
      <c r="AN476" s="172"/>
      <c r="AO476" s="172"/>
      <c r="AP476" s="172"/>
      <c r="AQ476" s="172"/>
      <c r="AR476" s="172"/>
      <c r="AS476" s="172"/>
      <c r="AT476" s="172"/>
      <c r="AU476" s="172"/>
      <c r="AV476" s="172"/>
      <c r="AW476" s="173"/>
      <c r="AX476" s="173"/>
      <c r="AY476" s="174"/>
      <c r="AZ476" s="172"/>
      <c r="BA476" s="172"/>
      <c r="BB476" s="173"/>
    </row>
    <row r="477" spans="38:54" s="156" customFormat="1" x14ac:dyDescent="0.15">
      <c r="AL477" s="172"/>
      <c r="AM477" s="172"/>
      <c r="AN477" s="172"/>
      <c r="AO477" s="172"/>
      <c r="AP477" s="172"/>
      <c r="AQ477" s="172"/>
      <c r="AR477" s="172"/>
      <c r="AS477" s="172"/>
      <c r="AT477" s="172"/>
      <c r="AU477" s="172"/>
      <c r="AV477" s="172"/>
      <c r="AW477" s="173"/>
      <c r="AX477" s="173"/>
      <c r="AY477" s="174"/>
      <c r="AZ477" s="172"/>
      <c r="BA477" s="172"/>
      <c r="BB477" s="173"/>
    </row>
    <row r="478" spans="38:54" s="156" customFormat="1" x14ac:dyDescent="0.15">
      <c r="AL478" s="172"/>
      <c r="AM478" s="172"/>
      <c r="AN478" s="172"/>
      <c r="AO478" s="172"/>
      <c r="AP478" s="172"/>
      <c r="AQ478" s="172"/>
      <c r="AR478" s="172"/>
      <c r="AS478" s="172"/>
      <c r="AT478" s="172"/>
      <c r="AU478" s="172"/>
      <c r="AV478" s="172"/>
      <c r="AW478" s="173"/>
      <c r="AX478" s="173"/>
      <c r="AY478" s="174"/>
      <c r="AZ478" s="172"/>
      <c r="BA478" s="172"/>
      <c r="BB478" s="173"/>
    </row>
    <row r="479" spans="38:54" s="156" customFormat="1" x14ac:dyDescent="0.15">
      <c r="AL479" s="172"/>
      <c r="AM479" s="172"/>
      <c r="AN479" s="172"/>
      <c r="AO479" s="172"/>
      <c r="AP479" s="172"/>
      <c r="AQ479" s="172"/>
      <c r="AR479" s="172"/>
      <c r="AS479" s="172"/>
      <c r="AT479" s="172"/>
      <c r="AU479" s="172"/>
      <c r="AV479" s="172"/>
      <c r="AW479" s="173"/>
      <c r="AX479" s="173"/>
      <c r="AY479" s="174"/>
      <c r="AZ479" s="172"/>
      <c r="BA479" s="172"/>
      <c r="BB479" s="173"/>
    </row>
    <row r="480" spans="38:54" s="156" customFormat="1" x14ac:dyDescent="0.15">
      <c r="AL480" s="172"/>
      <c r="AM480" s="172"/>
      <c r="AN480" s="172"/>
      <c r="AO480" s="172"/>
      <c r="AP480" s="172"/>
      <c r="AQ480" s="172"/>
      <c r="AR480" s="172"/>
      <c r="AS480" s="172"/>
      <c r="AT480" s="172"/>
      <c r="AU480" s="172"/>
      <c r="AV480" s="172"/>
      <c r="AW480" s="173"/>
      <c r="AX480" s="173"/>
      <c r="AY480" s="174"/>
      <c r="AZ480" s="172"/>
      <c r="BA480" s="172"/>
      <c r="BB480" s="173"/>
    </row>
    <row r="481" spans="38:54" s="156" customFormat="1" x14ac:dyDescent="0.15">
      <c r="AL481" s="172"/>
      <c r="AM481" s="172"/>
      <c r="AN481" s="172"/>
      <c r="AO481" s="172"/>
      <c r="AP481" s="172"/>
      <c r="AQ481" s="172"/>
      <c r="AR481" s="172"/>
      <c r="AS481" s="172"/>
      <c r="AT481" s="172"/>
      <c r="AU481" s="172"/>
      <c r="AV481" s="172"/>
      <c r="AW481" s="173"/>
      <c r="AX481" s="173"/>
      <c r="AY481" s="174"/>
      <c r="AZ481" s="172"/>
      <c r="BA481" s="172"/>
      <c r="BB481" s="173"/>
    </row>
    <row r="482" spans="38:54" s="156" customFormat="1" x14ac:dyDescent="0.15">
      <c r="AL482" s="172"/>
      <c r="AM482" s="172"/>
      <c r="AN482" s="172"/>
      <c r="AO482" s="172"/>
      <c r="AP482" s="172"/>
      <c r="AQ482" s="172"/>
      <c r="AR482" s="172"/>
      <c r="AS482" s="172"/>
      <c r="AT482" s="172"/>
      <c r="AU482" s="172"/>
      <c r="AV482" s="172"/>
      <c r="AW482" s="173"/>
      <c r="AX482" s="173"/>
      <c r="AY482" s="174"/>
      <c r="AZ482" s="172"/>
      <c r="BA482" s="172"/>
      <c r="BB482" s="173"/>
    </row>
    <row r="483" spans="38:54" s="156" customFormat="1" x14ac:dyDescent="0.15">
      <c r="AL483" s="172"/>
      <c r="AM483" s="172"/>
      <c r="AN483" s="172"/>
      <c r="AO483" s="172"/>
      <c r="AP483" s="172"/>
      <c r="AQ483" s="172"/>
      <c r="AR483" s="172"/>
      <c r="AS483" s="172"/>
      <c r="AT483" s="172"/>
      <c r="AU483" s="172"/>
      <c r="AV483" s="172"/>
      <c r="AW483" s="173"/>
      <c r="AX483" s="173"/>
      <c r="AY483" s="174"/>
      <c r="AZ483" s="172"/>
      <c r="BA483" s="172"/>
      <c r="BB483" s="173"/>
    </row>
    <row r="484" spans="38:54" s="156" customFormat="1" x14ac:dyDescent="0.15">
      <c r="AL484" s="172"/>
      <c r="AM484" s="172"/>
      <c r="AN484" s="172"/>
      <c r="AO484" s="172"/>
      <c r="AP484" s="172"/>
      <c r="AQ484" s="172"/>
      <c r="AR484" s="172"/>
      <c r="AS484" s="172"/>
      <c r="AT484" s="172"/>
      <c r="AU484" s="172"/>
      <c r="AV484" s="172"/>
      <c r="AW484" s="173"/>
      <c r="AX484" s="173"/>
      <c r="AY484" s="174"/>
      <c r="AZ484" s="172"/>
      <c r="BA484" s="172"/>
      <c r="BB484" s="173"/>
    </row>
    <row r="485" spans="38:54" s="156" customFormat="1" x14ac:dyDescent="0.15">
      <c r="AL485" s="172"/>
      <c r="AM485" s="172"/>
      <c r="AN485" s="172"/>
      <c r="AO485" s="172"/>
      <c r="AP485" s="172"/>
      <c r="AQ485" s="172"/>
      <c r="AR485" s="172"/>
      <c r="AS485" s="172"/>
      <c r="AT485" s="172"/>
      <c r="AU485" s="172"/>
      <c r="AV485" s="172"/>
      <c r="AW485" s="173"/>
      <c r="AX485" s="173"/>
      <c r="AY485" s="174"/>
      <c r="AZ485" s="172"/>
      <c r="BA485" s="172"/>
      <c r="BB485" s="173"/>
    </row>
    <row r="486" spans="38:54" s="156" customFormat="1" x14ac:dyDescent="0.15">
      <c r="AL486" s="172"/>
      <c r="AM486" s="172"/>
      <c r="AN486" s="172"/>
      <c r="AO486" s="172"/>
      <c r="AP486" s="172"/>
      <c r="AQ486" s="172"/>
      <c r="AR486" s="172"/>
      <c r="AS486" s="172"/>
      <c r="AT486" s="172"/>
      <c r="AU486" s="172"/>
      <c r="AV486" s="172"/>
      <c r="AW486" s="173"/>
      <c r="AX486" s="173"/>
      <c r="AY486" s="174"/>
      <c r="AZ486" s="172"/>
      <c r="BA486" s="172"/>
      <c r="BB486" s="173"/>
    </row>
    <row r="487" spans="38:54" s="156" customFormat="1" x14ac:dyDescent="0.15">
      <c r="AL487" s="172"/>
      <c r="AM487" s="172"/>
      <c r="AN487" s="172"/>
      <c r="AO487" s="172"/>
      <c r="AP487" s="172"/>
      <c r="AQ487" s="172"/>
      <c r="AR487" s="172"/>
      <c r="AS487" s="172"/>
      <c r="AT487" s="172"/>
      <c r="AU487" s="172"/>
      <c r="AV487" s="172"/>
      <c r="AW487" s="173"/>
      <c r="AX487" s="173"/>
      <c r="AY487" s="174"/>
      <c r="AZ487" s="172"/>
      <c r="BA487" s="172"/>
      <c r="BB487" s="173"/>
    </row>
    <row r="488" spans="38:54" s="156" customFormat="1" x14ac:dyDescent="0.15">
      <c r="AL488" s="172"/>
      <c r="AM488" s="172"/>
      <c r="AN488" s="172"/>
      <c r="AO488" s="172"/>
      <c r="AP488" s="172"/>
      <c r="AQ488" s="172"/>
      <c r="AR488" s="172"/>
      <c r="AS488" s="172"/>
      <c r="AT488" s="172"/>
      <c r="AU488" s="172"/>
      <c r="AV488" s="172"/>
      <c r="AW488" s="173"/>
      <c r="AX488" s="173"/>
      <c r="AY488" s="174"/>
      <c r="AZ488" s="172"/>
      <c r="BA488" s="172"/>
      <c r="BB488" s="173"/>
    </row>
    <row r="489" spans="38:54" s="156" customFormat="1" x14ac:dyDescent="0.15">
      <c r="AL489" s="172"/>
      <c r="AM489" s="172"/>
      <c r="AN489" s="172"/>
      <c r="AO489" s="172"/>
      <c r="AP489" s="172"/>
      <c r="AQ489" s="172"/>
      <c r="AR489" s="172"/>
      <c r="AS489" s="172"/>
      <c r="AT489" s="172"/>
      <c r="AU489" s="172"/>
      <c r="AV489" s="172"/>
      <c r="AW489" s="173"/>
      <c r="AX489" s="173"/>
      <c r="AY489" s="174"/>
      <c r="AZ489" s="172"/>
      <c r="BA489" s="172"/>
      <c r="BB489" s="173"/>
    </row>
    <row r="490" spans="38:54" s="156" customFormat="1" x14ac:dyDescent="0.15">
      <c r="AL490" s="172"/>
      <c r="AM490" s="172"/>
      <c r="AN490" s="172"/>
      <c r="AO490" s="172"/>
      <c r="AP490" s="172"/>
      <c r="AQ490" s="172"/>
      <c r="AR490" s="172"/>
      <c r="AS490" s="172"/>
      <c r="AT490" s="172"/>
      <c r="AU490" s="172"/>
      <c r="AV490" s="172"/>
      <c r="AW490" s="173"/>
      <c r="AX490" s="173"/>
      <c r="AY490" s="174"/>
      <c r="AZ490" s="172"/>
      <c r="BA490" s="172"/>
      <c r="BB490" s="173"/>
    </row>
    <row r="491" spans="38:54" s="156" customFormat="1" x14ac:dyDescent="0.15">
      <c r="AL491" s="172"/>
      <c r="AM491" s="172"/>
      <c r="AN491" s="172"/>
      <c r="AO491" s="172"/>
      <c r="AP491" s="172"/>
      <c r="AQ491" s="172"/>
      <c r="AR491" s="172"/>
      <c r="AS491" s="172"/>
      <c r="AT491" s="172"/>
      <c r="AU491" s="172"/>
      <c r="AV491" s="172"/>
      <c r="AW491" s="173"/>
      <c r="AX491" s="173"/>
      <c r="AY491" s="174"/>
      <c r="AZ491" s="172"/>
      <c r="BA491" s="172"/>
      <c r="BB491" s="173"/>
    </row>
    <row r="492" spans="38:54" s="156" customFormat="1" x14ac:dyDescent="0.15">
      <c r="AL492" s="172"/>
      <c r="AM492" s="172"/>
      <c r="AN492" s="172"/>
      <c r="AO492" s="172"/>
      <c r="AP492" s="172"/>
      <c r="AQ492" s="172"/>
      <c r="AR492" s="172"/>
      <c r="AS492" s="172"/>
      <c r="AT492" s="172"/>
      <c r="AU492" s="172"/>
      <c r="AV492" s="172"/>
      <c r="AW492" s="173"/>
      <c r="AX492" s="173"/>
      <c r="AY492" s="174"/>
      <c r="AZ492" s="172"/>
      <c r="BA492" s="172"/>
      <c r="BB492" s="173"/>
    </row>
    <row r="493" spans="38:54" s="156" customFormat="1" x14ac:dyDescent="0.15">
      <c r="AL493" s="172"/>
      <c r="AM493" s="172"/>
      <c r="AN493" s="172"/>
      <c r="AO493" s="172"/>
      <c r="AP493" s="172"/>
      <c r="AQ493" s="172"/>
      <c r="AR493" s="172"/>
      <c r="AS493" s="172"/>
      <c r="AT493" s="172"/>
      <c r="AU493" s="172"/>
      <c r="AV493" s="172"/>
      <c r="AW493" s="173"/>
      <c r="AX493" s="173"/>
      <c r="AY493" s="174"/>
      <c r="AZ493" s="172"/>
      <c r="BA493" s="172"/>
      <c r="BB493" s="173"/>
    </row>
    <row r="494" spans="38:54" s="156" customFormat="1" x14ac:dyDescent="0.15">
      <c r="AL494" s="172"/>
      <c r="AM494" s="172"/>
      <c r="AN494" s="172"/>
      <c r="AO494" s="172"/>
      <c r="AP494" s="172"/>
      <c r="AQ494" s="172"/>
      <c r="AR494" s="172"/>
      <c r="AS494" s="172"/>
      <c r="AT494" s="172"/>
      <c r="AU494" s="172"/>
      <c r="AV494" s="172"/>
      <c r="AW494" s="173"/>
      <c r="AX494" s="173"/>
      <c r="AY494" s="174"/>
      <c r="AZ494" s="172"/>
      <c r="BA494" s="172"/>
      <c r="BB494" s="173"/>
    </row>
    <row r="495" spans="38:54" s="156" customFormat="1" x14ac:dyDescent="0.15">
      <c r="AL495" s="172"/>
      <c r="AM495" s="172"/>
      <c r="AN495" s="172"/>
      <c r="AO495" s="172"/>
      <c r="AP495" s="172"/>
      <c r="AQ495" s="172"/>
      <c r="AR495" s="172"/>
      <c r="AS495" s="172"/>
      <c r="AT495" s="172"/>
      <c r="AU495" s="172"/>
      <c r="AV495" s="172"/>
      <c r="AW495" s="173"/>
      <c r="AX495" s="173"/>
      <c r="AY495" s="174"/>
      <c r="AZ495" s="172"/>
      <c r="BA495" s="172"/>
      <c r="BB495" s="173"/>
    </row>
    <row r="496" spans="38:54" s="156" customFormat="1" x14ac:dyDescent="0.15">
      <c r="AL496" s="172"/>
      <c r="AM496" s="172"/>
      <c r="AN496" s="172"/>
      <c r="AO496" s="172"/>
      <c r="AP496" s="172"/>
      <c r="AQ496" s="172"/>
      <c r="AR496" s="172"/>
      <c r="AS496" s="172"/>
      <c r="AT496" s="172"/>
      <c r="AU496" s="172"/>
      <c r="AV496" s="172"/>
      <c r="AW496" s="173"/>
      <c r="AX496" s="173"/>
      <c r="AY496" s="174"/>
      <c r="AZ496" s="172"/>
      <c r="BA496" s="172"/>
      <c r="BB496" s="173"/>
    </row>
    <row r="497" spans="38:54" s="156" customFormat="1" x14ac:dyDescent="0.15">
      <c r="AL497" s="172"/>
      <c r="AM497" s="172"/>
      <c r="AN497" s="172"/>
      <c r="AO497" s="172"/>
      <c r="AP497" s="172"/>
      <c r="AQ497" s="172"/>
      <c r="AR497" s="172"/>
      <c r="AS497" s="172"/>
      <c r="AT497" s="172"/>
      <c r="AU497" s="172"/>
      <c r="AV497" s="172"/>
      <c r="AW497" s="173"/>
      <c r="AX497" s="173"/>
      <c r="AY497" s="174"/>
      <c r="AZ497" s="172"/>
      <c r="BA497" s="172"/>
      <c r="BB497" s="173"/>
    </row>
    <row r="498" spans="38:54" s="156" customFormat="1" x14ac:dyDescent="0.15">
      <c r="AL498" s="172"/>
      <c r="AM498" s="172"/>
      <c r="AN498" s="172"/>
      <c r="AO498" s="172"/>
      <c r="AP498" s="172"/>
      <c r="AQ498" s="172"/>
      <c r="AR498" s="172"/>
      <c r="AS498" s="172"/>
      <c r="AT498" s="172"/>
      <c r="AU498" s="172"/>
      <c r="AV498" s="172"/>
      <c r="AW498" s="173"/>
      <c r="AX498" s="173"/>
      <c r="AY498" s="174"/>
      <c r="AZ498" s="172"/>
      <c r="BA498" s="172"/>
      <c r="BB498" s="173"/>
    </row>
    <row r="499" spans="38:54" s="156" customFormat="1" x14ac:dyDescent="0.15">
      <c r="AL499" s="172"/>
      <c r="AM499" s="172"/>
      <c r="AN499" s="172"/>
      <c r="AO499" s="172"/>
      <c r="AP499" s="172"/>
      <c r="AQ499" s="172"/>
      <c r="AR499" s="172"/>
      <c r="AS499" s="172"/>
      <c r="AT499" s="172"/>
      <c r="AU499" s="172"/>
      <c r="AV499" s="172"/>
      <c r="AW499" s="173"/>
      <c r="AX499" s="173"/>
      <c r="AY499" s="174"/>
      <c r="AZ499" s="172"/>
      <c r="BA499" s="172"/>
      <c r="BB499" s="173"/>
    </row>
    <row r="500" spans="38:54" s="156" customFormat="1" x14ac:dyDescent="0.15">
      <c r="AL500" s="172"/>
      <c r="AM500" s="172"/>
      <c r="AN500" s="172"/>
      <c r="AO500" s="172"/>
      <c r="AP500" s="172"/>
      <c r="AQ500" s="172"/>
      <c r="AR500" s="172"/>
      <c r="AS500" s="172"/>
      <c r="AT500" s="172"/>
      <c r="AU500" s="172"/>
      <c r="AV500" s="172"/>
      <c r="AW500" s="173"/>
      <c r="AX500" s="173"/>
      <c r="AY500" s="174"/>
      <c r="AZ500" s="172"/>
      <c r="BA500" s="172"/>
      <c r="BB500" s="173"/>
    </row>
    <row r="501" spans="38:54" s="156" customFormat="1" x14ac:dyDescent="0.15">
      <c r="AL501" s="172"/>
      <c r="AM501" s="172"/>
      <c r="AN501" s="172"/>
      <c r="AO501" s="172"/>
      <c r="AP501" s="172"/>
      <c r="AQ501" s="172"/>
      <c r="AR501" s="172"/>
      <c r="AS501" s="172"/>
      <c r="AT501" s="172"/>
      <c r="AU501" s="172"/>
      <c r="AV501" s="172"/>
      <c r="AW501" s="173"/>
      <c r="AX501" s="173"/>
      <c r="AY501" s="174"/>
      <c r="AZ501" s="172"/>
      <c r="BA501" s="172"/>
      <c r="BB501" s="173"/>
    </row>
    <row r="502" spans="38:54" s="156" customFormat="1" x14ac:dyDescent="0.15">
      <c r="AL502" s="172"/>
      <c r="AM502" s="172"/>
      <c r="AN502" s="172"/>
      <c r="AO502" s="172"/>
      <c r="AP502" s="172"/>
      <c r="AQ502" s="172"/>
      <c r="AR502" s="172"/>
      <c r="AS502" s="172"/>
      <c r="AT502" s="172"/>
      <c r="AU502" s="172"/>
      <c r="AV502" s="172"/>
      <c r="AW502" s="173"/>
      <c r="AX502" s="173"/>
      <c r="AY502" s="174"/>
      <c r="AZ502" s="172"/>
      <c r="BA502" s="172"/>
      <c r="BB502" s="173"/>
    </row>
    <row r="503" spans="38:54" s="156" customFormat="1" x14ac:dyDescent="0.15">
      <c r="AL503" s="172"/>
      <c r="AM503" s="172"/>
      <c r="AN503" s="172"/>
      <c r="AO503" s="172"/>
      <c r="AP503" s="172"/>
      <c r="AQ503" s="172"/>
      <c r="AR503" s="172"/>
      <c r="AS503" s="172"/>
      <c r="AT503" s="172"/>
      <c r="AU503" s="172"/>
      <c r="AV503" s="172"/>
      <c r="AW503" s="173"/>
      <c r="AX503" s="173"/>
      <c r="AY503" s="174"/>
      <c r="AZ503" s="172"/>
      <c r="BA503" s="172"/>
      <c r="BB503" s="173"/>
    </row>
    <row r="504" spans="38:54" s="156" customFormat="1" x14ac:dyDescent="0.15">
      <c r="AL504" s="172"/>
      <c r="AM504" s="172"/>
      <c r="AN504" s="172"/>
      <c r="AO504" s="172"/>
      <c r="AP504" s="172"/>
      <c r="AQ504" s="172"/>
      <c r="AR504" s="172"/>
      <c r="AS504" s="172"/>
      <c r="AT504" s="172"/>
      <c r="AU504" s="172"/>
      <c r="AV504" s="172"/>
      <c r="AW504" s="173"/>
      <c r="AX504" s="173"/>
      <c r="AY504" s="174"/>
      <c r="AZ504" s="172"/>
      <c r="BA504" s="172"/>
      <c r="BB504" s="173"/>
    </row>
    <row r="505" spans="38:54" s="156" customFormat="1" x14ac:dyDescent="0.15">
      <c r="AL505" s="172"/>
      <c r="AM505" s="172"/>
      <c r="AN505" s="172"/>
      <c r="AO505" s="172"/>
      <c r="AP505" s="172"/>
      <c r="AQ505" s="172"/>
      <c r="AR505" s="172"/>
      <c r="AS505" s="172"/>
      <c r="AT505" s="172"/>
      <c r="AU505" s="172"/>
      <c r="AV505" s="172"/>
      <c r="AW505" s="173"/>
      <c r="AX505" s="173"/>
      <c r="AY505" s="174"/>
      <c r="AZ505" s="172"/>
      <c r="BA505" s="172"/>
      <c r="BB505" s="173"/>
    </row>
    <row r="506" spans="38:54" s="156" customFormat="1" x14ac:dyDescent="0.15">
      <c r="AL506" s="172"/>
      <c r="AM506" s="172"/>
      <c r="AN506" s="172"/>
      <c r="AO506" s="172"/>
      <c r="AP506" s="172"/>
      <c r="AQ506" s="172"/>
      <c r="AR506" s="172"/>
      <c r="AS506" s="172"/>
      <c r="AT506" s="172"/>
      <c r="AU506" s="172"/>
      <c r="AV506" s="172"/>
      <c r="AW506" s="173"/>
      <c r="AX506" s="173"/>
      <c r="AY506" s="174"/>
      <c r="AZ506" s="172"/>
      <c r="BA506" s="172"/>
      <c r="BB506" s="173"/>
    </row>
    <row r="507" spans="38:54" s="156" customFormat="1" x14ac:dyDescent="0.15">
      <c r="AL507" s="172"/>
      <c r="AM507" s="172"/>
      <c r="AN507" s="172"/>
      <c r="AO507" s="172"/>
      <c r="AP507" s="172"/>
      <c r="AQ507" s="172"/>
      <c r="AR507" s="172"/>
      <c r="AS507" s="172"/>
      <c r="AT507" s="172"/>
      <c r="AU507" s="172"/>
      <c r="AV507" s="172"/>
      <c r="AW507" s="173"/>
      <c r="AX507" s="173"/>
      <c r="AY507" s="174"/>
      <c r="AZ507" s="172"/>
      <c r="BA507" s="172"/>
      <c r="BB507" s="173"/>
    </row>
    <row r="508" spans="38:54" s="156" customFormat="1" x14ac:dyDescent="0.15">
      <c r="AL508" s="172"/>
      <c r="AM508" s="172"/>
      <c r="AN508" s="172"/>
      <c r="AO508" s="172"/>
      <c r="AP508" s="172"/>
      <c r="AQ508" s="172"/>
      <c r="AR508" s="172"/>
      <c r="AS508" s="172"/>
      <c r="AT508" s="172"/>
      <c r="AU508" s="172"/>
      <c r="AV508" s="172"/>
      <c r="AW508" s="173"/>
      <c r="AX508" s="173"/>
      <c r="AY508" s="174"/>
      <c r="AZ508" s="172"/>
      <c r="BA508" s="172"/>
      <c r="BB508" s="173"/>
    </row>
    <row r="509" spans="38:54" s="156" customFormat="1" x14ac:dyDescent="0.15">
      <c r="AL509" s="172"/>
      <c r="AM509" s="172"/>
      <c r="AN509" s="172"/>
      <c r="AO509" s="172"/>
      <c r="AP509" s="172"/>
      <c r="AQ509" s="172"/>
      <c r="AR509" s="172"/>
      <c r="AS509" s="172"/>
      <c r="AT509" s="172"/>
      <c r="AU509" s="172"/>
      <c r="AV509" s="172"/>
      <c r="AW509" s="173"/>
      <c r="AX509" s="173"/>
      <c r="AY509" s="174"/>
      <c r="AZ509" s="172"/>
      <c r="BA509" s="172"/>
      <c r="BB509" s="173"/>
    </row>
    <row r="510" spans="38:54" s="156" customFormat="1" x14ac:dyDescent="0.15">
      <c r="AL510" s="172"/>
      <c r="AM510" s="172"/>
      <c r="AN510" s="172"/>
      <c r="AO510" s="172"/>
      <c r="AP510" s="172"/>
      <c r="AQ510" s="172"/>
      <c r="AR510" s="172"/>
      <c r="AS510" s="172"/>
      <c r="AT510" s="172"/>
      <c r="AU510" s="172"/>
      <c r="AV510" s="172"/>
      <c r="AW510" s="173"/>
      <c r="AX510" s="173"/>
      <c r="AY510" s="174"/>
      <c r="AZ510" s="172"/>
      <c r="BA510" s="172"/>
      <c r="BB510" s="173"/>
    </row>
    <row r="511" spans="38:54" s="156" customFormat="1" x14ac:dyDescent="0.15">
      <c r="AL511" s="172"/>
      <c r="AM511" s="172"/>
      <c r="AN511" s="172"/>
      <c r="AO511" s="172"/>
      <c r="AP511" s="172"/>
      <c r="AQ511" s="172"/>
      <c r="AR511" s="172"/>
      <c r="AS511" s="172"/>
      <c r="AT511" s="172"/>
      <c r="AU511" s="172"/>
      <c r="AV511" s="172"/>
      <c r="AW511" s="173"/>
      <c r="AX511" s="173"/>
      <c r="AY511" s="174"/>
      <c r="AZ511" s="172"/>
      <c r="BA511" s="172"/>
      <c r="BB511" s="173"/>
    </row>
    <row r="512" spans="38:54" s="156" customFormat="1" x14ac:dyDescent="0.15">
      <c r="AL512" s="172"/>
      <c r="AM512" s="172"/>
      <c r="AN512" s="172"/>
      <c r="AO512" s="172"/>
      <c r="AP512" s="172"/>
      <c r="AQ512" s="172"/>
      <c r="AR512" s="172"/>
      <c r="AS512" s="172"/>
      <c r="AT512" s="172"/>
      <c r="AU512" s="172"/>
      <c r="AV512" s="172"/>
      <c r="AW512" s="173"/>
      <c r="AX512" s="173"/>
      <c r="AY512" s="174"/>
      <c r="AZ512" s="172"/>
      <c r="BA512" s="172"/>
      <c r="BB512" s="173"/>
    </row>
    <row r="513" spans="38:54" s="156" customFormat="1" x14ac:dyDescent="0.15">
      <c r="AL513" s="172"/>
      <c r="AM513" s="172"/>
      <c r="AN513" s="172"/>
      <c r="AO513" s="172"/>
      <c r="AP513" s="172"/>
      <c r="AQ513" s="172"/>
      <c r="AR513" s="172"/>
      <c r="AS513" s="172"/>
      <c r="AT513" s="172"/>
      <c r="AU513" s="172"/>
      <c r="AV513" s="172"/>
      <c r="AW513" s="173"/>
      <c r="AX513" s="173"/>
      <c r="AY513" s="174"/>
      <c r="AZ513" s="172"/>
      <c r="BA513" s="172"/>
      <c r="BB513" s="173"/>
    </row>
    <row r="514" spans="38:54" s="156" customFormat="1" x14ac:dyDescent="0.15">
      <c r="AL514" s="172"/>
      <c r="AM514" s="172"/>
      <c r="AN514" s="172"/>
      <c r="AO514" s="172"/>
      <c r="AP514" s="172"/>
      <c r="AQ514" s="172"/>
      <c r="AR514" s="172"/>
      <c r="AS514" s="172"/>
      <c r="AT514" s="172"/>
      <c r="AU514" s="172"/>
      <c r="AV514" s="172"/>
      <c r="AW514" s="173"/>
      <c r="AX514" s="173"/>
      <c r="AY514" s="174"/>
      <c r="AZ514" s="172"/>
      <c r="BA514" s="172"/>
      <c r="BB514" s="173"/>
    </row>
    <row r="515" spans="38:54" s="156" customFormat="1" x14ac:dyDescent="0.15">
      <c r="AL515" s="172"/>
      <c r="AM515" s="172"/>
      <c r="AN515" s="172"/>
      <c r="AO515" s="172"/>
      <c r="AP515" s="172"/>
      <c r="AQ515" s="172"/>
      <c r="AR515" s="172"/>
      <c r="AS515" s="172"/>
      <c r="AT515" s="172"/>
      <c r="AU515" s="172"/>
      <c r="AV515" s="172"/>
      <c r="AW515" s="173"/>
      <c r="AX515" s="173"/>
      <c r="AY515" s="174"/>
      <c r="AZ515" s="172"/>
      <c r="BA515" s="172"/>
      <c r="BB515" s="173"/>
    </row>
    <row r="516" spans="38:54" s="156" customFormat="1" x14ac:dyDescent="0.15">
      <c r="AL516" s="172"/>
      <c r="AM516" s="172"/>
      <c r="AN516" s="172"/>
      <c r="AO516" s="172"/>
      <c r="AP516" s="172"/>
      <c r="AQ516" s="172"/>
      <c r="AR516" s="172"/>
      <c r="AS516" s="172"/>
      <c r="AT516" s="172"/>
      <c r="AU516" s="172"/>
      <c r="AV516" s="172"/>
      <c r="AW516" s="173"/>
      <c r="AX516" s="173"/>
      <c r="AY516" s="174"/>
      <c r="AZ516" s="172"/>
      <c r="BA516" s="172"/>
      <c r="BB516" s="173"/>
    </row>
    <row r="517" spans="38:54" s="156" customFormat="1" x14ac:dyDescent="0.15">
      <c r="AL517" s="172"/>
      <c r="AM517" s="172"/>
      <c r="AN517" s="172"/>
      <c r="AO517" s="172"/>
      <c r="AP517" s="172"/>
      <c r="AQ517" s="172"/>
      <c r="AR517" s="172"/>
      <c r="AS517" s="172"/>
      <c r="AT517" s="172"/>
      <c r="AU517" s="172"/>
      <c r="AV517" s="172"/>
      <c r="AW517" s="173"/>
      <c r="AX517" s="173"/>
      <c r="AY517" s="174"/>
      <c r="AZ517" s="172"/>
      <c r="BA517" s="172"/>
      <c r="BB517" s="173"/>
    </row>
    <row r="518" spans="38:54" s="156" customFormat="1" x14ac:dyDescent="0.15">
      <c r="AL518" s="172"/>
      <c r="AM518" s="172"/>
      <c r="AN518" s="172"/>
      <c r="AO518" s="172"/>
      <c r="AP518" s="172"/>
      <c r="AQ518" s="172"/>
      <c r="AR518" s="172"/>
      <c r="AS518" s="172"/>
      <c r="AT518" s="172"/>
      <c r="AU518" s="172"/>
      <c r="AV518" s="172"/>
      <c r="AW518" s="173"/>
      <c r="AX518" s="173"/>
      <c r="AY518" s="174"/>
      <c r="AZ518" s="172"/>
      <c r="BA518" s="172"/>
      <c r="BB518" s="173"/>
    </row>
    <row r="519" spans="38:54" s="156" customFormat="1" x14ac:dyDescent="0.15">
      <c r="AL519" s="172"/>
      <c r="AM519" s="172"/>
      <c r="AN519" s="172"/>
      <c r="AO519" s="172"/>
      <c r="AP519" s="172"/>
      <c r="AQ519" s="172"/>
      <c r="AR519" s="172"/>
      <c r="AS519" s="172"/>
      <c r="AT519" s="172"/>
      <c r="AU519" s="172"/>
      <c r="AV519" s="172"/>
      <c r="AW519" s="173"/>
      <c r="AX519" s="173"/>
      <c r="AY519" s="174"/>
      <c r="AZ519" s="172"/>
      <c r="BA519" s="172"/>
      <c r="BB519" s="173"/>
    </row>
    <row r="520" spans="38:54" s="156" customFormat="1" x14ac:dyDescent="0.15">
      <c r="AL520" s="172"/>
      <c r="AM520" s="172"/>
      <c r="AN520" s="172"/>
      <c r="AO520" s="172"/>
      <c r="AP520" s="172"/>
      <c r="AQ520" s="172"/>
      <c r="AR520" s="172"/>
      <c r="AS520" s="172"/>
      <c r="AT520" s="172"/>
      <c r="AU520" s="172"/>
      <c r="AV520" s="172"/>
      <c r="AW520" s="173"/>
      <c r="AX520" s="173"/>
      <c r="AY520" s="174"/>
      <c r="AZ520" s="172"/>
      <c r="BA520" s="172"/>
      <c r="BB520" s="173"/>
    </row>
    <row r="521" spans="38:54" s="156" customFormat="1" x14ac:dyDescent="0.15">
      <c r="AL521" s="172"/>
      <c r="AM521" s="172"/>
      <c r="AN521" s="172"/>
      <c r="AO521" s="172"/>
      <c r="AP521" s="172"/>
      <c r="AQ521" s="172"/>
      <c r="AR521" s="172"/>
      <c r="AS521" s="172"/>
      <c r="AT521" s="172"/>
      <c r="AU521" s="172"/>
      <c r="AV521" s="172"/>
      <c r="AW521" s="173"/>
      <c r="AX521" s="173"/>
      <c r="AY521" s="174"/>
      <c r="AZ521" s="172"/>
      <c r="BA521" s="172"/>
      <c r="BB521" s="173"/>
    </row>
    <row r="522" spans="38:54" s="156" customFormat="1" x14ac:dyDescent="0.15">
      <c r="AL522" s="172"/>
      <c r="AM522" s="172"/>
      <c r="AN522" s="172"/>
      <c r="AO522" s="172"/>
      <c r="AP522" s="172"/>
      <c r="AQ522" s="172"/>
      <c r="AR522" s="172"/>
      <c r="AS522" s="172"/>
      <c r="AT522" s="172"/>
      <c r="AU522" s="172"/>
      <c r="AV522" s="172"/>
      <c r="AW522" s="173"/>
      <c r="AX522" s="173"/>
      <c r="AY522" s="174"/>
      <c r="AZ522" s="172"/>
      <c r="BA522" s="172"/>
      <c r="BB522" s="173"/>
    </row>
    <row r="523" spans="38:54" s="156" customFormat="1" x14ac:dyDescent="0.15">
      <c r="AL523" s="172"/>
      <c r="AM523" s="172"/>
      <c r="AN523" s="172"/>
      <c r="AO523" s="172"/>
      <c r="AP523" s="172"/>
      <c r="AQ523" s="172"/>
      <c r="AR523" s="172"/>
      <c r="AS523" s="172"/>
      <c r="AT523" s="172"/>
      <c r="AU523" s="172"/>
      <c r="AV523" s="172"/>
      <c r="AW523" s="173"/>
      <c r="AX523" s="173"/>
      <c r="AY523" s="174"/>
      <c r="AZ523" s="172"/>
      <c r="BA523" s="172"/>
      <c r="BB523" s="173"/>
    </row>
    <row r="524" spans="38:54" s="156" customFormat="1" x14ac:dyDescent="0.15">
      <c r="AL524" s="172"/>
      <c r="AM524" s="172"/>
      <c r="AN524" s="172"/>
      <c r="AO524" s="172"/>
      <c r="AP524" s="172"/>
      <c r="AQ524" s="172"/>
      <c r="AR524" s="172"/>
      <c r="AS524" s="172"/>
      <c r="AT524" s="172"/>
      <c r="AU524" s="172"/>
      <c r="AV524" s="172"/>
      <c r="AW524" s="173"/>
      <c r="AX524" s="173"/>
      <c r="AY524" s="174"/>
      <c r="AZ524" s="172"/>
      <c r="BA524" s="172"/>
      <c r="BB524" s="173"/>
    </row>
    <row r="525" spans="38:54" s="156" customFormat="1" x14ac:dyDescent="0.15">
      <c r="AL525" s="172"/>
      <c r="AM525" s="172"/>
      <c r="AN525" s="172"/>
      <c r="AO525" s="172"/>
      <c r="AP525" s="172"/>
      <c r="AQ525" s="172"/>
      <c r="AR525" s="172"/>
      <c r="AS525" s="172"/>
      <c r="AT525" s="172"/>
      <c r="AU525" s="172"/>
      <c r="AV525" s="172"/>
      <c r="AW525" s="173"/>
      <c r="AX525" s="173"/>
      <c r="AY525" s="174"/>
      <c r="AZ525" s="172"/>
      <c r="BA525" s="172"/>
      <c r="BB525" s="173"/>
    </row>
    <row r="526" spans="38:54" s="156" customFormat="1" x14ac:dyDescent="0.15">
      <c r="AL526" s="172"/>
      <c r="AM526" s="172"/>
      <c r="AN526" s="172"/>
      <c r="AO526" s="172"/>
      <c r="AP526" s="172"/>
      <c r="AQ526" s="172"/>
      <c r="AR526" s="172"/>
      <c r="AS526" s="172"/>
      <c r="AT526" s="172"/>
      <c r="AU526" s="172"/>
      <c r="AV526" s="172"/>
      <c r="AW526" s="173"/>
      <c r="AX526" s="173"/>
      <c r="AY526" s="174"/>
      <c r="AZ526" s="172"/>
      <c r="BA526" s="172"/>
      <c r="BB526" s="173"/>
    </row>
    <row r="527" spans="38:54" s="156" customFormat="1" x14ac:dyDescent="0.15">
      <c r="AL527" s="172"/>
      <c r="AM527" s="172"/>
      <c r="AN527" s="172"/>
      <c r="AO527" s="172"/>
      <c r="AP527" s="172"/>
      <c r="AQ527" s="172"/>
      <c r="AR527" s="172"/>
      <c r="AS527" s="172"/>
      <c r="AT527" s="172"/>
      <c r="AU527" s="172"/>
      <c r="AV527" s="172"/>
      <c r="AW527" s="173"/>
      <c r="AX527" s="173"/>
      <c r="AY527" s="174"/>
      <c r="AZ527" s="172"/>
      <c r="BA527" s="172"/>
      <c r="BB527" s="173"/>
    </row>
    <row r="528" spans="38:54" s="156" customFormat="1" x14ac:dyDescent="0.15">
      <c r="AL528" s="172"/>
      <c r="AM528" s="172"/>
      <c r="AN528" s="172"/>
      <c r="AO528" s="172"/>
      <c r="AP528" s="172"/>
      <c r="AQ528" s="172"/>
      <c r="AR528" s="172"/>
      <c r="AS528" s="172"/>
      <c r="AT528" s="172"/>
      <c r="AU528" s="172"/>
      <c r="AV528" s="172"/>
      <c r="AW528" s="173"/>
      <c r="AX528" s="173"/>
      <c r="AY528" s="174"/>
      <c r="AZ528" s="172"/>
      <c r="BA528" s="172"/>
      <c r="BB528" s="173"/>
    </row>
    <row r="529" spans="2:54" s="156" customFormat="1" x14ac:dyDescent="0.15">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72"/>
      <c r="AM529" s="172"/>
      <c r="AN529" s="172"/>
      <c r="AO529" s="172"/>
      <c r="AP529" s="172"/>
      <c r="AQ529" s="172"/>
      <c r="AR529" s="172"/>
      <c r="AS529" s="172"/>
      <c r="AT529" s="172"/>
      <c r="AU529" s="172"/>
      <c r="AV529" s="172"/>
      <c r="AW529" s="173"/>
      <c r="AX529" s="173"/>
      <c r="AY529" s="174"/>
      <c r="AZ529" s="172"/>
      <c r="BA529" s="172"/>
      <c r="BB529" s="173"/>
    </row>
    <row r="530" spans="2:54" s="156" customFormat="1" x14ac:dyDescent="0.15">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72"/>
      <c r="AM530" s="172"/>
      <c r="AN530" s="172"/>
      <c r="AO530" s="172"/>
      <c r="AP530" s="172"/>
      <c r="AQ530" s="172"/>
      <c r="AR530" s="172"/>
      <c r="AS530" s="172"/>
      <c r="AT530" s="172"/>
      <c r="AU530" s="172"/>
      <c r="AV530" s="172"/>
      <c r="AW530" s="173"/>
      <c r="AX530" s="173"/>
      <c r="AY530" s="174"/>
      <c r="AZ530" s="172"/>
      <c r="BA530" s="172"/>
      <c r="BB530" s="173"/>
    </row>
    <row r="531" spans="2:54" s="156" customFormat="1" x14ac:dyDescent="0.15">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72"/>
      <c r="AM531" s="172"/>
      <c r="AN531" s="172"/>
      <c r="AO531" s="172"/>
      <c r="AP531" s="172"/>
      <c r="AQ531" s="172"/>
      <c r="AR531" s="172"/>
      <c r="AS531" s="172"/>
      <c r="AT531" s="172"/>
      <c r="AU531" s="172"/>
      <c r="AV531" s="172"/>
      <c r="AW531" s="173"/>
      <c r="AX531" s="173"/>
      <c r="AY531" s="174"/>
      <c r="AZ531" s="172"/>
      <c r="BA531" s="172"/>
      <c r="BB531" s="173"/>
    </row>
    <row r="532" spans="2:54" s="156" customFormat="1" x14ac:dyDescent="0.15">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72"/>
      <c r="AM532" s="172"/>
      <c r="AN532" s="172"/>
      <c r="AO532" s="172"/>
      <c r="AP532" s="172"/>
      <c r="AQ532" s="172"/>
      <c r="AR532" s="172"/>
      <c r="AS532" s="172"/>
      <c r="AT532" s="172"/>
      <c r="AU532" s="172"/>
      <c r="AV532" s="172"/>
      <c r="AW532" s="173"/>
      <c r="AX532" s="173"/>
      <c r="AY532" s="174"/>
      <c r="AZ532" s="172"/>
      <c r="BA532" s="172"/>
      <c r="BB532" s="173"/>
    </row>
    <row r="533" spans="2:54" s="156" customFormat="1" x14ac:dyDescent="0.15">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72"/>
      <c r="AM533" s="172"/>
      <c r="AN533" s="172"/>
      <c r="AO533" s="172"/>
      <c r="AP533" s="172"/>
      <c r="AQ533" s="172"/>
      <c r="AR533" s="172"/>
      <c r="AS533" s="172"/>
      <c r="AT533" s="172"/>
      <c r="AU533" s="172"/>
      <c r="AV533" s="172"/>
      <c r="AW533" s="173"/>
      <c r="AX533" s="173"/>
      <c r="AY533" s="174"/>
      <c r="AZ533" s="172"/>
      <c r="BA533" s="172"/>
      <c r="BB533" s="173"/>
    </row>
    <row r="534" spans="2:54" s="156" customFormat="1" x14ac:dyDescent="0.15">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72"/>
      <c r="AM534" s="172"/>
      <c r="AN534" s="172"/>
      <c r="AO534" s="172"/>
      <c r="AP534" s="172"/>
      <c r="AQ534" s="172"/>
      <c r="AR534" s="172"/>
      <c r="AS534" s="172"/>
      <c r="AT534" s="172"/>
      <c r="AU534" s="172"/>
      <c r="AV534" s="172"/>
      <c r="AW534" s="173"/>
      <c r="AX534" s="173"/>
      <c r="AY534" s="174"/>
      <c r="AZ534" s="172"/>
      <c r="BA534" s="172"/>
      <c r="BB534" s="173"/>
    </row>
    <row r="535" spans="2:54" s="156" customFormat="1" x14ac:dyDescent="0.15">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72"/>
      <c r="AM535" s="172"/>
      <c r="AN535" s="172"/>
      <c r="AO535" s="172"/>
      <c r="AP535" s="172"/>
      <c r="AQ535" s="172"/>
      <c r="AR535" s="172"/>
      <c r="AS535" s="172"/>
      <c r="AT535" s="172"/>
      <c r="AU535" s="172"/>
      <c r="AV535" s="172"/>
      <c r="AW535" s="173"/>
      <c r="AX535" s="173"/>
      <c r="AY535" s="174"/>
      <c r="AZ535" s="172"/>
      <c r="BA535" s="172"/>
      <c r="BB535" s="173"/>
    </row>
    <row r="539" spans="2:54" s="156" customFormat="1" x14ac:dyDescent="0.15">
      <c r="B539" s="171"/>
      <c r="C539" s="172"/>
      <c r="D539" s="172"/>
      <c r="E539" s="173"/>
      <c r="F539" s="173"/>
      <c r="G539" s="174"/>
      <c r="H539" s="172"/>
      <c r="I539" s="172"/>
      <c r="J539" s="173"/>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c r="AR539" s="157"/>
      <c r="AS539" s="157"/>
      <c r="AT539" s="157"/>
      <c r="AU539" s="157"/>
      <c r="AV539" s="157"/>
      <c r="AW539" s="157"/>
      <c r="AX539" s="157"/>
      <c r="AY539" s="157"/>
      <c r="AZ539" s="157"/>
      <c r="BA539" s="157"/>
      <c r="BB539" s="157"/>
    </row>
    <row r="540" spans="2:54" s="156" customFormat="1" x14ac:dyDescent="0.15">
      <c r="B540" s="171"/>
      <c r="C540" s="172"/>
      <c r="D540" s="172"/>
      <c r="E540" s="173"/>
      <c r="F540" s="173"/>
      <c r="G540" s="174"/>
      <c r="H540" s="172"/>
      <c r="I540" s="172"/>
      <c r="J540" s="173"/>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c r="AR540" s="157"/>
      <c r="AS540" s="157"/>
      <c r="AT540" s="157"/>
      <c r="AU540" s="157"/>
      <c r="AV540" s="157"/>
      <c r="AW540" s="157"/>
      <c r="AX540" s="157"/>
      <c r="AY540" s="157"/>
      <c r="AZ540" s="157"/>
      <c r="BA540" s="157"/>
      <c r="BB540" s="157"/>
    </row>
    <row r="541" spans="2:54" s="156" customFormat="1" x14ac:dyDescent="0.15">
      <c r="B541" s="171"/>
      <c r="C541" s="172"/>
      <c r="D541" s="172"/>
      <c r="E541" s="173"/>
      <c r="F541" s="173"/>
      <c r="G541" s="174"/>
      <c r="H541" s="172"/>
      <c r="I541" s="172"/>
      <c r="J541" s="173"/>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c r="AR541" s="157"/>
      <c r="AS541" s="157"/>
      <c r="AT541" s="157"/>
      <c r="AU541" s="157"/>
      <c r="AV541" s="157"/>
      <c r="AW541" s="157"/>
      <c r="AX541" s="157"/>
      <c r="AY541" s="157"/>
      <c r="AZ541" s="157"/>
      <c r="BA541" s="157"/>
      <c r="BB541" s="157"/>
    </row>
    <row r="542" spans="2:54" s="156" customFormat="1" x14ac:dyDescent="0.15">
      <c r="B542" s="171"/>
      <c r="C542" s="172"/>
      <c r="D542" s="172"/>
      <c r="E542" s="173"/>
      <c r="F542" s="173"/>
      <c r="G542" s="174"/>
      <c r="H542" s="172"/>
      <c r="I542" s="172"/>
      <c r="J542" s="173"/>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c r="AR542" s="157"/>
      <c r="AS542" s="157"/>
      <c r="AT542" s="157"/>
      <c r="AU542" s="157"/>
      <c r="AV542" s="157"/>
      <c r="AW542" s="157"/>
      <c r="AX542" s="157"/>
      <c r="AY542" s="157"/>
      <c r="AZ542" s="157"/>
      <c r="BA542" s="157"/>
      <c r="BB542" s="157"/>
    </row>
    <row r="543" spans="2:54" s="156" customFormat="1" x14ac:dyDescent="0.15">
      <c r="B543" s="171"/>
      <c r="C543" s="172"/>
      <c r="D543" s="172"/>
      <c r="E543" s="173"/>
      <c r="F543" s="173"/>
      <c r="G543" s="174"/>
      <c r="H543" s="172"/>
      <c r="I543" s="172"/>
      <c r="J543" s="173"/>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c r="AR543" s="157"/>
      <c r="AS543" s="157"/>
      <c r="AT543" s="157"/>
      <c r="AU543" s="157"/>
      <c r="AV543" s="157"/>
      <c r="AW543" s="157"/>
      <c r="AX543" s="157"/>
      <c r="AY543" s="157"/>
      <c r="AZ543" s="157"/>
      <c r="BA543" s="157"/>
      <c r="BB543" s="157"/>
    </row>
    <row r="544" spans="2:54" s="156" customFormat="1" x14ac:dyDescent="0.15">
      <c r="B544" s="171"/>
      <c r="C544" s="172"/>
      <c r="D544" s="172"/>
      <c r="E544" s="173"/>
      <c r="F544" s="173"/>
      <c r="G544" s="174"/>
      <c r="H544" s="172"/>
      <c r="I544" s="172"/>
      <c r="J544" s="173"/>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c r="AR544" s="157"/>
      <c r="AS544" s="157"/>
      <c r="AT544" s="157"/>
      <c r="AU544" s="157"/>
      <c r="AV544" s="157"/>
      <c r="AW544" s="157"/>
      <c r="AX544" s="157"/>
      <c r="AY544" s="157"/>
      <c r="AZ544" s="157"/>
      <c r="BA544" s="157"/>
      <c r="BB544" s="157"/>
    </row>
    <row r="545" spans="2:10" s="156" customFormat="1" x14ac:dyDescent="0.15">
      <c r="B545" s="171"/>
      <c r="C545" s="172"/>
      <c r="D545" s="172"/>
      <c r="E545" s="173"/>
      <c r="F545" s="173"/>
      <c r="G545" s="174"/>
      <c r="H545" s="172"/>
      <c r="I545" s="172"/>
      <c r="J545" s="173"/>
    </row>
    <row r="546" spans="2:10" s="156" customFormat="1" x14ac:dyDescent="0.15">
      <c r="B546" s="171"/>
      <c r="C546" s="172"/>
      <c r="D546" s="172"/>
      <c r="E546" s="173"/>
      <c r="F546" s="173"/>
      <c r="G546" s="174"/>
      <c r="H546" s="172"/>
      <c r="I546" s="172"/>
      <c r="J546" s="173"/>
    </row>
    <row r="547" spans="2:10" s="156" customFormat="1" x14ac:dyDescent="0.15">
      <c r="B547" s="171"/>
      <c r="C547" s="172"/>
      <c r="D547" s="172"/>
      <c r="E547" s="173"/>
      <c r="F547" s="173"/>
      <c r="G547" s="174"/>
      <c r="H547" s="172"/>
      <c r="I547" s="172"/>
      <c r="J547" s="173"/>
    </row>
    <row r="548" spans="2:10" s="156" customFormat="1" x14ac:dyDescent="0.15">
      <c r="B548" s="171"/>
      <c r="C548" s="172"/>
      <c r="D548" s="172"/>
      <c r="E548" s="173"/>
      <c r="F548" s="173"/>
      <c r="G548" s="174"/>
      <c r="H548" s="172"/>
      <c r="I548" s="172"/>
      <c r="J548" s="173"/>
    </row>
    <row r="549" spans="2:10" s="156" customFormat="1" x14ac:dyDescent="0.15">
      <c r="B549" s="171"/>
      <c r="C549" s="172"/>
      <c r="D549" s="172"/>
      <c r="E549" s="173"/>
      <c r="F549" s="173"/>
      <c r="G549" s="174"/>
      <c r="H549" s="172"/>
      <c r="I549" s="172"/>
      <c r="J549" s="173"/>
    </row>
    <row r="550" spans="2:10" s="156" customFormat="1" x14ac:dyDescent="0.15">
      <c r="B550" s="171"/>
      <c r="C550" s="172"/>
      <c r="D550" s="172"/>
      <c r="E550" s="173"/>
      <c r="F550" s="173"/>
      <c r="G550" s="174"/>
      <c r="H550" s="172"/>
      <c r="I550" s="172"/>
      <c r="J550" s="173"/>
    </row>
    <row r="551" spans="2:10" s="156" customFormat="1" x14ac:dyDescent="0.15">
      <c r="B551" s="171"/>
      <c r="C551" s="172"/>
      <c r="D551" s="172"/>
      <c r="E551" s="173"/>
      <c r="F551" s="173"/>
      <c r="G551" s="174"/>
      <c r="H551" s="172"/>
      <c r="I551" s="172"/>
      <c r="J551" s="173"/>
    </row>
    <row r="552" spans="2:10" s="156" customFormat="1" x14ac:dyDescent="0.15">
      <c r="B552" s="171"/>
      <c r="C552" s="172"/>
      <c r="D552" s="172"/>
      <c r="E552" s="173"/>
      <c r="F552" s="173"/>
      <c r="G552" s="174"/>
      <c r="H552" s="172"/>
      <c r="I552" s="172"/>
      <c r="J552" s="173"/>
    </row>
    <row r="553" spans="2:10" s="156" customFormat="1" x14ac:dyDescent="0.15">
      <c r="B553" s="171"/>
      <c r="C553" s="172"/>
      <c r="D553" s="172"/>
      <c r="E553" s="173"/>
      <c r="F553" s="173"/>
      <c r="G553" s="174"/>
      <c r="H553" s="172"/>
      <c r="I553" s="172"/>
      <c r="J553" s="173"/>
    </row>
    <row r="554" spans="2:10" s="156" customFormat="1" x14ac:dyDescent="0.15">
      <c r="B554" s="171"/>
      <c r="C554" s="172"/>
      <c r="D554" s="172"/>
      <c r="E554" s="173"/>
      <c r="F554" s="173"/>
      <c r="G554" s="174"/>
      <c r="H554" s="172"/>
      <c r="I554" s="172"/>
      <c r="J554" s="173"/>
    </row>
    <row r="555" spans="2:10" s="156" customFormat="1" x14ac:dyDescent="0.15">
      <c r="B555" s="171"/>
      <c r="C555" s="172"/>
      <c r="D555" s="172"/>
      <c r="E555" s="173"/>
      <c r="F555" s="173"/>
      <c r="G555" s="174"/>
      <c r="H555" s="172"/>
      <c r="I555" s="172"/>
      <c r="J555" s="173"/>
    </row>
    <row r="556" spans="2:10" s="156" customFormat="1" x14ac:dyDescent="0.15">
      <c r="B556" s="171"/>
      <c r="C556" s="172"/>
      <c r="D556" s="172"/>
      <c r="E556" s="173"/>
      <c r="F556" s="173"/>
      <c r="G556" s="174"/>
      <c r="H556" s="172"/>
      <c r="I556" s="172"/>
      <c r="J556" s="173"/>
    </row>
    <row r="557" spans="2:10" s="156" customFormat="1" x14ac:dyDescent="0.15">
      <c r="B557" s="171"/>
      <c r="C557" s="172"/>
      <c r="D557" s="172"/>
      <c r="E557" s="173"/>
      <c r="F557" s="173"/>
      <c r="G557" s="174"/>
      <c r="H557" s="172"/>
      <c r="I557" s="172"/>
      <c r="J557" s="173"/>
    </row>
    <row r="558" spans="2:10" s="156" customFormat="1" x14ac:dyDescent="0.15">
      <c r="B558" s="171"/>
      <c r="C558" s="172"/>
      <c r="D558" s="172"/>
      <c r="E558" s="173"/>
      <c r="F558" s="173"/>
      <c r="G558" s="174"/>
      <c r="H558" s="172"/>
      <c r="I558" s="172"/>
      <c r="J558" s="173"/>
    </row>
    <row r="559" spans="2:10" s="156" customFormat="1" x14ac:dyDescent="0.15">
      <c r="B559" s="171"/>
      <c r="C559" s="172"/>
      <c r="D559" s="172"/>
      <c r="E559" s="173"/>
      <c r="F559" s="173"/>
      <c r="G559" s="174"/>
      <c r="H559" s="172"/>
      <c r="I559" s="172"/>
      <c r="J559" s="173"/>
    </row>
    <row r="560" spans="2:10" s="156" customFormat="1" x14ac:dyDescent="0.15">
      <c r="B560" s="171"/>
      <c r="C560" s="172"/>
      <c r="D560" s="172"/>
      <c r="E560" s="173"/>
      <c r="F560" s="173"/>
      <c r="G560" s="174"/>
      <c r="H560" s="172"/>
      <c r="I560" s="172"/>
      <c r="J560" s="173"/>
    </row>
    <row r="561" spans="2:10" s="156" customFormat="1" x14ac:dyDescent="0.15">
      <c r="B561" s="171"/>
      <c r="C561" s="172"/>
      <c r="D561" s="172"/>
      <c r="E561" s="173"/>
      <c r="F561" s="173"/>
      <c r="G561" s="174"/>
      <c r="H561" s="172"/>
      <c r="I561" s="172"/>
      <c r="J561" s="173"/>
    </row>
    <row r="562" spans="2:10" s="156" customFormat="1" x14ac:dyDescent="0.15">
      <c r="B562" s="171"/>
      <c r="C562" s="172"/>
      <c r="D562" s="172"/>
      <c r="E562" s="173"/>
      <c r="F562" s="173"/>
      <c r="G562" s="174"/>
      <c r="H562" s="172"/>
      <c r="I562" s="172"/>
      <c r="J562" s="173"/>
    </row>
    <row r="563" spans="2:10" s="156" customFormat="1" x14ac:dyDescent="0.15">
      <c r="B563" s="171"/>
      <c r="C563" s="172"/>
      <c r="D563" s="172"/>
      <c r="E563" s="173"/>
      <c r="F563" s="173"/>
      <c r="G563" s="174"/>
      <c r="H563" s="172"/>
      <c r="I563" s="172"/>
      <c r="J563" s="173"/>
    </row>
    <row r="564" spans="2:10" s="156" customFormat="1" x14ac:dyDescent="0.15">
      <c r="B564" s="171"/>
      <c r="C564" s="172"/>
      <c r="D564" s="172"/>
      <c r="E564" s="173"/>
      <c r="F564" s="173"/>
      <c r="G564" s="174"/>
      <c r="H564" s="172"/>
      <c r="I564" s="172"/>
      <c r="J564" s="173"/>
    </row>
    <row r="565" spans="2:10" s="156" customFormat="1" x14ac:dyDescent="0.15">
      <c r="B565" s="171"/>
      <c r="C565" s="172"/>
      <c r="D565" s="172"/>
      <c r="E565" s="173"/>
      <c r="F565" s="173"/>
      <c r="G565" s="174"/>
      <c r="H565" s="172"/>
      <c r="I565" s="172"/>
      <c r="J565" s="173"/>
    </row>
    <row r="566" spans="2:10" s="156" customFormat="1" x14ac:dyDescent="0.15">
      <c r="B566" s="171"/>
      <c r="C566" s="172"/>
      <c r="D566" s="172"/>
      <c r="E566" s="173"/>
      <c r="F566" s="173"/>
      <c r="G566" s="174"/>
      <c r="H566" s="172"/>
      <c r="I566" s="172"/>
      <c r="J566" s="173"/>
    </row>
    <row r="567" spans="2:10" s="156" customFormat="1" x14ac:dyDescent="0.15">
      <c r="B567" s="171"/>
      <c r="C567" s="172"/>
      <c r="D567" s="172"/>
      <c r="E567" s="173"/>
      <c r="F567" s="173"/>
      <c r="G567" s="174"/>
      <c r="H567" s="172"/>
      <c r="I567" s="172"/>
      <c r="J567" s="173"/>
    </row>
    <row r="568" spans="2:10" s="156" customFormat="1" x14ac:dyDescent="0.15">
      <c r="B568" s="171"/>
      <c r="C568" s="172"/>
      <c r="D568" s="172"/>
      <c r="E568" s="173"/>
      <c r="F568" s="173"/>
      <c r="G568" s="174"/>
      <c r="H568" s="172"/>
      <c r="I568" s="172"/>
      <c r="J568" s="173"/>
    </row>
    <row r="569" spans="2:10" s="156" customFormat="1" x14ac:dyDescent="0.15">
      <c r="B569" s="171"/>
      <c r="C569" s="172"/>
      <c r="D569" s="172"/>
      <c r="E569" s="173"/>
      <c r="F569" s="173"/>
      <c r="G569" s="174"/>
      <c r="H569" s="172"/>
      <c r="I569" s="172"/>
      <c r="J569" s="173"/>
    </row>
    <row r="570" spans="2:10" s="156" customFormat="1" x14ac:dyDescent="0.15">
      <c r="B570" s="171"/>
      <c r="C570" s="172"/>
      <c r="D570" s="172"/>
      <c r="E570" s="173"/>
      <c r="F570" s="173"/>
      <c r="G570" s="174"/>
      <c r="H570" s="172"/>
      <c r="I570" s="172"/>
      <c r="J570" s="173"/>
    </row>
    <row r="571" spans="2:10" s="156" customFormat="1" x14ac:dyDescent="0.15">
      <c r="B571" s="171"/>
      <c r="C571" s="172"/>
      <c r="D571" s="172"/>
      <c r="E571" s="173"/>
      <c r="F571" s="173"/>
      <c r="G571" s="174"/>
      <c r="H571" s="172"/>
      <c r="I571" s="172"/>
      <c r="J571" s="173"/>
    </row>
    <row r="572" spans="2:10" s="156" customFormat="1" x14ac:dyDescent="0.15">
      <c r="B572" s="171"/>
      <c r="C572" s="172"/>
      <c r="D572" s="172"/>
      <c r="E572" s="173"/>
      <c r="F572" s="173"/>
      <c r="G572" s="174"/>
      <c r="H572" s="172"/>
      <c r="I572" s="172"/>
      <c r="J572" s="173"/>
    </row>
    <row r="573" spans="2:10" s="156" customFormat="1" x14ac:dyDescent="0.15">
      <c r="B573" s="171"/>
      <c r="C573" s="172"/>
      <c r="D573" s="172"/>
      <c r="E573" s="173"/>
      <c r="F573" s="173"/>
      <c r="G573" s="174"/>
      <c r="H573" s="172"/>
      <c r="I573" s="172"/>
      <c r="J573" s="173"/>
    </row>
    <row r="574" spans="2:10" s="156" customFormat="1" x14ac:dyDescent="0.15">
      <c r="B574" s="171"/>
      <c r="C574" s="172"/>
      <c r="D574" s="172"/>
      <c r="E574" s="173"/>
      <c r="F574" s="173"/>
      <c r="G574" s="174"/>
      <c r="H574" s="172"/>
      <c r="I574" s="172"/>
      <c r="J574" s="173"/>
    </row>
    <row r="575" spans="2:10" s="156" customFormat="1" x14ac:dyDescent="0.15">
      <c r="B575" s="171"/>
      <c r="C575" s="172"/>
      <c r="D575" s="172"/>
      <c r="E575" s="173"/>
      <c r="F575" s="173"/>
      <c r="G575" s="174"/>
      <c r="H575" s="172"/>
      <c r="I575" s="172"/>
      <c r="J575" s="173"/>
    </row>
    <row r="576" spans="2:10" s="156" customFormat="1" x14ac:dyDescent="0.15">
      <c r="B576" s="171"/>
      <c r="C576" s="172"/>
      <c r="D576" s="172"/>
      <c r="E576" s="173"/>
      <c r="F576" s="173"/>
      <c r="G576" s="174"/>
      <c r="H576" s="172"/>
      <c r="I576" s="172"/>
      <c r="J576" s="173"/>
    </row>
    <row r="577" spans="2:10" s="156" customFormat="1" x14ac:dyDescent="0.15">
      <c r="B577" s="171"/>
      <c r="C577" s="172"/>
      <c r="D577" s="172"/>
      <c r="E577" s="173"/>
      <c r="F577" s="173"/>
      <c r="G577" s="174"/>
      <c r="H577" s="172"/>
      <c r="I577" s="172"/>
      <c r="J577" s="173"/>
    </row>
    <row r="578" spans="2:10" s="156" customFormat="1" x14ac:dyDescent="0.15">
      <c r="B578" s="171"/>
      <c r="C578" s="172"/>
      <c r="D578" s="172"/>
      <c r="E578" s="173"/>
      <c r="F578" s="173"/>
      <c r="G578" s="174"/>
      <c r="H578" s="172"/>
      <c r="I578" s="172"/>
      <c r="J578" s="173"/>
    </row>
    <row r="579" spans="2:10" s="156" customFormat="1" x14ac:dyDescent="0.15">
      <c r="B579" s="171"/>
      <c r="C579" s="172"/>
      <c r="D579" s="172"/>
      <c r="E579" s="173"/>
      <c r="F579" s="173"/>
      <c r="G579" s="174"/>
      <c r="H579" s="172"/>
      <c r="I579" s="172"/>
      <c r="J579" s="173"/>
    </row>
    <row r="580" spans="2:10" s="156" customFormat="1" x14ac:dyDescent="0.15">
      <c r="B580" s="171"/>
      <c r="C580" s="172"/>
      <c r="D580" s="172"/>
      <c r="E580" s="173"/>
      <c r="F580" s="173"/>
      <c r="G580" s="174"/>
      <c r="H580" s="172"/>
      <c r="I580" s="172"/>
      <c r="J580" s="173"/>
    </row>
    <row r="581" spans="2:10" s="156" customFormat="1" x14ac:dyDescent="0.15">
      <c r="B581" s="171"/>
      <c r="C581" s="172"/>
      <c r="D581" s="172"/>
      <c r="E581" s="173"/>
      <c r="F581" s="173"/>
      <c r="G581" s="174"/>
      <c r="H581" s="172"/>
      <c r="I581" s="172"/>
      <c r="J581" s="173"/>
    </row>
    <row r="582" spans="2:10" s="156" customFormat="1" x14ac:dyDescent="0.15">
      <c r="B582" s="171"/>
      <c r="C582" s="172"/>
      <c r="D582" s="172"/>
      <c r="E582" s="173"/>
      <c r="F582" s="173"/>
      <c r="G582" s="174"/>
      <c r="H582" s="172"/>
      <c r="I582" s="172"/>
      <c r="J582" s="173"/>
    </row>
    <row r="583" spans="2:10" s="156" customFormat="1" x14ac:dyDescent="0.15">
      <c r="B583" s="171"/>
      <c r="C583" s="172"/>
      <c r="D583" s="172"/>
      <c r="E583" s="173"/>
      <c r="F583" s="173"/>
      <c r="G583" s="174"/>
      <c r="H583" s="172"/>
      <c r="I583" s="172"/>
      <c r="J583" s="173"/>
    </row>
    <row r="584" spans="2:10" s="156" customFormat="1" x14ac:dyDescent="0.15">
      <c r="B584" s="171"/>
      <c r="C584" s="172"/>
      <c r="D584" s="172"/>
      <c r="E584" s="173"/>
      <c r="F584" s="173"/>
      <c r="G584" s="174"/>
      <c r="H584" s="172"/>
      <c r="I584" s="172"/>
      <c r="J584" s="173"/>
    </row>
    <row r="585" spans="2:10" s="156" customFormat="1" x14ac:dyDescent="0.15">
      <c r="B585" s="171"/>
      <c r="C585" s="172"/>
      <c r="D585" s="172"/>
      <c r="E585" s="173"/>
      <c r="F585" s="173"/>
      <c r="G585" s="174"/>
      <c r="H585" s="172"/>
      <c r="I585" s="172"/>
      <c r="J585" s="173"/>
    </row>
    <row r="586" spans="2:10" s="156" customFormat="1" x14ac:dyDescent="0.15">
      <c r="B586" s="171"/>
      <c r="C586" s="172"/>
      <c r="D586" s="172"/>
      <c r="E586" s="173"/>
      <c r="F586" s="173"/>
      <c r="G586" s="174"/>
      <c r="H586" s="172"/>
      <c r="I586" s="172"/>
      <c r="J586" s="173"/>
    </row>
    <row r="587" spans="2:10" s="156" customFormat="1" x14ac:dyDescent="0.15">
      <c r="B587" s="171"/>
      <c r="C587" s="172"/>
      <c r="D587" s="172"/>
      <c r="E587" s="173"/>
      <c r="F587" s="173"/>
      <c r="G587" s="174"/>
      <c r="H587" s="172"/>
      <c r="I587" s="172"/>
      <c r="J587" s="173"/>
    </row>
    <row r="588" spans="2:10" s="156" customFormat="1" x14ac:dyDescent="0.15">
      <c r="B588" s="171"/>
      <c r="C588" s="172"/>
      <c r="D588" s="172"/>
      <c r="E588" s="173"/>
      <c r="F588" s="173"/>
      <c r="G588" s="174"/>
      <c r="H588" s="172"/>
      <c r="I588" s="172"/>
      <c r="J588" s="173"/>
    </row>
    <row r="589" spans="2:10" s="156" customFormat="1" x14ac:dyDescent="0.15">
      <c r="B589" s="171"/>
      <c r="C589" s="172"/>
      <c r="D589" s="172"/>
      <c r="E589" s="173"/>
      <c r="F589" s="173"/>
      <c r="G589" s="174"/>
      <c r="H589" s="172"/>
      <c r="I589" s="172"/>
      <c r="J589" s="173"/>
    </row>
    <row r="590" spans="2:10" s="156" customFormat="1" x14ac:dyDescent="0.15">
      <c r="B590" s="171"/>
      <c r="C590" s="172"/>
      <c r="D590" s="172"/>
      <c r="E590" s="173"/>
      <c r="F590" s="173"/>
      <c r="G590" s="174"/>
      <c r="H590" s="172"/>
      <c r="I590" s="172"/>
      <c r="J590" s="173"/>
    </row>
    <row r="591" spans="2:10" s="156" customFormat="1" x14ac:dyDescent="0.15">
      <c r="B591" s="171"/>
      <c r="C591" s="172"/>
      <c r="D591" s="172"/>
      <c r="E591" s="173"/>
      <c r="F591" s="173"/>
      <c r="G591" s="174"/>
      <c r="H591" s="172"/>
      <c r="I591" s="172"/>
      <c r="J591" s="173"/>
    </row>
    <row r="592" spans="2:10" s="156" customFormat="1" x14ac:dyDescent="0.15">
      <c r="B592" s="171"/>
      <c r="C592" s="172"/>
      <c r="D592" s="172"/>
      <c r="E592" s="173"/>
      <c r="F592" s="173"/>
      <c r="G592" s="174"/>
      <c r="H592" s="172"/>
      <c r="I592" s="172"/>
      <c r="J592" s="173"/>
    </row>
    <row r="593" spans="2:10" s="156" customFormat="1" x14ac:dyDescent="0.15">
      <c r="B593" s="171"/>
      <c r="C593" s="172"/>
      <c r="D593" s="172"/>
      <c r="E593" s="173"/>
      <c r="F593" s="173"/>
      <c r="G593" s="174"/>
      <c r="H593" s="172"/>
      <c r="I593" s="172"/>
      <c r="J593" s="173"/>
    </row>
    <row r="594" spans="2:10" s="156" customFormat="1" x14ac:dyDescent="0.15">
      <c r="B594" s="171"/>
      <c r="C594" s="172"/>
      <c r="D594" s="172"/>
      <c r="E594" s="173"/>
      <c r="F594" s="173"/>
      <c r="G594" s="174"/>
      <c r="H594" s="172"/>
      <c r="I594" s="172"/>
      <c r="J594" s="173"/>
    </row>
    <row r="595" spans="2:10" s="156" customFormat="1" x14ac:dyDescent="0.15">
      <c r="B595" s="171"/>
      <c r="C595" s="172"/>
      <c r="D595" s="172"/>
      <c r="E595" s="173"/>
      <c r="F595" s="173"/>
      <c r="G595" s="174"/>
      <c r="H595" s="172"/>
      <c r="I595" s="172"/>
      <c r="J595" s="173"/>
    </row>
    <row r="596" spans="2:10" s="156" customFormat="1" x14ac:dyDescent="0.15">
      <c r="B596" s="171"/>
      <c r="C596" s="172"/>
      <c r="D596" s="172"/>
      <c r="E596" s="173"/>
      <c r="F596" s="173"/>
      <c r="G596" s="174"/>
      <c r="H596" s="172"/>
      <c r="I596" s="172"/>
      <c r="J596" s="173"/>
    </row>
    <row r="597" spans="2:10" s="156" customFormat="1" x14ac:dyDescent="0.15">
      <c r="B597" s="171"/>
      <c r="C597" s="172"/>
      <c r="D597" s="172"/>
      <c r="E597" s="173"/>
      <c r="F597" s="173"/>
      <c r="G597" s="174"/>
      <c r="H597" s="172"/>
      <c r="I597" s="172"/>
      <c r="J597" s="173"/>
    </row>
    <row r="598" spans="2:10" s="156" customFormat="1" x14ac:dyDescent="0.15">
      <c r="B598" s="171"/>
      <c r="C598" s="172"/>
      <c r="D598" s="172"/>
      <c r="E598" s="173"/>
      <c r="F598" s="173"/>
      <c r="G598" s="174"/>
      <c r="H598" s="172"/>
      <c r="I598" s="172"/>
      <c r="J598" s="173"/>
    </row>
    <row r="599" spans="2:10" s="156" customFormat="1" x14ac:dyDescent="0.15">
      <c r="B599" s="171"/>
      <c r="C599" s="172"/>
      <c r="D599" s="172"/>
      <c r="E599" s="173"/>
      <c r="F599" s="173"/>
      <c r="G599" s="174"/>
      <c r="H599" s="172"/>
      <c r="I599" s="172"/>
      <c r="J599" s="173"/>
    </row>
    <row r="600" spans="2:10" s="156" customFormat="1" x14ac:dyDescent="0.15">
      <c r="B600" s="171"/>
      <c r="C600" s="172"/>
      <c r="D600" s="172"/>
      <c r="E600" s="173"/>
      <c r="F600" s="173"/>
      <c r="G600" s="174"/>
      <c r="H600" s="172"/>
      <c r="I600" s="172"/>
      <c r="J600" s="173"/>
    </row>
    <row r="601" spans="2:10" s="156" customFormat="1" x14ac:dyDescent="0.15">
      <c r="B601" s="171"/>
      <c r="C601" s="172"/>
      <c r="D601" s="172"/>
      <c r="E601" s="173"/>
      <c r="F601" s="173"/>
      <c r="G601" s="174"/>
      <c r="H601" s="172"/>
      <c r="I601" s="172"/>
      <c r="J601" s="173"/>
    </row>
    <row r="602" spans="2:10" s="156" customFormat="1" x14ac:dyDescent="0.15">
      <c r="B602" s="171"/>
      <c r="C602" s="172"/>
      <c r="D602" s="172"/>
      <c r="E602" s="173"/>
      <c r="F602" s="173"/>
      <c r="G602" s="174"/>
      <c r="H602" s="172"/>
      <c r="I602" s="172"/>
      <c r="J602" s="173"/>
    </row>
    <row r="603" spans="2:10" s="156" customFormat="1" x14ac:dyDescent="0.15">
      <c r="B603" s="171"/>
      <c r="C603" s="172"/>
      <c r="D603" s="172"/>
      <c r="E603" s="173"/>
      <c r="F603" s="173"/>
      <c r="G603" s="174"/>
      <c r="H603" s="172"/>
      <c r="I603" s="172"/>
      <c r="J603" s="173"/>
    </row>
    <row r="604" spans="2:10" s="156" customFormat="1" x14ac:dyDescent="0.15">
      <c r="B604" s="171"/>
      <c r="C604" s="172"/>
      <c r="D604" s="172"/>
      <c r="E604" s="173"/>
      <c r="F604" s="173"/>
      <c r="G604" s="174"/>
      <c r="H604" s="172"/>
      <c r="I604" s="172"/>
      <c r="J604" s="173"/>
    </row>
    <row r="605" spans="2:10" s="156" customFormat="1" x14ac:dyDescent="0.15">
      <c r="B605" s="171"/>
      <c r="C605" s="172"/>
      <c r="D605" s="172"/>
      <c r="E605" s="173"/>
      <c r="F605" s="173"/>
      <c r="G605" s="174"/>
      <c r="H605" s="172"/>
      <c r="I605" s="172"/>
      <c r="J605" s="173"/>
    </row>
    <row r="606" spans="2:10" s="156" customFormat="1" x14ac:dyDescent="0.15">
      <c r="B606" s="171"/>
      <c r="C606" s="172"/>
      <c r="D606" s="172"/>
      <c r="E606" s="173"/>
      <c r="F606" s="173"/>
      <c r="G606" s="174"/>
      <c r="H606" s="172"/>
      <c r="I606" s="172"/>
      <c r="J606" s="173"/>
    </row>
    <row r="607" spans="2:10" s="156" customFormat="1" x14ac:dyDescent="0.15">
      <c r="B607" s="171"/>
      <c r="C607" s="172"/>
      <c r="D607" s="172"/>
      <c r="E607" s="173"/>
      <c r="F607" s="173"/>
      <c r="G607" s="174"/>
      <c r="H607" s="172"/>
      <c r="I607" s="172"/>
      <c r="J607" s="173"/>
    </row>
    <row r="608" spans="2:10" s="156" customFormat="1" x14ac:dyDescent="0.15">
      <c r="B608" s="171"/>
      <c r="C608" s="172"/>
      <c r="D608" s="172"/>
      <c r="E608" s="173"/>
      <c r="F608" s="173"/>
      <c r="G608" s="174"/>
      <c r="H608" s="172"/>
      <c r="I608" s="172"/>
      <c r="J608" s="173"/>
    </row>
    <row r="609" spans="2:10" s="156" customFormat="1" x14ac:dyDescent="0.15">
      <c r="B609" s="171"/>
      <c r="C609" s="172"/>
      <c r="D609" s="172"/>
      <c r="E609" s="173"/>
      <c r="F609" s="173"/>
      <c r="G609" s="174"/>
      <c r="H609" s="172"/>
      <c r="I609" s="172"/>
      <c r="J609" s="173"/>
    </row>
    <row r="610" spans="2:10" s="156" customFormat="1" x14ac:dyDescent="0.15">
      <c r="B610" s="171"/>
      <c r="C610" s="172"/>
      <c r="D610" s="172"/>
      <c r="E610" s="173"/>
      <c r="F610" s="173"/>
      <c r="G610" s="174"/>
      <c r="H610" s="172"/>
      <c r="I610" s="172"/>
      <c r="J610" s="173"/>
    </row>
    <row r="611" spans="2:10" s="156" customFormat="1" x14ac:dyDescent="0.15">
      <c r="B611" s="171"/>
      <c r="C611" s="172"/>
      <c r="D611" s="172"/>
      <c r="E611" s="173"/>
      <c r="F611" s="173"/>
      <c r="G611" s="174"/>
      <c r="H611" s="172"/>
      <c r="I611" s="172"/>
      <c r="J611" s="173"/>
    </row>
    <row r="612" spans="2:10" s="156" customFormat="1" x14ac:dyDescent="0.15">
      <c r="B612" s="171"/>
      <c r="C612" s="172"/>
      <c r="D612" s="172"/>
      <c r="E612" s="173"/>
      <c r="F612" s="173"/>
      <c r="G612" s="174"/>
      <c r="H612" s="172"/>
      <c r="I612" s="172"/>
      <c r="J612" s="173"/>
    </row>
    <row r="613" spans="2:10" s="156" customFormat="1" x14ac:dyDescent="0.15">
      <c r="B613" s="171"/>
      <c r="C613" s="172"/>
      <c r="D613" s="172"/>
      <c r="E613" s="173"/>
      <c r="F613" s="173"/>
      <c r="G613" s="174"/>
      <c r="H613" s="172"/>
      <c r="I613" s="172"/>
      <c r="J613" s="173"/>
    </row>
    <row r="614" spans="2:10" s="156" customFormat="1" x14ac:dyDescent="0.15">
      <c r="B614" s="171"/>
      <c r="C614" s="172"/>
      <c r="D614" s="172"/>
      <c r="E614" s="173"/>
      <c r="F614" s="173"/>
      <c r="G614" s="174"/>
      <c r="H614" s="172"/>
      <c r="I614" s="172"/>
      <c r="J614" s="173"/>
    </row>
    <row r="615" spans="2:10" s="156" customFormat="1" x14ac:dyDescent="0.15">
      <c r="B615" s="171"/>
      <c r="C615" s="172"/>
      <c r="D615" s="172"/>
      <c r="E615" s="173"/>
      <c r="F615" s="173"/>
      <c r="G615" s="174"/>
      <c r="H615" s="172"/>
      <c r="I615" s="172"/>
      <c r="J615" s="173"/>
    </row>
    <row r="616" spans="2:10" s="156" customFormat="1" x14ac:dyDescent="0.15">
      <c r="B616" s="171"/>
      <c r="C616" s="172"/>
      <c r="D616" s="172"/>
      <c r="E616" s="173"/>
      <c r="F616" s="173"/>
      <c r="G616" s="174"/>
      <c r="H616" s="172"/>
      <c r="I616" s="172"/>
      <c r="J616" s="173"/>
    </row>
    <row r="617" spans="2:10" s="156" customFormat="1" x14ac:dyDescent="0.15">
      <c r="B617" s="171"/>
      <c r="C617" s="172"/>
      <c r="D617" s="172"/>
      <c r="E617" s="173"/>
      <c r="F617" s="173"/>
      <c r="G617" s="174"/>
      <c r="H617" s="172"/>
      <c r="I617" s="172"/>
      <c r="J617" s="173"/>
    </row>
    <row r="618" spans="2:10" s="156" customFormat="1" x14ac:dyDescent="0.15">
      <c r="B618" s="171"/>
      <c r="C618" s="172"/>
      <c r="D618" s="172"/>
      <c r="E618" s="173"/>
      <c r="F618" s="173"/>
      <c r="G618" s="174"/>
      <c r="H618" s="172"/>
      <c r="I618" s="172"/>
      <c r="J618" s="173"/>
    </row>
    <row r="619" spans="2:10" s="156" customFormat="1" x14ac:dyDescent="0.15">
      <c r="B619" s="171"/>
      <c r="C619" s="172"/>
      <c r="D619" s="172"/>
      <c r="E619" s="173"/>
      <c r="F619" s="173"/>
      <c r="G619" s="174"/>
      <c r="H619" s="172"/>
      <c r="I619" s="172"/>
      <c r="J619" s="173"/>
    </row>
    <row r="620" spans="2:10" s="156" customFormat="1" x14ac:dyDescent="0.15">
      <c r="B620" s="171"/>
      <c r="C620" s="172"/>
      <c r="D620" s="172"/>
      <c r="E620" s="173"/>
      <c r="F620" s="173"/>
      <c r="G620" s="174"/>
      <c r="H620" s="172"/>
      <c r="I620" s="172"/>
      <c r="J620" s="173"/>
    </row>
    <row r="621" spans="2:10" s="156" customFormat="1" x14ac:dyDescent="0.15">
      <c r="B621" s="171"/>
      <c r="C621" s="172"/>
      <c r="D621" s="172"/>
      <c r="E621" s="173"/>
      <c r="F621" s="173"/>
      <c r="G621" s="174"/>
      <c r="H621" s="172"/>
      <c r="I621" s="172"/>
      <c r="J621" s="173"/>
    </row>
    <row r="622" spans="2:10" s="156" customFormat="1" x14ac:dyDescent="0.15">
      <c r="B622" s="171"/>
      <c r="C622" s="172"/>
      <c r="D622" s="172"/>
      <c r="E622" s="173"/>
      <c r="F622" s="173"/>
      <c r="G622" s="174"/>
      <c r="H622" s="172"/>
      <c r="I622" s="172"/>
      <c r="J622" s="173"/>
    </row>
    <row r="623" spans="2:10" s="156" customFormat="1" x14ac:dyDescent="0.15">
      <c r="B623" s="171"/>
      <c r="C623" s="172"/>
      <c r="D623" s="172"/>
      <c r="E623" s="173"/>
      <c r="F623" s="173"/>
      <c r="G623" s="174"/>
      <c r="H623" s="172"/>
      <c r="I623" s="172"/>
      <c r="J623" s="173"/>
    </row>
    <row r="624" spans="2:10" s="156" customFormat="1" x14ac:dyDescent="0.15">
      <c r="B624" s="171"/>
      <c r="C624" s="172"/>
      <c r="D624" s="172"/>
      <c r="E624" s="173"/>
      <c r="F624" s="173"/>
      <c r="G624" s="174"/>
      <c r="H624" s="172"/>
      <c r="I624" s="172"/>
      <c r="J624" s="173"/>
    </row>
    <row r="625" spans="2:10" s="156" customFormat="1" x14ac:dyDescent="0.15">
      <c r="B625" s="171"/>
      <c r="C625" s="172"/>
      <c r="D625" s="172"/>
      <c r="E625" s="173"/>
      <c r="F625" s="173"/>
      <c r="G625" s="174"/>
      <c r="H625" s="172"/>
      <c r="I625" s="172"/>
      <c r="J625" s="173"/>
    </row>
    <row r="626" spans="2:10" s="156" customFormat="1" x14ac:dyDescent="0.15">
      <c r="B626" s="171"/>
      <c r="C626" s="172"/>
      <c r="D626" s="172"/>
      <c r="E626" s="173"/>
      <c r="F626" s="173"/>
      <c r="G626" s="174"/>
      <c r="H626" s="172"/>
      <c r="I626" s="172"/>
      <c r="J626" s="173"/>
    </row>
    <row r="627" spans="2:10" s="156" customFormat="1" x14ac:dyDescent="0.15">
      <c r="B627" s="171"/>
      <c r="C627" s="172"/>
      <c r="D627" s="172"/>
      <c r="E627" s="173"/>
      <c r="F627" s="173"/>
      <c r="G627" s="174"/>
      <c r="H627" s="172"/>
      <c r="I627" s="172"/>
      <c r="J627" s="173"/>
    </row>
    <row r="628" spans="2:10" s="156" customFormat="1" x14ac:dyDescent="0.15">
      <c r="B628" s="171"/>
      <c r="C628" s="172"/>
      <c r="D628" s="172"/>
      <c r="E628" s="173"/>
      <c r="F628" s="173"/>
      <c r="G628" s="174"/>
      <c r="H628" s="172"/>
      <c r="I628" s="172"/>
      <c r="J628" s="173"/>
    </row>
    <row r="629" spans="2:10" s="156" customFormat="1" x14ac:dyDescent="0.15">
      <c r="B629" s="171"/>
      <c r="C629" s="172"/>
      <c r="D629" s="172"/>
      <c r="E629" s="173"/>
      <c r="F629" s="173"/>
      <c r="G629" s="174"/>
      <c r="H629" s="172"/>
      <c r="I629" s="172"/>
      <c r="J629" s="173"/>
    </row>
    <row r="630" spans="2:10" s="156" customFormat="1" x14ac:dyDescent="0.15">
      <c r="B630" s="171"/>
      <c r="C630" s="172"/>
      <c r="D630" s="172"/>
      <c r="E630" s="173"/>
      <c r="F630" s="173"/>
      <c r="G630" s="174"/>
      <c r="H630" s="172"/>
      <c r="I630" s="172"/>
      <c r="J630" s="173"/>
    </row>
    <row r="631" spans="2:10" s="156" customFormat="1" x14ac:dyDescent="0.15">
      <c r="B631" s="171"/>
      <c r="C631" s="172"/>
      <c r="D631" s="172"/>
      <c r="E631" s="173"/>
      <c r="F631" s="173"/>
      <c r="G631" s="174"/>
      <c r="H631" s="172"/>
      <c r="I631" s="172"/>
      <c r="J631" s="173"/>
    </row>
    <row r="632" spans="2:10" s="156" customFormat="1" x14ac:dyDescent="0.15">
      <c r="B632" s="171"/>
      <c r="C632" s="172"/>
      <c r="D632" s="172"/>
      <c r="E632" s="173"/>
      <c r="F632" s="173"/>
      <c r="G632" s="174"/>
      <c r="H632" s="172"/>
      <c r="I632" s="172"/>
      <c r="J632" s="173"/>
    </row>
    <row r="633" spans="2:10" s="156" customFormat="1" x14ac:dyDescent="0.15">
      <c r="B633" s="171"/>
      <c r="C633" s="172"/>
      <c r="D633" s="172"/>
      <c r="E633" s="173"/>
      <c r="F633" s="173"/>
      <c r="G633" s="174"/>
      <c r="H633" s="172"/>
      <c r="I633" s="172"/>
      <c r="J633" s="173"/>
    </row>
    <row r="634" spans="2:10" s="156" customFormat="1" x14ac:dyDescent="0.15">
      <c r="B634" s="171"/>
      <c r="C634" s="172"/>
      <c r="D634" s="172"/>
      <c r="E634" s="173"/>
      <c r="F634" s="173"/>
      <c r="G634" s="174"/>
      <c r="H634" s="172"/>
      <c r="I634" s="172"/>
      <c r="J634" s="173"/>
    </row>
    <row r="635" spans="2:10" s="156" customFormat="1" x14ac:dyDescent="0.15">
      <c r="B635" s="171"/>
      <c r="C635" s="172"/>
      <c r="D635" s="172"/>
      <c r="E635" s="173"/>
      <c r="F635" s="173"/>
      <c r="G635" s="174"/>
      <c r="H635" s="172"/>
      <c r="I635" s="172"/>
      <c r="J635" s="173"/>
    </row>
    <row r="636" spans="2:10" s="156" customFormat="1" x14ac:dyDescent="0.15">
      <c r="B636" s="171"/>
      <c r="C636" s="172"/>
      <c r="D636" s="172"/>
      <c r="E636" s="173"/>
      <c r="F636" s="173"/>
      <c r="G636" s="174"/>
      <c r="H636" s="172"/>
      <c r="I636" s="172"/>
      <c r="J636" s="173"/>
    </row>
    <row r="637" spans="2:10" s="156" customFormat="1" x14ac:dyDescent="0.15">
      <c r="B637" s="171"/>
      <c r="C637" s="172"/>
      <c r="D637" s="172"/>
      <c r="E637" s="173"/>
      <c r="F637" s="173"/>
      <c r="G637" s="174"/>
      <c r="H637" s="172"/>
      <c r="I637" s="172"/>
      <c r="J637" s="173"/>
    </row>
    <row r="638" spans="2:10" s="156" customFormat="1" x14ac:dyDescent="0.15">
      <c r="B638" s="171"/>
      <c r="C638" s="172"/>
      <c r="D638" s="172"/>
      <c r="E638" s="173"/>
      <c r="F638" s="173"/>
      <c r="G638" s="174"/>
      <c r="H638" s="172"/>
      <c r="I638" s="172"/>
      <c r="J638" s="173"/>
    </row>
    <row r="639" spans="2:10" s="156" customFormat="1" x14ac:dyDescent="0.15">
      <c r="B639" s="171"/>
      <c r="C639" s="172"/>
      <c r="D639" s="172"/>
      <c r="E639" s="173"/>
      <c r="F639" s="173"/>
      <c r="G639" s="174"/>
      <c r="H639" s="172"/>
      <c r="I639" s="172"/>
      <c r="J639" s="173"/>
    </row>
    <row r="640" spans="2:10" s="156" customFormat="1" x14ac:dyDescent="0.15">
      <c r="B640" s="171"/>
      <c r="C640" s="172"/>
      <c r="D640" s="172"/>
      <c r="E640" s="173"/>
      <c r="F640" s="173"/>
      <c r="G640" s="174"/>
      <c r="H640" s="172"/>
      <c r="I640" s="172"/>
      <c r="J640" s="173"/>
    </row>
    <row r="641" spans="2:10" s="156" customFormat="1" x14ac:dyDescent="0.15">
      <c r="B641" s="171"/>
      <c r="C641" s="172"/>
      <c r="D641" s="172"/>
      <c r="E641" s="173"/>
      <c r="F641" s="173"/>
      <c r="G641" s="174"/>
      <c r="H641" s="172"/>
      <c r="I641" s="172"/>
      <c r="J641" s="173"/>
    </row>
    <row r="642" spans="2:10" s="156" customFormat="1" x14ac:dyDescent="0.15">
      <c r="B642" s="171"/>
      <c r="C642" s="172"/>
      <c r="D642" s="172"/>
      <c r="E642" s="173"/>
      <c r="F642" s="173"/>
      <c r="G642" s="174"/>
      <c r="H642" s="172"/>
      <c r="I642" s="172"/>
      <c r="J642" s="173"/>
    </row>
    <row r="643" spans="2:10" s="156" customFormat="1" x14ac:dyDescent="0.15">
      <c r="B643" s="171"/>
      <c r="C643" s="172"/>
      <c r="D643" s="172"/>
      <c r="E643" s="173"/>
      <c r="F643" s="173"/>
      <c r="G643" s="174"/>
      <c r="H643" s="172"/>
      <c r="I643" s="172"/>
      <c r="J643" s="173"/>
    </row>
    <row r="644" spans="2:10" s="156" customFormat="1" x14ac:dyDescent="0.15">
      <c r="B644" s="171"/>
      <c r="C644" s="172"/>
      <c r="D644" s="172"/>
      <c r="E644" s="173"/>
      <c r="F644" s="173"/>
      <c r="G644" s="174"/>
      <c r="H644" s="172"/>
      <c r="I644" s="172"/>
      <c r="J644" s="173"/>
    </row>
    <row r="645" spans="2:10" s="156" customFormat="1" x14ac:dyDescent="0.15">
      <c r="B645" s="171"/>
      <c r="C645" s="172"/>
      <c r="D645" s="172"/>
      <c r="E645" s="173"/>
      <c r="F645" s="173"/>
      <c r="G645" s="174"/>
      <c r="H645" s="172"/>
      <c r="I645" s="172"/>
      <c r="J645" s="173"/>
    </row>
    <row r="646" spans="2:10" s="156" customFormat="1" x14ac:dyDescent="0.15">
      <c r="B646" s="171"/>
      <c r="C646" s="172"/>
      <c r="D646" s="172"/>
      <c r="E646" s="173"/>
      <c r="F646" s="173"/>
      <c r="G646" s="174"/>
      <c r="H646" s="172"/>
      <c r="I646" s="172"/>
      <c r="J646" s="173"/>
    </row>
    <row r="647" spans="2:10" s="156" customFormat="1" x14ac:dyDescent="0.15">
      <c r="B647" s="171"/>
      <c r="C647" s="172"/>
      <c r="D647" s="172"/>
      <c r="E647" s="173"/>
      <c r="F647" s="173"/>
      <c r="G647" s="174"/>
      <c r="H647" s="172"/>
      <c r="I647" s="172"/>
      <c r="J647" s="173"/>
    </row>
    <row r="648" spans="2:10" s="156" customFormat="1" x14ac:dyDescent="0.15">
      <c r="B648" s="171"/>
      <c r="C648" s="172"/>
      <c r="D648" s="172"/>
      <c r="E648" s="173"/>
      <c r="F648" s="173"/>
      <c r="G648" s="174"/>
      <c r="H648" s="172"/>
      <c r="I648" s="172"/>
      <c r="J648" s="173"/>
    </row>
    <row r="649" spans="2:10" s="156" customFormat="1" x14ac:dyDescent="0.15">
      <c r="B649" s="171"/>
      <c r="C649" s="172"/>
      <c r="D649" s="172"/>
      <c r="E649" s="173"/>
      <c r="F649" s="173"/>
      <c r="G649" s="174"/>
      <c r="H649" s="172"/>
      <c r="I649" s="172"/>
      <c r="J649" s="173"/>
    </row>
    <row r="650" spans="2:10" s="156" customFormat="1" x14ac:dyDescent="0.15">
      <c r="B650" s="171"/>
      <c r="C650" s="172"/>
      <c r="D650" s="172"/>
      <c r="E650" s="173"/>
      <c r="F650" s="173"/>
      <c r="G650" s="174"/>
      <c r="H650" s="172"/>
      <c r="I650" s="172"/>
      <c r="J650" s="173"/>
    </row>
    <row r="651" spans="2:10" s="156" customFormat="1" x14ac:dyDescent="0.15">
      <c r="B651" s="171"/>
      <c r="C651" s="172"/>
      <c r="D651" s="172"/>
      <c r="E651" s="173"/>
      <c r="F651" s="173"/>
      <c r="G651" s="174"/>
      <c r="H651" s="172"/>
      <c r="I651" s="172"/>
      <c r="J651" s="173"/>
    </row>
    <row r="652" spans="2:10" s="156" customFormat="1" x14ac:dyDescent="0.15">
      <c r="B652" s="171"/>
      <c r="C652" s="172"/>
      <c r="D652" s="172"/>
      <c r="E652" s="173"/>
      <c r="F652" s="173"/>
      <c r="G652" s="174"/>
      <c r="H652" s="172"/>
      <c r="I652" s="172"/>
      <c r="J652" s="173"/>
    </row>
    <row r="653" spans="2:10" s="156" customFormat="1" x14ac:dyDescent="0.15">
      <c r="B653" s="171"/>
      <c r="C653" s="172"/>
      <c r="D653" s="172"/>
      <c r="E653" s="173"/>
      <c r="F653" s="173"/>
      <c r="G653" s="174"/>
      <c r="H653" s="172"/>
      <c r="I653" s="172"/>
      <c r="J653" s="173"/>
    </row>
    <row r="654" spans="2:10" s="156" customFormat="1" x14ac:dyDescent="0.15">
      <c r="B654" s="171"/>
      <c r="C654" s="172"/>
      <c r="D654" s="172"/>
      <c r="E654" s="173"/>
      <c r="F654" s="173"/>
      <c r="G654" s="174"/>
      <c r="H654" s="172"/>
      <c r="I654" s="172"/>
      <c r="J654" s="173"/>
    </row>
    <row r="655" spans="2:10" s="156" customFormat="1" x14ac:dyDescent="0.15">
      <c r="B655" s="171"/>
      <c r="C655" s="172"/>
      <c r="D655" s="172"/>
      <c r="E655" s="173"/>
      <c r="F655" s="173"/>
      <c r="G655" s="174"/>
      <c r="H655" s="172"/>
      <c r="I655" s="172"/>
      <c r="J655" s="173"/>
    </row>
    <row r="656" spans="2:10" s="156" customFormat="1" x14ac:dyDescent="0.15">
      <c r="B656" s="171"/>
      <c r="C656" s="172"/>
      <c r="D656" s="172"/>
      <c r="E656" s="173"/>
      <c r="F656" s="173"/>
      <c r="G656" s="174"/>
      <c r="H656" s="172"/>
      <c r="I656" s="172"/>
      <c r="J656" s="173"/>
    </row>
    <row r="657" spans="2:10" s="156" customFormat="1" x14ac:dyDescent="0.15">
      <c r="B657" s="171"/>
      <c r="C657" s="172"/>
      <c r="D657" s="172"/>
      <c r="E657" s="173"/>
      <c r="F657" s="173"/>
      <c r="G657" s="174"/>
      <c r="H657" s="172"/>
      <c r="I657" s="172"/>
      <c r="J657" s="173"/>
    </row>
    <row r="658" spans="2:10" s="156" customFormat="1" x14ac:dyDescent="0.15">
      <c r="B658" s="171"/>
      <c r="C658" s="172"/>
      <c r="D658" s="172"/>
      <c r="E658" s="173"/>
      <c r="F658" s="173"/>
      <c r="G658" s="174"/>
      <c r="H658" s="172"/>
      <c r="I658" s="172"/>
      <c r="J658" s="173"/>
    </row>
    <row r="659" spans="2:10" s="156" customFormat="1" x14ac:dyDescent="0.15">
      <c r="B659" s="171"/>
      <c r="C659" s="172"/>
      <c r="D659" s="172"/>
      <c r="E659" s="173"/>
      <c r="F659" s="173"/>
      <c r="G659" s="174"/>
      <c r="H659" s="172"/>
      <c r="I659" s="172"/>
      <c r="J659" s="173"/>
    </row>
    <row r="660" spans="2:10" s="156" customFormat="1" x14ac:dyDescent="0.15">
      <c r="B660" s="171"/>
      <c r="C660" s="172"/>
      <c r="D660" s="172"/>
      <c r="E660" s="173"/>
      <c r="F660" s="173"/>
      <c r="G660" s="174"/>
      <c r="H660" s="172"/>
      <c r="I660" s="172"/>
      <c r="J660" s="173"/>
    </row>
    <row r="661" spans="2:10" s="156" customFormat="1" x14ac:dyDescent="0.15">
      <c r="B661" s="171"/>
      <c r="C661" s="172"/>
      <c r="D661" s="172"/>
      <c r="E661" s="173"/>
      <c r="F661" s="173"/>
      <c r="G661" s="174"/>
      <c r="H661" s="172"/>
      <c r="I661" s="172"/>
      <c r="J661" s="173"/>
    </row>
    <row r="662" spans="2:10" s="156" customFormat="1" x14ac:dyDescent="0.15">
      <c r="B662" s="171"/>
      <c r="C662" s="172"/>
      <c r="D662" s="172"/>
      <c r="E662" s="173"/>
      <c r="F662" s="173"/>
      <c r="G662" s="174"/>
      <c r="H662" s="172"/>
      <c r="I662" s="172"/>
      <c r="J662" s="173"/>
    </row>
    <row r="663" spans="2:10" s="156" customFormat="1" x14ac:dyDescent="0.15">
      <c r="B663" s="171"/>
      <c r="C663" s="172"/>
      <c r="D663" s="172"/>
      <c r="E663" s="173"/>
      <c r="F663" s="173"/>
      <c r="G663" s="174"/>
      <c r="H663" s="172"/>
      <c r="I663" s="172"/>
      <c r="J663" s="173"/>
    </row>
    <row r="664" spans="2:10" s="156" customFormat="1" x14ac:dyDescent="0.15">
      <c r="B664" s="171"/>
      <c r="C664" s="172"/>
      <c r="D664" s="172"/>
      <c r="E664" s="173"/>
      <c r="F664" s="173"/>
      <c r="G664" s="174"/>
      <c r="H664" s="172"/>
      <c r="I664" s="172"/>
      <c r="J664" s="173"/>
    </row>
    <row r="665" spans="2:10" s="156" customFormat="1" x14ac:dyDescent="0.15">
      <c r="B665" s="171"/>
      <c r="C665" s="172"/>
      <c r="D665" s="172"/>
      <c r="E665" s="173"/>
      <c r="F665" s="173"/>
      <c r="G665" s="174"/>
      <c r="H665" s="172"/>
      <c r="I665" s="172"/>
      <c r="J665" s="173"/>
    </row>
    <row r="666" spans="2:10" s="156" customFormat="1" x14ac:dyDescent="0.15">
      <c r="B666" s="171"/>
      <c r="C666" s="172"/>
      <c r="D666" s="172"/>
      <c r="E666" s="173"/>
      <c r="F666" s="173"/>
      <c r="G666" s="174"/>
      <c r="H666" s="172"/>
      <c r="I666" s="172"/>
      <c r="J666" s="173"/>
    </row>
    <row r="667" spans="2:10" s="156" customFormat="1" x14ac:dyDescent="0.15">
      <c r="B667" s="171"/>
      <c r="C667" s="172"/>
      <c r="D667" s="172"/>
      <c r="E667" s="173"/>
      <c r="F667" s="173"/>
      <c r="G667" s="174"/>
      <c r="H667" s="172"/>
      <c r="I667" s="172"/>
      <c r="J667" s="173"/>
    </row>
    <row r="668" spans="2:10" s="156" customFormat="1" x14ac:dyDescent="0.15">
      <c r="B668" s="171"/>
      <c r="C668" s="172"/>
      <c r="D668" s="172"/>
      <c r="E668" s="173"/>
      <c r="F668" s="173"/>
      <c r="G668" s="174"/>
      <c r="H668" s="172"/>
      <c r="I668" s="172"/>
      <c r="J668" s="173"/>
    </row>
    <row r="669" spans="2:10" s="156" customFormat="1" x14ac:dyDescent="0.15">
      <c r="B669" s="171"/>
      <c r="C669" s="172"/>
      <c r="D669" s="172"/>
      <c r="E669" s="173"/>
      <c r="F669" s="173"/>
      <c r="G669" s="174"/>
      <c r="H669" s="172"/>
      <c r="I669" s="172"/>
      <c r="J669" s="173"/>
    </row>
    <row r="670" spans="2:10" s="156" customFormat="1" x14ac:dyDescent="0.15">
      <c r="B670" s="171"/>
      <c r="C670" s="172"/>
      <c r="D670" s="172"/>
      <c r="E670" s="173"/>
      <c r="F670" s="173"/>
      <c r="G670" s="174"/>
      <c r="H670" s="172"/>
      <c r="I670" s="172"/>
      <c r="J670" s="173"/>
    </row>
    <row r="671" spans="2:10" s="156" customFormat="1" x14ac:dyDescent="0.15">
      <c r="B671" s="171"/>
      <c r="C671" s="172"/>
      <c r="D671" s="172"/>
      <c r="E671" s="173"/>
      <c r="F671" s="173"/>
      <c r="G671" s="174"/>
      <c r="H671" s="172"/>
      <c r="I671" s="172"/>
      <c r="J671" s="173"/>
    </row>
    <row r="672" spans="2:10" s="156" customFormat="1" x14ac:dyDescent="0.15">
      <c r="B672" s="171"/>
      <c r="C672" s="172"/>
      <c r="D672" s="172"/>
      <c r="E672" s="173"/>
      <c r="F672" s="173"/>
      <c r="G672" s="174"/>
      <c r="H672" s="172"/>
      <c r="I672" s="172"/>
      <c r="J672" s="173"/>
    </row>
    <row r="673" spans="2:10" s="156" customFormat="1" x14ac:dyDescent="0.15">
      <c r="B673" s="171"/>
      <c r="C673" s="172"/>
      <c r="D673" s="172"/>
      <c r="E673" s="173"/>
      <c r="F673" s="173"/>
      <c r="G673" s="174"/>
      <c r="H673" s="172"/>
      <c r="I673" s="172"/>
      <c r="J673" s="173"/>
    </row>
    <row r="674" spans="2:10" s="156" customFormat="1" x14ac:dyDescent="0.15">
      <c r="B674" s="171"/>
      <c r="C674" s="172"/>
      <c r="D674" s="172"/>
      <c r="E674" s="173"/>
      <c r="F674" s="173"/>
      <c r="G674" s="174"/>
      <c r="H674" s="172"/>
      <c r="I674" s="172"/>
      <c r="J674" s="173"/>
    </row>
    <row r="675" spans="2:10" s="156" customFormat="1" x14ac:dyDescent="0.15">
      <c r="B675" s="171"/>
      <c r="C675" s="172"/>
      <c r="D675" s="172"/>
      <c r="E675" s="173"/>
      <c r="F675" s="173"/>
      <c r="G675" s="174"/>
      <c r="H675" s="172"/>
      <c r="I675" s="172"/>
      <c r="J675" s="173"/>
    </row>
    <row r="676" spans="2:10" s="156" customFormat="1" x14ac:dyDescent="0.15">
      <c r="B676" s="171"/>
      <c r="C676" s="172"/>
      <c r="D676" s="172"/>
      <c r="E676" s="173"/>
      <c r="F676" s="173"/>
      <c r="G676" s="174"/>
      <c r="H676" s="172"/>
      <c r="I676" s="172"/>
      <c r="J676" s="173"/>
    </row>
    <row r="677" spans="2:10" s="156" customFormat="1" x14ac:dyDescent="0.15">
      <c r="B677" s="171"/>
      <c r="C677" s="172"/>
      <c r="D677" s="172"/>
      <c r="E677" s="173"/>
      <c r="F677" s="173"/>
      <c r="G677" s="174"/>
      <c r="H677" s="172"/>
      <c r="I677" s="172"/>
      <c r="J677" s="173"/>
    </row>
    <row r="678" spans="2:10" s="156" customFormat="1" x14ac:dyDescent="0.15">
      <c r="B678" s="171"/>
      <c r="C678" s="172"/>
      <c r="D678" s="172"/>
      <c r="E678" s="173"/>
      <c r="F678" s="173"/>
      <c r="G678" s="174"/>
      <c r="H678" s="172"/>
      <c r="I678" s="172"/>
      <c r="J678" s="173"/>
    </row>
    <row r="679" spans="2:10" s="156" customFormat="1" x14ac:dyDescent="0.15">
      <c r="B679" s="171"/>
      <c r="C679" s="172"/>
      <c r="D679" s="172"/>
      <c r="E679" s="173"/>
      <c r="F679" s="173"/>
      <c r="G679" s="174"/>
      <c r="H679" s="172"/>
      <c r="I679" s="172"/>
      <c r="J679" s="173"/>
    </row>
    <row r="680" spans="2:10" s="156" customFormat="1" x14ac:dyDescent="0.15">
      <c r="B680" s="171"/>
      <c r="C680" s="172"/>
      <c r="D680" s="172"/>
      <c r="E680" s="173"/>
      <c r="F680" s="173"/>
      <c r="G680" s="174"/>
      <c r="H680" s="172"/>
      <c r="I680" s="172"/>
      <c r="J680" s="173"/>
    </row>
    <row r="681" spans="2:10" s="156" customFormat="1" x14ac:dyDescent="0.15">
      <c r="B681" s="171"/>
      <c r="C681" s="172"/>
      <c r="D681" s="172"/>
      <c r="E681" s="173"/>
      <c r="F681" s="173"/>
      <c r="G681" s="174"/>
      <c r="H681" s="172"/>
      <c r="I681" s="172"/>
      <c r="J681" s="173"/>
    </row>
    <row r="682" spans="2:10" s="156" customFormat="1" x14ac:dyDescent="0.15">
      <c r="B682" s="171"/>
      <c r="C682" s="172"/>
      <c r="D682" s="172"/>
      <c r="E682" s="173"/>
      <c r="F682" s="173"/>
      <c r="G682" s="174"/>
      <c r="H682" s="172"/>
      <c r="I682" s="172"/>
      <c r="J682" s="173"/>
    </row>
    <row r="683" spans="2:10" s="156" customFormat="1" x14ac:dyDescent="0.15">
      <c r="B683" s="171"/>
      <c r="C683" s="172"/>
      <c r="D683" s="172"/>
      <c r="E683" s="173"/>
      <c r="F683" s="173"/>
      <c r="G683" s="174"/>
      <c r="H683" s="172"/>
      <c r="I683" s="172"/>
      <c r="J683" s="173"/>
    </row>
    <row r="684" spans="2:10" s="156" customFormat="1" x14ac:dyDescent="0.15">
      <c r="B684" s="171"/>
      <c r="C684" s="172"/>
      <c r="D684" s="172"/>
      <c r="E684" s="173"/>
      <c r="F684" s="173"/>
      <c r="G684" s="174"/>
      <c r="H684" s="172"/>
      <c r="I684" s="172"/>
      <c r="J684" s="173"/>
    </row>
    <row r="685" spans="2:10" s="156" customFormat="1" x14ac:dyDescent="0.15">
      <c r="B685" s="171"/>
      <c r="C685" s="172"/>
      <c r="D685" s="172"/>
      <c r="E685" s="173"/>
      <c r="F685" s="173"/>
      <c r="G685" s="174"/>
      <c r="H685" s="172"/>
      <c r="I685" s="172"/>
      <c r="J685" s="173"/>
    </row>
    <row r="686" spans="2:10" s="156" customFormat="1" x14ac:dyDescent="0.15">
      <c r="B686" s="171"/>
      <c r="C686" s="172"/>
      <c r="D686" s="172"/>
      <c r="E686" s="173"/>
      <c r="F686" s="173"/>
      <c r="G686" s="174"/>
      <c r="H686" s="172"/>
      <c r="I686" s="172"/>
      <c r="J686" s="173"/>
    </row>
    <row r="687" spans="2:10" s="156" customFormat="1" x14ac:dyDescent="0.15">
      <c r="B687" s="171"/>
      <c r="C687" s="172"/>
      <c r="D687" s="172"/>
      <c r="E687" s="173"/>
      <c r="F687" s="173"/>
      <c r="G687" s="174"/>
      <c r="H687" s="172"/>
      <c r="I687" s="172"/>
      <c r="J687" s="173"/>
    </row>
    <row r="688" spans="2:10" s="156" customFormat="1" x14ac:dyDescent="0.15">
      <c r="B688" s="171"/>
      <c r="C688" s="172"/>
      <c r="D688" s="172"/>
      <c r="E688" s="173"/>
      <c r="F688" s="173"/>
      <c r="G688" s="174"/>
      <c r="H688" s="172"/>
      <c r="I688" s="172"/>
      <c r="J688" s="173"/>
    </row>
    <row r="689" spans="2:10" s="156" customFormat="1" x14ac:dyDescent="0.15">
      <c r="B689" s="171"/>
      <c r="C689" s="172"/>
      <c r="D689" s="172"/>
      <c r="E689" s="173"/>
      <c r="F689" s="173"/>
      <c r="G689" s="174"/>
      <c r="H689" s="172"/>
      <c r="I689" s="172"/>
      <c r="J689" s="173"/>
    </row>
    <row r="690" spans="2:10" s="156" customFormat="1" x14ac:dyDescent="0.15">
      <c r="B690" s="171"/>
      <c r="C690" s="172"/>
      <c r="D690" s="172"/>
      <c r="E690" s="173"/>
      <c r="F690" s="173"/>
      <c r="G690" s="174"/>
      <c r="H690" s="172"/>
      <c r="I690" s="172"/>
      <c r="J690" s="173"/>
    </row>
    <row r="691" spans="2:10" s="156" customFormat="1" x14ac:dyDescent="0.15">
      <c r="B691" s="171"/>
      <c r="C691" s="172"/>
      <c r="D691" s="172"/>
      <c r="E691" s="173"/>
      <c r="F691" s="173"/>
      <c r="G691" s="174"/>
      <c r="H691" s="172"/>
      <c r="I691" s="172"/>
      <c r="J691" s="173"/>
    </row>
    <row r="692" spans="2:10" s="156" customFormat="1" x14ac:dyDescent="0.15">
      <c r="B692" s="171"/>
      <c r="C692" s="172"/>
      <c r="D692" s="172"/>
      <c r="E692" s="173"/>
      <c r="F692" s="173"/>
      <c r="G692" s="174"/>
      <c r="H692" s="172"/>
      <c r="I692" s="172"/>
      <c r="J692" s="173"/>
    </row>
    <row r="693" spans="2:10" s="156" customFormat="1" x14ac:dyDescent="0.15">
      <c r="B693" s="171"/>
      <c r="C693" s="172"/>
      <c r="D693" s="172"/>
      <c r="E693" s="173"/>
      <c r="F693" s="173"/>
      <c r="G693" s="174"/>
      <c r="H693" s="172"/>
      <c r="I693" s="172"/>
      <c r="J693" s="173"/>
    </row>
    <row r="694" spans="2:10" s="156" customFormat="1" x14ac:dyDescent="0.15">
      <c r="B694" s="171"/>
      <c r="C694" s="172"/>
      <c r="D694" s="172"/>
      <c r="E694" s="173"/>
      <c r="F694" s="173"/>
      <c r="G694" s="174"/>
      <c r="H694" s="172"/>
      <c r="I694" s="172"/>
      <c r="J694" s="173"/>
    </row>
    <row r="695" spans="2:10" s="156" customFormat="1" x14ac:dyDescent="0.15">
      <c r="B695" s="171"/>
      <c r="C695" s="172"/>
      <c r="D695" s="172"/>
      <c r="E695" s="173"/>
      <c r="F695" s="173"/>
      <c r="G695" s="174"/>
      <c r="H695" s="172"/>
      <c r="I695" s="172"/>
      <c r="J695" s="173"/>
    </row>
    <row r="696" spans="2:10" s="156" customFormat="1" x14ac:dyDescent="0.15">
      <c r="B696" s="171"/>
      <c r="C696" s="172"/>
      <c r="D696" s="172"/>
      <c r="E696" s="173"/>
      <c r="F696" s="173"/>
      <c r="G696" s="174"/>
      <c r="H696" s="172"/>
      <c r="I696" s="172"/>
      <c r="J696" s="173"/>
    </row>
    <row r="697" spans="2:10" s="156" customFormat="1" x14ac:dyDescent="0.15">
      <c r="B697" s="171"/>
      <c r="C697" s="172"/>
      <c r="D697" s="172"/>
      <c r="E697" s="173"/>
      <c r="F697" s="173"/>
      <c r="G697" s="174"/>
      <c r="H697" s="172"/>
      <c r="I697" s="172"/>
      <c r="J697" s="173"/>
    </row>
    <row r="698" spans="2:10" s="156" customFormat="1" x14ac:dyDescent="0.15">
      <c r="B698" s="171"/>
      <c r="C698" s="172"/>
      <c r="D698" s="172"/>
      <c r="E698" s="173"/>
      <c r="F698" s="173"/>
      <c r="G698" s="174"/>
      <c r="H698" s="172"/>
      <c r="I698" s="172"/>
      <c r="J698" s="173"/>
    </row>
    <row r="699" spans="2:10" s="156" customFormat="1" x14ac:dyDescent="0.15">
      <c r="B699" s="171"/>
      <c r="C699" s="172"/>
      <c r="D699" s="172"/>
      <c r="E699" s="173"/>
      <c r="F699" s="173"/>
      <c r="G699" s="174"/>
      <c r="H699" s="172"/>
      <c r="I699" s="172"/>
      <c r="J699" s="173"/>
    </row>
    <row r="700" spans="2:10" s="156" customFormat="1" x14ac:dyDescent="0.15">
      <c r="B700" s="171"/>
      <c r="C700" s="172"/>
      <c r="D700" s="172"/>
      <c r="E700" s="173"/>
      <c r="F700" s="173"/>
      <c r="G700" s="174"/>
      <c r="H700" s="172"/>
      <c r="I700" s="172"/>
      <c r="J700" s="173"/>
    </row>
    <row r="701" spans="2:10" s="156" customFormat="1" x14ac:dyDescent="0.15">
      <c r="B701" s="171"/>
      <c r="C701" s="172"/>
      <c r="D701" s="172"/>
      <c r="E701" s="173"/>
      <c r="F701" s="173"/>
      <c r="G701" s="174"/>
      <c r="H701" s="172"/>
      <c r="I701" s="172"/>
      <c r="J701" s="173"/>
    </row>
    <row r="702" spans="2:10" s="156" customFormat="1" x14ac:dyDescent="0.15">
      <c r="B702" s="171"/>
      <c r="C702" s="172"/>
      <c r="D702" s="172"/>
      <c r="E702" s="173"/>
      <c r="F702" s="173"/>
      <c r="G702" s="174"/>
      <c r="H702" s="172"/>
      <c r="I702" s="172"/>
      <c r="J702" s="173"/>
    </row>
    <row r="703" spans="2:10" s="156" customFormat="1" x14ac:dyDescent="0.15">
      <c r="B703" s="171"/>
      <c r="C703" s="172"/>
      <c r="D703" s="172"/>
      <c r="E703" s="173"/>
      <c r="F703" s="173"/>
      <c r="G703" s="174"/>
      <c r="H703" s="172"/>
      <c r="I703" s="172"/>
      <c r="J703" s="173"/>
    </row>
    <row r="704" spans="2:10" s="156" customFormat="1" x14ac:dyDescent="0.15">
      <c r="B704" s="171"/>
      <c r="C704" s="172"/>
      <c r="D704" s="172"/>
      <c r="E704" s="173"/>
      <c r="F704" s="173"/>
      <c r="G704" s="174"/>
      <c r="H704" s="172"/>
      <c r="I704" s="172"/>
      <c r="J704" s="173"/>
    </row>
    <row r="705" spans="2:10" s="156" customFormat="1" x14ac:dyDescent="0.15">
      <c r="B705" s="171"/>
      <c r="C705" s="172"/>
      <c r="D705" s="172"/>
      <c r="E705" s="173"/>
      <c r="F705" s="173"/>
      <c r="G705" s="174"/>
      <c r="H705" s="172"/>
      <c r="I705" s="172"/>
      <c r="J705" s="173"/>
    </row>
    <row r="706" spans="2:10" s="156" customFormat="1" x14ac:dyDescent="0.15">
      <c r="B706" s="171"/>
      <c r="C706" s="172"/>
      <c r="D706" s="172"/>
      <c r="E706" s="173"/>
      <c r="F706" s="173"/>
      <c r="G706" s="174"/>
      <c r="H706" s="172"/>
      <c r="I706" s="172"/>
      <c r="J706" s="173"/>
    </row>
    <row r="707" spans="2:10" s="156" customFormat="1" x14ac:dyDescent="0.15">
      <c r="B707" s="171"/>
      <c r="C707" s="172"/>
      <c r="D707" s="172"/>
      <c r="E707" s="173"/>
      <c r="F707" s="173"/>
      <c r="G707" s="174"/>
      <c r="H707" s="172"/>
      <c r="I707" s="172"/>
      <c r="J707" s="173"/>
    </row>
    <row r="708" spans="2:10" s="156" customFormat="1" x14ac:dyDescent="0.15">
      <c r="B708" s="171"/>
      <c r="C708" s="172"/>
      <c r="D708" s="172"/>
      <c r="E708" s="173"/>
      <c r="F708" s="173"/>
      <c r="G708" s="174"/>
      <c r="H708" s="172"/>
      <c r="I708" s="172"/>
      <c r="J708" s="173"/>
    </row>
    <row r="709" spans="2:10" s="156" customFormat="1" x14ac:dyDescent="0.15">
      <c r="B709" s="171"/>
      <c r="C709" s="172"/>
      <c r="D709" s="172"/>
      <c r="E709" s="173"/>
      <c r="F709" s="173"/>
      <c r="G709" s="174"/>
      <c r="H709" s="172"/>
      <c r="I709" s="172"/>
      <c r="J709" s="173"/>
    </row>
    <row r="710" spans="2:10" s="156" customFormat="1" x14ac:dyDescent="0.15">
      <c r="B710" s="171"/>
      <c r="C710" s="172"/>
      <c r="D710" s="172"/>
      <c r="E710" s="173"/>
      <c r="F710" s="173"/>
      <c r="G710" s="174"/>
      <c r="H710" s="172"/>
      <c r="I710" s="172"/>
      <c r="J710" s="173"/>
    </row>
    <row r="711" spans="2:10" s="156" customFormat="1" x14ac:dyDescent="0.15">
      <c r="B711" s="171"/>
      <c r="C711" s="172"/>
      <c r="D711" s="172"/>
      <c r="E711" s="173"/>
      <c r="F711" s="173"/>
      <c r="G711" s="174"/>
      <c r="H711" s="172"/>
      <c r="I711" s="172"/>
      <c r="J711" s="173"/>
    </row>
    <row r="712" spans="2:10" s="156" customFormat="1" x14ac:dyDescent="0.15">
      <c r="B712" s="171"/>
      <c r="C712" s="172"/>
      <c r="D712" s="172"/>
      <c r="E712" s="173"/>
      <c r="F712" s="173"/>
      <c r="G712" s="174"/>
      <c r="H712" s="172"/>
      <c r="I712" s="172"/>
      <c r="J712" s="173"/>
    </row>
    <row r="713" spans="2:10" s="156" customFormat="1" x14ac:dyDescent="0.15">
      <c r="B713" s="171"/>
      <c r="C713" s="172"/>
      <c r="D713" s="172"/>
      <c r="E713" s="173"/>
      <c r="F713" s="173"/>
      <c r="G713" s="174"/>
      <c r="H713" s="172"/>
      <c r="I713" s="172"/>
      <c r="J713" s="173"/>
    </row>
    <row r="714" spans="2:10" s="156" customFormat="1" x14ac:dyDescent="0.15">
      <c r="B714" s="171"/>
      <c r="C714" s="172"/>
      <c r="D714" s="172"/>
      <c r="E714" s="173"/>
      <c r="F714" s="173"/>
      <c r="G714" s="174"/>
      <c r="H714" s="172"/>
      <c r="I714" s="172"/>
      <c r="J714" s="173"/>
    </row>
    <row r="715" spans="2:10" s="156" customFormat="1" x14ac:dyDescent="0.15">
      <c r="B715" s="171"/>
      <c r="C715" s="172"/>
      <c r="D715" s="172"/>
      <c r="E715" s="173"/>
      <c r="F715" s="173"/>
      <c r="G715" s="174"/>
      <c r="H715" s="172"/>
      <c r="I715" s="172"/>
      <c r="J715" s="173"/>
    </row>
    <row r="716" spans="2:10" s="156" customFormat="1" x14ac:dyDescent="0.15">
      <c r="B716" s="171"/>
      <c r="C716" s="172"/>
      <c r="D716" s="172"/>
      <c r="E716" s="173"/>
      <c r="F716" s="173"/>
      <c r="G716" s="174"/>
      <c r="H716" s="172"/>
      <c r="I716" s="172"/>
      <c r="J716" s="173"/>
    </row>
    <row r="717" spans="2:10" s="156" customFormat="1" x14ac:dyDescent="0.15">
      <c r="B717" s="171"/>
      <c r="C717" s="172"/>
      <c r="D717" s="172"/>
      <c r="E717" s="173"/>
      <c r="F717" s="173"/>
      <c r="G717" s="174"/>
      <c r="H717" s="172"/>
      <c r="I717" s="172"/>
      <c r="J717" s="173"/>
    </row>
    <row r="718" spans="2:10" s="156" customFormat="1" x14ac:dyDescent="0.15">
      <c r="B718" s="171"/>
      <c r="C718" s="172"/>
      <c r="D718" s="172"/>
      <c r="E718" s="173"/>
      <c r="F718" s="173"/>
      <c r="G718" s="174"/>
      <c r="H718" s="172"/>
      <c r="I718" s="172"/>
      <c r="J718" s="173"/>
    </row>
    <row r="719" spans="2:10" s="156" customFormat="1" x14ac:dyDescent="0.15">
      <c r="B719" s="171"/>
      <c r="C719" s="172"/>
      <c r="D719" s="172"/>
      <c r="E719" s="173"/>
      <c r="F719" s="173"/>
      <c r="G719" s="174"/>
      <c r="H719" s="172"/>
      <c r="I719" s="172"/>
      <c r="J719" s="173"/>
    </row>
    <row r="720" spans="2:10" s="156" customFormat="1" x14ac:dyDescent="0.15">
      <c r="B720" s="171"/>
      <c r="C720" s="172"/>
      <c r="D720" s="172"/>
      <c r="E720" s="173"/>
      <c r="F720" s="173"/>
      <c r="G720" s="174"/>
      <c r="H720" s="172"/>
      <c r="I720" s="172"/>
      <c r="J720" s="173"/>
    </row>
    <row r="721" spans="2:10" s="156" customFormat="1" x14ac:dyDescent="0.15">
      <c r="B721" s="171"/>
      <c r="C721" s="172"/>
      <c r="D721" s="172"/>
      <c r="E721" s="173"/>
      <c r="F721" s="173"/>
      <c r="G721" s="174"/>
      <c r="H721" s="172"/>
      <c r="I721" s="172"/>
      <c r="J721" s="173"/>
    </row>
    <row r="722" spans="2:10" s="156" customFormat="1" x14ac:dyDescent="0.15">
      <c r="B722" s="171"/>
      <c r="C722" s="172"/>
      <c r="D722" s="172"/>
      <c r="E722" s="173"/>
      <c r="F722" s="173"/>
      <c r="G722" s="174"/>
      <c r="H722" s="172"/>
      <c r="I722" s="172"/>
      <c r="J722" s="173"/>
    </row>
    <row r="723" spans="2:10" s="156" customFormat="1" x14ac:dyDescent="0.15">
      <c r="B723" s="171"/>
      <c r="C723" s="172"/>
      <c r="D723" s="172"/>
      <c r="E723" s="173"/>
      <c r="F723" s="173"/>
      <c r="G723" s="174"/>
      <c r="H723" s="172"/>
      <c r="I723" s="172"/>
      <c r="J723" s="173"/>
    </row>
    <row r="724" spans="2:10" s="156" customFormat="1" x14ac:dyDescent="0.15">
      <c r="B724" s="171"/>
      <c r="C724" s="172"/>
      <c r="D724" s="172"/>
      <c r="E724" s="173"/>
      <c r="F724" s="173"/>
      <c r="G724" s="174"/>
      <c r="H724" s="172"/>
      <c r="I724" s="172"/>
      <c r="J724" s="173"/>
    </row>
    <row r="725" spans="2:10" s="156" customFormat="1" x14ac:dyDescent="0.15">
      <c r="B725" s="171"/>
      <c r="C725" s="172"/>
      <c r="D725" s="172"/>
      <c r="E725" s="173"/>
      <c r="F725" s="173"/>
      <c r="G725" s="174"/>
      <c r="H725" s="172"/>
      <c r="I725" s="172"/>
      <c r="J725" s="173"/>
    </row>
    <row r="726" spans="2:10" s="156" customFormat="1" x14ac:dyDescent="0.15">
      <c r="B726" s="171"/>
      <c r="C726" s="172"/>
      <c r="D726" s="172"/>
      <c r="E726" s="173"/>
      <c r="F726" s="173"/>
      <c r="G726" s="174"/>
      <c r="H726" s="172"/>
      <c r="I726" s="172"/>
      <c r="J726" s="173"/>
    </row>
    <row r="727" spans="2:10" s="156" customFormat="1" x14ac:dyDescent="0.15">
      <c r="B727" s="171"/>
      <c r="C727" s="172"/>
      <c r="D727" s="172"/>
      <c r="E727" s="173"/>
      <c r="F727" s="173"/>
      <c r="G727" s="174"/>
      <c r="H727" s="172"/>
      <c r="I727" s="172"/>
      <c r="J727" s="173"/>
    </row>
    <row r="728" spans="2:10" s="156" customFormat="1" x14ac:dyDescent="0.15">
      <c r="B728" s="171"/>
      <c r="C728" s="172"/>
      <c r="D728" s="172"/>
      <c r="E728" s="173"/>
      <c r="F728" s="173"/>
      <c r="G728" s="174"/>
      <c r="H728" s="172"/>
      <c r="I728" s="172"/>
      <c r="J728" s="173"/>
    </row>
    <row r="729" spans="2:10" s="156" customFormat="1" x14ac:dyDescent="0.15">
      <c r="B729" s="171"/>
      <c r="C729" s="172"/>
      <c r="D729" s="172"/>
      <c r="E729" s="173"/>
      <c r="F729" s="173"/>
      <c r="G729" s="174"/>
      <c r="H729" s="172"/>
      <c r="I729" s="172"/>
      <c r="J729" s="173"/>
    </row>
    <row r="730" spans="2:10" s="156" customFormat="1" x14ac:dyDescent="0.15">
      <c r="B730" s="171"/>
      <c r="C730" s="172"/>
      <c r="D730" s="172"/>
      <c r="E730" s="173"/>
      <c r="F730" s="173"/>
      <c r="G730" s="174"/>
      <c r="H730" s="172"/>
      <c r="I730" s="172"/>
      <c r="J730" s="173"/>
    </row>
    <row r="731" spans="2:10" s="156" customFormat="1" x14ac:dyDescent="0.15">
      <c r="B731" s="171"/>
      <c r="C731" s="172"/>
      <c r="D731" s="172"/>
      <c r="E731" s="173"/>
      <c r="F731" s="173"/>
      <c r="G731" s="174"/>
      <c r="H731" s="172"/>
      <c r="I731" s="172"/>
      <c r="J731" s="173"/>
    </row>
    <row r="732" spans="2:10" s="156" customFormat="1" x14ac:dyDescent="0.15">
      <c r="B732" s="171"/>
      <c r="C732" s="172"/>
      <c r="D732" s="172"/>
      <c r="E732" s="173"/>
      <c r="F732" s="173"/>
      <c r="G732" s="174"/>
      <c r="H732" s="172"/>
      <c r="I732" s="172"/>
      <c r="J732" s="173"/>
    </row>
    <row r="733" spans="2:10" s="156" customFormat="1" x14ac:dyDescent="0.15">
      <c r="B733" s="171"/>
      <c r="C733" s="172"/>
      <c r="D733" s="172"/>
      <c r="E733" s="173"/>
      <c r="F733" s="173"/>
      <c r="G733" s="174"/>
      <c r="H733" s="172"/>
      <c r="I733" s="172"/>
      <c r="J733" s="173"/>
    </row>
    <row r="734" spans="2:10" s="156" customFormat="1" x14ac:dyDescent="0.15">
      <c r="B734" s="171"/>
      <c r="C734" s="172"/>
      <c r="D734" s="172"/>
      <c r="E734" s="173"/>
      <c r="F734" s="173"/>
      <c r="G734" s="174"/>
      <c r="H734" s="172"/>
      <c r="I734" s="172"/>
      <c r="J734" s="173"/>
    </row>
    <row r="735" spans="2:10" s="156" customFormat="1" x14ac:dyDescent="0.15">
      <c r="B735" s="171"/>
      <c r="C735" s="172"/>
      <c r="D735" s="172"/>
      <c r="E735" s="173"/>
      <c r="F735" s="173"/>
      <c r="G735" s="174"/>
      <c r="H735" s="172"/>
      <c r="I735" s="172"/>
      <c r="J735" s="173"/>
    </row>
    <row r="736" spans="2:10" s="156" customFormat="1" x14ac:dyDescent="0.15">
      <c r="B736" s="171"/>
      <c r="C736" s="172"/>
      <c r="D736" s="172"/>
      <c r="E736" s="173"/>
      <c r="F736" s="173"/>
      <c r="G736" s="174"/>
      <c r="H736" s="172"/>
      <c r="I736" s="172"/>
      <c r="J736" s="173"/>
    </row>
    <row r="737" spans="2:10" s="156" customFormat="1" x14ac:dyDescent="0.15">
      <c r="B737" s="171"/>
      <c r="C737" s="172"/>
      <c r="D737" s="172"/>
      <c r="E737" s="173"/>
      <c r="F737" s="173"/>
      <c r="G737" s="174"/>
      <c r="H737" s="172"/>
      <c r="I737" s="172"/>
      <c r="J737" s="173"/>
    </row>
    <row r="738" spans="2:10" s="156" customFormat="1" x14ac:dyDescent="0.15">
      <c r="B738" s="171"/>
      <c r="C738" s="172"/>
      <c r="D738" s="172"/>
      <c r="E738" s="173"/>
      <c r="F738" s="173"/>
      <c r="G738" s="174"/>
      <c r="H738" s="172"/>
      <c r="I738" s="172"/>
      <c r="J738" s="173"/>
    </row>
    <row r="739" spans="2:10" s="156" customFormat="1" x14ac:dyDescent="0.15">
      <c r="B739" s="171"/>
      <c r="C739" s="172"/>
      <c r="D739" s="172"/>
      <c r="E739" s="173"/>
      <c r="F739" s="173"/>
      <c r="G739" s="174"/>
      <c r="H739" s="172"/>
      <c r="I739" s="172"/>
      <c r="J739" s="173"/>
    </row>
    <row r="740" spans="2:10" s="156" customFormat="1" x14ac:dyDescent="0.15">
      <c r="B740" s="171"/>
      <c r="C740" s="172"/>
      <c r="D740" s="172"/>
      <c r="E740" s="173"/>
      <c r="F740" s="173"/>
      <c r="G740" s="174"/>
      <c r="H740" s="172"/>
      <c r="I740" s="172"/>
      <c r="J740" s="173"/>
    </row>
    <row r="741" spans="2:10" s="156" customFormat="1" x14ac:dyDescent="0.15">
      <c r="B741" s="171"/>
      <c r="C741" s="172"/>
      <c r="D741" s="172"/>
      <c r="E741" s="173"/>
      <c r="F741" s="173"/>
      <c r="G741" s="174"/>
      <c r="H741" s="172"/>
      <c r="I741" s="172"/>
      <c r="J741" s="173"/>
    </row>
    <row r="742" spans="2:10" s="156" customFormat="1" x14ac:dyDescent="0.15">
      <c r="B742" s="171"/>
      <c r="C742" s="172"/>
      <c r="D742" s="172"/>
      <c r="E742" s="173"/>
      <c r="F742" s="173"/>
      <c r="G742" s="174"/>
      <c r="H742" s="172"/>
      <c r="I742" s="172"/>
      <c r="J742" s="173"/>
    </row>
    <row r="743" spans="2:10" s="156" customFormat="1" x14ac:dyDescent="0.15">
      <c r="B743" s="171"/>
      <c r="C743" s="172"/>
      <c r="D743" s="172"/>
      <c r="E743" s="173"/>
      <c r="F743" s="173"/>
      <c r="G743" s="174"/>
      <c r="H743" s="172"/>
      <c r="I743" s="172"/>
      <c r="J743" s="173"/>
    </row>
    <row r="744" spans="2:10" s="156" customFormat="1" x14ac:dyDescent="0.15">
      <c r="B744" s="171"/>
      <c r="C744" s="172"/>
      <c r="D744" s="172"/>
      <c r="E744" s="173"/>
      <c r="F744" s="173"/>
      <c r="G744" s="174"/>
      <c r="H744" s="172"/>
      <c r="I744" s="172"/>
      <c r="J744" s="173"/>
    </row>
    <row r="745" spans="2:10" s="156" customFormat="1" x14ac:dyDescent="0.15">
      <c r="B745" s="171"/>
      <c r="C745" s="172"/>
      <c r="D745" s="172"/>
      <c r="E745" s="173"/>
      <c r="F745" s="173"/>
      <c r="G745" s="174"/>
      <c r="H745" s="172"/>
      <c r="I745" s="172"/>
      <c r="J745" s="173"/>
    </row>
    <row r="746" spans="2:10" s="156" customFormat="1" x14ac:dyDescent="0.15">
      <c r="B746" s="171"/>
      <c r="C746" s="172"/>
      <c r="D746" s="172"/>
      <c r="E746" s="173"/>
      <c r="F746" s="173"/>
      <c r="G746" s="174"/>
      <c r="H746" s="172"/>
      <c r="I746" s="172"/>
      <c r="J746" s="173"/>
    </row>
    <row r="747" spans="2:10" s="156" customFormat="1" x14ac:dyDescent="0.15">
      <c r="B747" s="171"/>
      <c r="C747" s="172"/>
      <c r="D747" s="172"/>
      <c r="E747" s="173"/>
      <c r="F747" s="173"/>
      <c r="G747" s="174"/>
      <c r="H747" s="172"/>
      <c r="I747" s="172"/>
      <c r="J747" s="173"/>
    </row>
    <row r="748" spans="2:10" s="156" customFormat="1" x14ac:dyDescent="0.15">
      <c r="B748" s="171"/>
      <c r="C748" s="172"/>
      <c r="D748" s="172"/>
      <c r="E748" s="173"/>
      <c r="F748" s="173"/>
      <c r="G748" s="174"/>
      <c r="H748" s="172"/>
      <c r="I748" s="172"/>
      <c r="J748" s="173"/>
    </row>
    <row r="749" spans="2:10" s="156" customFormat="1" x14ac:dyDescent="0.15">
      <c r="B749" s="171"/>
      <c r="C749" s="172"/>
      <c r="D749" s="172"/>
      <c r="E749" s="173"/>
      <c r="F749" s="173"/>
      <c r="G749" s="174"/>
      <c r="H749" s="172"/>
      <c r="I749" s="172"/>
      <c r="J749" s="173"/>
    </row>
    <row r="750" spans="2:10" s="156" customFormat="1" x14ac:dyDescent="0.15">
      <c r="B750" s="171"/>
      <c r="C750" s="172"/>
      <c r="D750" s="172"/>
      <c r="E750" s="173"/>
      <c r="F750" s="173"/>
      <c r="G750" s="174"/>
      <c r="H750" s="172"/>
      <c r="I750" s="172"/>
      <c r="J750" s="173"/>
    </row>
    <row r="751" spans="2:10" s="156" customFormat="1" x14ac:dyDescent="0.15">
      <c r="B751" s="171"/>
      <c r="C751" s="172"/>
      <c r="D751" s="172"/>
      <c r="E751" s="173"/>
      <c r="F751" s="173"/>
      <c r="G751" s="174"/>
      <c r="H751" s="172"/>
      <c r="I751" s="172"/>
      <c r="J751" s="173"/>
    </row>
    <row r="752" spans="2:10" s="156" customFormat="1" x14ac:dyDescent="0.15">
      <c r="B752" s="171"/>
      <c r="C752" s="172"/>
      <c r="D752" s="172"/>
      <c r="E752" s="173"/>
      <c r="F752" s="173"/>
      <c r="G752" s="174"/>
      <c r="H752" s="172"/>
      <c r="I752" s="172"/>
      <c r="J752" s="173"/>
    </row>
    <row r="753" spans="2:10" s="156" customFormat="1" x14ac:dyDescent="0.15">
      <c r="B753" s="171"/>
      <c r="C753" s="172"/>
      <c r="D753" s="172"/>
      <c r="E753" s="173"/>
      <c r="F753" s="173"/>
      <c r="G753" s="174"/>
      <c r="H753" s="172"/>
      <c r="I753" s="172"/>
      <c r="J753" s="173"/>
    </row>
    <row r="754" spans="2:10" s="156" customFormat="1" x14ac:dyDescent="0.15">
      <c r="B754" s="171"/>
      <c r="C754" s="172"/>
      <c r="D754" s="172"/>
      <c r="E754" s="173"/>
      <c r="F754" s="173"/>
      <c r="G754" s="174"/>
      <c r="H754" s="172"/>
      <c r="I754" s="172"/>
      <c r="J754" s="173"/>
    </row>
    <row r="755" spans="2:10" s="156" customFormat="1" x14ac:dyDescent="0.15">
      <c r="B755" s="171"/>
      <c r="C755" s="172"/>
      <c r="D755" s="172"/>
      <c r="E755" s="173"/>
      <c r="F755" s="173"/>
      <c r="G755" s="174"/>
      <c r="H755" s="172"/>
      <c r="I755" s="172"/>
      <c r="J755" s="173"/>
    </row>
    <row r="756" spans="2:10" s="156" customFormat="1" x14ac:dyDescent="0.15">
      <c r="B756" s="171"/>
      <c r="C756" s="172"/>
      <c r="D756" s="172"/>
      <c r="E756" s="173"/>
      <c r="F756" s="173"/>
      <c r="G756" s="174"/>
      <c r="H756" s="172"/>
      <c r="I756" s="172"/>
      <c r="J756" s="173"/>
    </row>
    <row r="757" spans="2:10" s="156" customFormat="1" x14ac:dyDescent="0.15">
      <c r="B757" s="171"/>
      <c r="C757" s="172"/>
      <c r="D757" s="172"/>
      <c r="E757" s="173"/>
      <c r="F757" s="173"/>
      <c r="G757" s="174"/>
      <c r="H757" s="172"/>
      <c r="I757" s="172"/>
      <c r="J757" s="173"/>
    </row>
    <row r="758" spans="2:10" s="156" customFormat="1" x14ac:dyDescent="0.15">
      <c r="B758" s="171"/>
      <c r="C758" s="172"/>
      <c r="D758" s="172"/>
      <c r="E758" s="173"/>
      <c r="F758" s="173"/>
      <c r="G758" s="174"/>
      <c r="H758" s="172"/>
      <c r="I758" s="172"/>
      <c r="J758" s="173"/>
    </row>
    <row r="759" spans="2:10" s="156" customFormat="1" x14ac:dyDescent="0.15">
      <c r="B759" s="171"/>
      <c r="C759" s="172"/>
      <c r="D759" s="172"/>
      <c r="E759" s="173"/>
      <c r="F759" s="173"/>
      <c r="G759" s="174"/>
      <c r="H759" s="172"/>
      <c r="I759" s="172"/>
      <c r="J759" s="173"/>
    </row>
    <row r="760" spans="2:10" s="156" customFormat="1" x14ac:dyDescent="0.15">
      <c r="B760" s="171"/>
      <c r="C760" s="172"/>
      <c r="D760" s="172"/>
      <c r="E760" s="173"/>
      <c r="F760" s="173"/>
      <c r="G760" s="174"/>
      <c r="H760" s="172"/>
      <c r="I760" s="172"/>
      <c r="J760" s="173"/>
    </row>
    <row r="761" spans="2:10" s="156" customFormat="1" x14ac:dyDescent="0.15">
      <c r="B761" s="171"/>
      <c r="C761" s="172"/>
      <c r="D761" s="172"/>
      <c r="E761" s="173"/>
      <c r="F761" s="173"/>
      <c r="G761" s="174"/>
      <c r="H761" s="172"/>
      <c r="I761" s="172"/>
      <c r="J761" s="173"/>
    </row>
    <row r="762" spans="2:10" s="156" customFormat="1" x14ac:dyDescent="0.15">
      <c r="B762" s="171"/>
      <c r="C762" s="172"/>
      <c r="D762" s="172"/>
      <c r="E762" s="173"/>
      <c r="F762" s="173"/>
      <c r="G762" s="174"/>
      <c r="H762" s="172"/>
      <c r="I762" s="172"/>
      <c r="J762" s="173"/>
    </row>
    <row r="763" spans="2:10" s="156" customFormat="1" x14ac:dyDescent="0.15">
      <c r="B763" s="171"/>
      <c r="C763" s="172"/>
      <c r="D763" s="172"/>
      <c r="E763" s="173"/>
      <c r="F763" s="173"/>
      <c r="G763" s="174"/>
      <c r="H763" s="172"/>
      <c r="I763" s="172"/>
      <c r="J763" s="173"/>
    </row>
    <row r="764" spans="2:10" s="156" customFormat="1" x14ac:dyDescent="0.15">
      <c r="B764" s="171"/>
      <c r="C764" s="172"/>
      <c r="D764" s="172"/>
      <c r="E764" s="173"/>
      <c r="F764" s="173"/>
      <c r="G764" s="174"/>
      <c r="H764" s="172"/>
      <c r="I764" s="172"/>
      <c r="J764" s="173"/>
    </row>
    <row r="765" spans="2:10" s="156" customFormat="1" x14ac:dyDescent="0.15">
      <c r="B765" s="171"/>
      <c r="C765" s="172"/>
      <c r="D765" s="172"/>
      <c r="E765" s="173"/>
      <c r="F765" s="173"/>
      <c r="G765" s="174"/>
      <c r="H765" s="172"/>
      <c r="I765" s="172"/>
      <c r="J765" s="173"/>
    </row>
    <row r="766" spans="2:10" s="156" customFormat="1" x14ac:dyDescent="0.15">
      <c r="B766" s="171"/>
      <c r="C766" s="172"/>
      <c r="D766" s="172"/>
      <c r="E766" s="173"/>
      <c r="F766" s="173"/>
      <c r="G766" s="174"/>
      <c r="H766" s="172"/>
      <c r="I766" s="172"/>
      <c r="J766" s="173"/>
    </row>
    <row r="767" spans="2:10" s="156" customFormat="1" x14ac:dyDescent="0.15">
      <c r="B767" s="171"/>
      <c r="C767" s="172"/>
      <c r="D767" s="172"/>
      <c r="E767" s="173"/>
      <c r="F767" s="173"/>
      <c r="G767" s="174"/>
      <c r="H767" s="172"/>
      <c r="I767" s="172"/>
      <c r="J767" s="173"/>
    </row>
    <row r="768" spans="2:10" s="156" customFormat="1" x14ac:dyDescent="0.15">
      <c r="B768" s="171"/>
      <c r="C768" s="172"/>
      <c r="D768" s="172"/>
      <c r="E768" s="173"/>
      <c r="F768" s="173"/>
      <c r="G768" s="174"/>
      <c r="H768" s="172"/>
      <c r="I768" s="172"/>
      <c r="J768" s="173"/>
    </row>
    <row r="769" spans="2:10" s="156" customFormat="1" x14ac:dyDescent="0.15">
      <c r="B769" s="171"/>
      <c r="C769" s="172"/>
      <c r="D769" s="172"/>
      <c r="E769" s="173"/>
      <c r="F769" s="173"/>
      <c r="G769" s="174"/>
      <c r="H769" s="172"/>
      <c r="I769" s="172"/>
      <c r="J769" s="173"/>
    </row>
    <row r="770" spans="2:10" s="156" customFormat="1" x14ac:dyDescent="0.15">
      <c r="B770" s="171"/>
      <c r="C770" s="172"/>
      <c r="D770" s="172"/>
      <c r="E770" s="173"/>
      <c r="F770" s="173"/>
      <c r="G770" s="174"/>
      <c r="H770" s="172"/>
      <c r="I770" s="172"/>
      <c r="J770" s="173"/>
    </row>
    <row r="771" spans="2:10" s="156" customFormat="1" x14ac:dyDescent="0.15">
      <c r="B771" s="171"/>
      <c r="C771" s="172"/>
      <c r="D771" s="172"/>
      <c r="E771" s="173"/>
      <c r="F771" s="173"/>
      <c r="G771" s="174"/>
      <c r="H771" s="172"/>
      <c r="I771" s="172"/>
      <c r="J771" s="173"/>
    </row>
    <row r="772" spans="2:10" s="156" customFormat="1" x14ac:dyDescent="0.15">
      <c r="B772" s="171"/>
      <c r="C772" s="172"/>
      <c r="D772" s="172"/>
      <c r="E772" s="173"/>
      <c r="F772" s="173"/>
      <c r="G772" s="174"/>
      <c r="H772" s="172"/>
      <c r="I772" s="172"/>
      <c r="J772" s="173"/>
    </row>
    <row r="773" spans="2:10" s="156" customFormat="1" x14ac:dyDescent="0.15">
      <c r="B773" s="171"/>
      <c r="C773" s="172"/>
      <c r="D773" s="172"/>
      <c r="E773" s="173"/>
      <c r="F773" s="173"/>
      <c r="G773" s="174"/>
      <c r="H773" s="172"/>
      <c r="I773" s="172"/>
      <c r="J773" s="173"/>
    </row>
    <row r="774" spans="2:10" s="156" customFormat="1" x14ac:dyDescent="0.15">
      <c r="B774" s="171"/>
      <c r="C774" s="172"/>
      <c r="D774" s="172"/>
      <c r="E774" s="173"/>
      <c r="F774" s="173"/>
      <c r="G774" s="174"/>
      <c r="H774" s="172"/>
      <c r="I774" s="172"/>
      <c r="J774" s="173"/>
    </row>
    <row r="775" spans="2:10" s="156" customFormat="1" x14ac:dyDescent="0.15">
      <c r="B775" s="171"/>
      <c r="C775" s="172"/>
      <c r="D775" s="172"/>
      <c r="E775" s="173"/>
      <c r="F775" s="173"/>
      <c r="G775" s="174"/>
      <c r="H775" s="172"/>
      <c r="I775" s="172"/>
      <c r="J775" s="173"/>
    </row>
    <row r="776" spans="2:10" s="156" customFormat="1" x14ac:dyDescent="0.15">
      <c r="B776" s="171"/>
      <c r="C776" s="172"/>
      <c r="D776" s="172"/>
      <c r="E776" s="173"/>
      <c r="F776" s="173"/>
      <c r="G776" s="174"/>
      <c r="H776" s="172"/>
      <c r="I776" s="172"/>
      <c r="J776" s="173"/>
    </row>
    <row r="777" spans="2:10" s="156" customFormat="1" x14ac:dyDescent="0.15">
      <c r="B777" s="171"/>
      <c r="C777" s="172"/>
      <c r="D777" s="172"/>
      <c r="E777" s="173"/>
      <c r="F777" s="173"/>
      <c r="G777" s="174"/>
      <c r="H777" s="172"/>
      <c r="I777" s="172"/>
      <c r="J777" s="173"/>
    </row>
    <row r="778" spans="2:10" s="156" customFormat="1" x14ac:dyDescent="0.15">
      <c r="B778" s="171"/>
      <c r="C778" s="172"/>
      <c r="D778" s="172"/>
      <c r="E778" s="173"/>
      <c r="F778" s="173"/>
      <c r="G778" s="174"/>
      <c r="H778" s="172"/>
      <c r="I778" s="172"/>
      <c r="J778" s="173"/>
    </row>
    <row r="779" spans="2:10" s="156" customFormat="1" x14ac:dyDescent="0.15">
      <c r="B779" s="171"/>
      <c r="C779" s="172"/>
      <c r="D779" s="172"/>
      <c r="E779" s="173"/>
      <c r="F779" s="173"/>
      <c r="G779" s="174"/>
      <c r="H779" s="172"/>
      <c r="I779" s="172"/>
      <c r="J779" s="173"/>
    </row>
    <row r="780" spans="2:10" s="156" customFormat="1" x14ac:dyDescent="0.15">
      <c r="B780" s="171"/>
      <c r="C780" s="172"/>
      <c r="D780" s="172"/>
      <c r="E780" s="173"/>
      <c r="F780" s="173"/>
      <c r="G780" s="174"/>
      <c r="H780" s="172"/>
      <c r="I780" s="172"/>
      <c r="J780" s="173"/>
    </row>
    <row r="781" spans="2:10" s="156" customFormat="1" x14ac:dyDescent="0.15">
      <c r="B781" s="171"/>
      <c r="C781" s="172"/>
      <c r="D781" s="172"/>
      <c r="E781" s="173"/>
      <c r="F781" s="173"/>
      <c r="G781" s="174"/>
      <c r="H781" s="172"/>
      <c r="I781" s="172"/>
      <c r="J781" s="173"/>
    </row>
    <row r="782" spans="2:10" s="156" customFormat="1" x14ac:dyDescent="0.15">
      <c r="B782" s="171"/>
      <c r="C782" s="172"/>
      <c r="D782" s="172"/>
      <c r="E782" s="173"/>
      <c r="F782" s="173"/>
      <c r="G782" s="174"/>
      <c r="H782" s="172"/>
      <c r="I782" s="172"/>
      <c r="J782" s="173"/>
    </row>
    <row r="783" spans="2:10" s="156" customFormat="1" x14ac:dyDescent="0.15">
      <c r="B783" s="171"/>
      <c r="C783" s="172"/>
      <c r="D783" s="172"/>
      <c r="E783" s="173"/>
      <c r="F783" s="173"/>
      <c r="G783" s="174"/>
      <c r="H783" s="172"/>
      <c r="I783" s="172"/>
      <c r="J783" s="173"/>
    </row>
    <row r="784" spans="2:10" s="156" customFormat="1" x14ac:dyDescent="0.15">
      <c r="B784" s="171"/>
      <c r="C784" s="172"/>
      <c r="D784" s="172"/>
      <c r="E784" s="173"/>
      <c r="F784" s="173"/>
      <c r="G784" s="174"/>
      <c r="H784" s="172"/>
      <c r="I784" s="172"/>
      <c r="J784" s="173"/>
    </row>
    <row r="785" spans="2:10" s="156" customFormat="1" x14ac:dyDescent="0.15">
      <c r="B785" s="171"/>
      <c r="C785" s="172"/>
      <c r="D785" s="172"/>
      <c r="E785" s="173"/>
      <c r="F785" s="173"/>
      <c r="G785" s="174"/>
      <c r="H785" s="172"/>
      <c r="I785" s="172"/>
      <c r="J785" s="173"/>
    </row>
    <row r="786" spans="2:10" s="156" customFormat="1" x14ac:dyDescent="0.15">
      <c r="B786" s="171"/>
      <c r="C786" s="172"/>
      <c r="D786" s="172"/>
      <c r="E786" s="173"/>
      <c r="F786" s="173"/>
      <c r="G786" s="174"/>
      <c r="H786" s="172"/>
      <c r="I786" s="172"/>
      <c r="J786" s="173"/>
    </row>
    <row r="787" spans="2:10" s="156" customFormat="1" x14ac:dyDescent="0.15">
      <c r="B787" s="171"/>
      <c r="C787" s="172"/>
      <c r="D787" s="172"/>
      <c r="E787" s="173"/>
      <c r="F787" s="173"/>
      <c r="G787" s="174"/>
      <c r="H787" s="172"/>
      <c r="I787" s="172"/>
      <c r="J787" s="173"/>
    </row>
    <row r="788" spans="2:10" s="156" customFormat="1" x14ac:dyDescent="0.15">
      <c r="B788" s="171"/>
      <c r="C788" s="172"/>
      <c r="D788" s="172"/>
      <c r="E788" s="173"/>
      <c r="F788" s="173"/>
      <c r="G788" s="174"/>
      <c r="H788" s="172"/>
      <c r="I788" s="172"/>
      <c r="J788" s="173"/>
    </row>
    <row r="789" spans="2:10" s="156" customFormat="1" x14ac:dyDescent="0.15">
      <c r="B789" s="171"/>
      <c r="C789" s="172"/>
      <c r="D789" s="172"/>
      <c r="E789" s="173"/>
      <c r="F789" s="173"/>
      <c r="G789" s="174"/>
      <c r="H789" s="172"/>
      <c r="I789" s="172"/>
      <c r="J789" s="173"/>
    </row>
    <row r="790" spans="2:10" s="156" customFormat="1" x14ac:dyDescent="0.15">
      <c r="B790" s="171"/>
      <c r="C790" s="172"/>
      <c r="D790" s="172"/>
      <c r="E790" s="173"/>
      <c r="F790" s="173"/>
      <c r="G790" s="174"/>
      <c r="H790" s="172"/>
      <c r="I790" s="172"/>
      <c r="J790" s="173"/>
    </row>
    <row r="791" spans="2:10" s="156" customFormat="1" x14ac:dyDescent="0.15">
      <c r="B791" s="171"/>
      <c r="C791" s="172"/>
      <c r="D791" s="172"/>
      <c r="E791" s="173"/>
      <c r="F791" s="173"/>
      <c r="G791" s="174"/>
      <c r="H791" s="172"/>
      <c r="I791" s="172"/>
      <c r="J791" s="173"/>
    </row>
    <row r="792" spans="2:10" s="156" customFormat="1" x14ac:dyDescent="0.15">
      <c r="B792" s="171"/>
      <c r="C792" s="172"/>
      <c r="D792" s="172"/>
      <c r="E792" s="173"/>
      <c r="F792" s="173"/>
      <c r="G792" s="174"/>
      <c r="H792" s="172"/>
      <c r="I792" s="172"/>
      <c r="J792" s="173"/>
    </row>
    <row r="793" spans="2:10" s="156" customFormat="1" x14ac:dyDescent="0.15">
      <c r="B793" s="171"/>
      <c r="C793" s="172"/>
      <c r="D793" s="172"/>
      <c r="E793" s="173"/>
      <c r="F793" s="173"/>
      <c r="G793" s="174"/>
      <c r="H793" s="172"/>
      <c r="I793" s="172"/>
      <c r="J793" s="173"/>
    </row>
    <row r="794" spans="2:10" s="156" customFormat="1" x14ac:dyDescent="0.15">
      <c r="B794" s="171"/>
      <c r="C794" s="172"/>
      <c r="D794" s="172"/>
      <c r="E794" s="173"/>
      <c r="F794" s="173"/>
      <c r="G794" s="174"/>
      <c r="H794" s="172"/>
      <c r="I794" s="172"/>
      <c r="J794" s="173"/>
    </row>
    <row r="795" spans="2:10" s="156" customFormat="1" x14ac:dyDescent="0.15">
      <c r="B795" s="171"/>
      <c r="C795" s="172"/>
      <c r="D795" s="172"/>
      <c r="E795" s="173"/>
      <c r="F795" s="173"/>
      <c r="G795" s="174"/>
      <c r="H795" s="172"/>
      <c r="I795" s="172"/>
      <c r="J795" s="173"/>
    </row>
    <row r="796" spans="2:10" s="156" customFormat="1" x14ac:dyDescent="0.15">
      <c r="B796" s="171"/>
      <c r="C796" s="172"/>
      <c r="D796" s="172"/>
      <c r="E796" s="173"/>
      <c r="F796" s="173"/>
      <c r="G796" s="174"/>
      <c r="H796" s="172"/>
      <c r="I796" s="172"/>
      <c r="J796" s="173"/>
    </row>
    <row r="797" spans="2:10" s="156" customFormat="1" x14ac:dyDescent="0.15">
      <c r="B797" s="171"/>
      <c r="C797" s="172"/>
      <c r="D797" s="172"/>
      <c r="E797" s="173"/>
      <c r="F797" s="173"/>
      <c r="G797" s="174"/>
      <c r="H797" s="172"/>
      <c r="I797" s="172"/>
      <c r="J797" s="173"/>
    </row>
    <row r="798" spans="2:10" s="156" customFormat="1" x14ac:dyDescent="0.15">
      <c r="B798" s="171"/>
      <c r="C798" s="172"/>
      <c r="D798" s="172"/>
      <c r="E798" s="173"/>
      <c r="F798" s="173"/>
      <c r="G798" s="174"/>
      <c r="H798" s="172"/>
      <c r="I798" s="172"/>
      <c r="J798" s="173"/>
    </row>
    <row r="799" spans="2:10" s="156" customFormat="1" x14ac:dyDescent="0.15">
      <c r="B799" s="171"/>
      <c r="C799" s="172"/>
      <c r="D799" s="172"/>
      <c r="E799" s="173"/>
      <c r="F799" s="173"/>
      <c r="G799" s="174"/>
      <c r="H799" s="172"/>
      <c r="I799" s="172"/>
      <c r="J799" s="173"/>
    </row>
    <row r="800" spans="2:10" s="156" customFormat="1" x14ac:dyDescent="0.15">
      <c r="B800" s="171"/>
      <c r="C800" s="172"/>
      <c r="D800" s="172"/>
      <c r="E800" s="173"/>
      <c r="F800" s="173"/>
      <c r="G800" s="174"/>
      <c r="H800" s="172"/>
      <c r="I800" s="172"/>
      <c r="J800" s="173"/>
    </row>
    <row r="801" spans="2:10" s="156" customFormat="1" x14ac:dyDescent="0.15">
      <c r="B801" s="171"/>
      <c r="C801" s="172"/>
      <c r="D801" s="172"/>
      <c r="E801" s="173"/>
      <c r="F801" s="173"/>
      <c r="G801" s="174"/>
      <c r="H801" s="172"/>
      <c r="I801" s="172"/>
      <c r="J801" s="173"/>
    </row>
    <row r="802" spans="2:10" s="156" customFormat="1" x14ac:dyDescent="0.15">
      <c r="B802" s="171"/>
      <c r="C802" s="172"/>
      <c r="D802" s="172"/>
      <c r="E802" s="173"/>
      <c r="F802" s="173"/>
      <c r="G802" s="174"/>
      <c r="H802" s="172"/>
      <c r="I802" s="172"/>
      <c r="J802" s="173"/>
    </row>
    <row r="803" spans="2:10" s="156" customFormat="1" x14ac:dyDescent="0.15">
      <c r="B803" s="171"/>
      <c r="C803" s="172"/>
      <c r="D803" s="172"/>
      <c r="E803" s="173"/>
      <c r="F803" s="173"/>
      <c r="G803" s="174"/>
      <c r="H803" s="172"/>
      <c r="I803" s="172"/>
      <c r="J803" s="173"/>
    </row>
    <row r="804" spans="2:10" s="156" customFormat="1" x14ac:dyDescent="0.15">
      <c r="B804" s="171"/>
      <c r="C804" s="172"/>
      <c r="D804" s="172"/>
      <c r="E804" s="173"/>
      <c r="F804" s="173"/>
      <c r="G804" s="174"/>
      <c r="H804" s="172"/>
      <c r="I804" s="172"/>
      <c r="J804" s="173"/>
    </row>
    <row r="805" spans="2:10" s="156" customFormat="1" x14ac:dyDescent="0.15">
      <c r="B805" s="171"/>
      <c r="C805" s="172"/>
      <c r="D805" s="172"/>
      <c r="E805" s="173"/>
      <c r="F805" s="173"/>
      <c r="G805" s="174"/>
      <c r="H805" s="172"/>
      <c r="I805" s="172"/>
      <c r="J805" s="173"/>
    </row>
    <row r="806" spans="2:10" s="156" customFormat="1" x14ac:dyDescent="0.15">
      <c r="B806" s="171"/>
      <c r="C806" s="172"/>
      <c r="D806" s="172"/>
      <c r="E806" s="173"/>
      <c r="F806" s="173"/>
      <c r="G806" s="174"/>
      <c r="H806" s="172"/>
      <c r="I806" s="172"/>
      <c r="J806" s="173"/>
    </row>
    <row r="807" spans="2:10" s="156" customFormat="1" x14ac:dyDescent="0.15">
      <c r="B807" s="171"/>
      <c r="C807" s="172"/>
      <c r="D807" s="172"/>
      <c r="E807" s="173"/>
      <c r="F807" s="173"/>
      <c r="G807" s="174"/>
      <c r="H807" s="172"/>
      <c r="I807" s="172"/>
      <c r="J807" s="173"/>
    </row>
    <row r="808" spans="2:10" s="156" customFormat="1" x14ac:dyDescent="0.15">
      <c r="B808" s="171"/>
      <c r="C808" s="172"/>
      <c r="D808" s="172"/>
      <c r="E808" s="173"/>
      <c r="F808" s="173"/>
      <c r="G808" s="174"/>
      <c r="H808" s="172"/>
      <c r="I808" s="172"/>
      <c r="J808" s="173"/>
    </row>
    <row r="809" spans="2:10" s="156" customFormat="1" x14ac:dyDescent="0.15">
      <c r="B809" s="171"/>
      <c r="C809" s="172"/>
      <c r="D809" s="172"/>
      <c r="E809" s="173"/>
      <c r="F809" s="173"/>
      <c r="G809" s="174"/>
      <c r="H809" s="172"/>
      <c r="I809" s="172"/>
      <c r="J809" s="173"/>
    </row>
    <row r="810" spans="2:10" s="156" customFormat="1" x14ac:dyDescent="0.15">
      <c r="B810" s="171"/>
      <c r="C810" s="172"/>
      <c r="D810" s="172"/>
      <c r="E810" s="173"/>
      <c r="F810" s="173"/>
      <c r="G810" s="174"/>
      <c r="H810" s="172"/>
      <c r="I810" s="172"/>
      <c r="J810" s="173"/>
    </row>
    <row r="811" spans="2:10" s="156" customFormat="1" x14ac:dyDescent="0.15">
      <c r="B811" s="171"/>
      <c r="C811" s="172"/>
      <c r="D811" s="172"/>
      <c r="E811" s="173"/>
      <c r="F811" s="173"/>
      <c r="G811" s="174"/>
      <c r="H811" s="172"/>
      <c r="I811" s="172"/>
      <c r="J811" s="173"/>
    </row>
    <row r="812" spans="2:10" s="156" customFormat="1" x14ac:dyDescent="0.15">
      <c r="B812" s="171"/>
      <c r="C812" s="172"/>
      <c r="D812" s="172"/>
      <c r="E812" s="173"/>
      <c r="F812" s="173"/>
      <c r="G812" s="174"/>
      <c r="H812" s="172"/>
      <c r="I812" s="172"/>
      <c r="J812" s="173"/>
    </row>
    <row r="813" spans="2:10" s="156" customFormat="1" x14ac:dyDescent="0.15">
      <c r="B813" s="171"/>
      <c r="C813" s="172"/>
      <c r="D813" s="172"/>
      <c r="E813" s="173"/>
      <c r="F813" s="173"/>
      <c r="G813" s="174"/>
      <c r="H813" s="172"/>
      <c r="I813" s="172"/>
      <c r="J813" s="173"/>
    </row>
    <row r="814" spans="2:10" s="156" customFormat="1" x14ac:dyDescent="0.15">
      <c r="B814" s="171"/>
      <c r="C814" s="172"/>
      <c r="D814" s="172"/>
      <c r="E814" s="173"/>
      <c r="F814" s="173"/>
      <c r="G814" s="174"/>
      <c r="H814" s="172"/>
      <c r="I814" s="172"/>
      <c r="J814" s="173"/>
    </row>
    <row r="815" spans="2:10" s="156" customFormat="1" x14ac:dyDescent="0.15">
      <c r="B815" s="171"/>
      <c r="C815" s="172"/>
      <c r="D815" s="172"/>
      <c r="E815" s="173"/>
      <c r="F815" s="173"/>
      <c r="G815" s="174"/>
      <c r="H815" s="172"/>
      <c r="I815" s="172"/>
      <c r="J815" s="173"/>
    </row>
    <row r="816" spans="2:10" s="156" customFormat="1" x14ac:dyDescent="0.15">
      <c r="B816" s="171"/>
      <c r="C816" s="172"/>
      <c r="D816" s="172"/>
      <c r="E816" s="173"/>
      <c r="F816" s="173"/>
      <c r="G816" s="174"/>
      <c r="H816" s="172"/>
      <c r="I816" s="172"/>
      <c r="J816" s="173"/>
    </row>
    <row r="817" spans="2:10" s="156" customFormat="1" x14ac:dyDescent="0.15">
      <c r="B817" s="171"/>
      <c r="C817" s="172"/>
      <c r="D817" s="172"/>
      <c r="E817" s="173"/>
      <c r="F817" s="173"/>
      <c r="G817" s="174"/>
      <c r="H817" s="172"/>
      <c r="I817" s="172"/>
      <c r="J817" s="173"/>
    </row>
    <row r="818" spans="2:10" s="156" customFormat="1" x14ac:dyDescent="0.15">
      <c r="B818" s="171"/>
      <c r="C818" s="172"/>
      <c r="D818" s="172"/>
      <c r="E818" s="173"/>
      <c r="F818" s="173"/>
      <c r="G818" s="174"/>
      <c r="H818" s="172"/>
      <c r="I818" s="172"/>
      <c r="J818" s="173"/>
    </row>
    <row r="819" spans="2:10" s="156" customFormat="1" x14ac:dyDescent="0.15">
      <c r="B819" s="171"/>
      <c r="C819" s="172"/>
      <c r="D819" s="172"/>
      <c r="E819" s="173"/>
      <c r="F819" s="173"/>
      <c r="G819" s="174"/>
      <c r="H819" s="172"/>
      <c r="I819" s="172"/>
      <c r="J819" s="173"/>
    </row>
    <row r="820" spans="2:10" s="156" customFormat="1" x14ac:dyDescent="0.15">
      <c r="B820" s="171"/>
      <c r="C820" s="172"/>
      <c r="D820" s="172"/>
      <c r="E820" s="173"/>
      <c r="F820" s="173"/>
      <c r="G820" s="174"/>
      <c r="H820" s="172"/>
      <c r="I820" s="172"/>
      <c r="J820" s="173"/>
    </row>
    <row r="821" spans="2:10" s="156" customFormat="1" x14ac:dyDescent="0.15">
      <c r="B821" s="171"/>
      <c r="C821" s="172"/>
      <c r="D821" s="172"/>
      <c r="E821" s="173"/>
      <c r="F821" s="173"/>
      <c r="G821" s="174"/>
      <c r="H821" s="172"/>
      <c r="I821" s="172"/>
      <c r="J821" s="173"/>
    </row>
    <row r="822" spans="2:10" s="156" customFormat="1" x14ac:dyDescent="0.15">
      <c r="B822" s="171"/>
      <c r="C822" s="172"/>
      <c r="D822" s="172"/>
      <c r="E822" s="173"/>
      <c r="F822" s="173"/>
      <c r="G822" s="174"/>
      <c r="H822" s="172"/>
      <c r="I822" s="172"/>
      <c r="J822" s="173"/>
    </row>
    <row r="823" spans="2:10" s="156" customFormat="1" x14ac:dyDescent="0.15">
      <c r="B823" s="171"/>
      <c r="C823" s="172"/>
      <c r="D823" s="172"/>
      <c r="E823" s="173"/>
      <c r="F823" s="173"/>
      <c r="G823" s="174"/>
      <c r="H823" s="172"/>
      <c r="I823" s="172"/>
      <c r="J823" s="173"/>
    </row>
    <row r="824" spans="2:10" s="156" customFormat="1" x14ac:dyDescent="0.15">
      <c r="B824" s="171"/>
      <c r="C824" s="172"/>
      <c r="D824" s="172"/>
      <c r="E824" s="173"/>
      <c r="F824" s="173"/>
      <c r="G824" s="174"/>
      <c r="H824" s="172"/>
      <c r="I824" s="172"/>
      <c r="J824" s="173"/>
    </row>
    <row r="825" spans="2:10" s="156" customFormat="1" x14ac:dyDescent="0.15">
      <c r="B825" s="171"/>
      <c r="C825" s="172"/>
      <c r="D825" s="172"/>
      <c r="E825" s="173"/>
      <c r="F825" s="173"/>
      <c r="G825" s="174"/>
      <c r="H825" s="172"/>
      <c r="I825" s="172"/>
      <c r="J825" s="173"/>
    </row>
    <row r="826" spans="2:10" s="156" customFormat="1" x14ac:dyDescent="0.15">
      <c r="B826" s="171"/>
      <c r="C826" s="172"/>
      <c r="D826" s="172"/>
      <c r="E826" s="173"/>
      <c r="F826" s="173"/>
      <c r="G826" s="174"/>
      <c r="H826" s="172"/>
      <c r="I826" s="172"/>
      <c r="J826" s="173"/>
    </row>
    <row r="827" spans="2:10" s="156" customFormat="1" x14ac:dyDescent="0.15">
      <c r="B827" s="171"/>
      <c r="C827" s="172"/>
      <c r="D827" s="172"/>
      <c r="E827" s="173"/>
      <c r="F827" s="173"/>
      <c r="G827" s="174"/>
      <c r="H827" s="172"/>
      <c r="I827" s="172"/>
      <c r="J827" s="173"/>
    </row>
    <row r="828" spans="2:10" s="156" customFormat="1" x14ac:dyDescent="0.15">
      <c r="B828" s="171"/>
      <c r="C828" s="172"/>
      <c r="D828" s="172"/>
      <c r="E828" s="173"/>
      <c r="F828" s="173"/>
      <c r="G828" s="174"/>
      <c r="H828" s="172"/>
      <c r="I828" s="172"/>
      <c r="J828" s="173"/>
    </row>
    <row r="829" spans="2:10" s="156" customFormat="1" x14ac:dyDescent="0.15">
      <c r="B829" s="171"/>
      <c r="C829" s="172"/>
      <c r="D829" s="172"/>
      <c r="E829" s="173"/>
      <c r="F829" s="173"/>
      <c r="G829" s="174"/>
      <c r="H829" s="172"/>
      <c r="I829" s="172"/>
      <c r="J829" s="173"/>
    </row>
    <row r="830" spans="2:10" s="156" customFormat="1" x14ac:dyDescent="0.15">
      <c r="B830" s="171"/>
      <c r="C830" s="172"/>
      <c r="D830" s="172"/>
      <c r="E830" s="173"/>
      <c r="F830" s="173"/>
      <c r="G830" s="174"/>
      <c r="H830" s="172"/>
      <c r="I830" s="172"/>
      <c r="J830" s="173"/>
    </row>
    <row r="831" spans="2:10" s="156" customFormat="1" x14ac:dyDescent="0.15">
      <c r="B831" s="171"/>
      <c r="C831" s="172"/>
      <c r="D831" s="172"/>
      <c r="E831" s="173"/>
      <c r="F831" s="173"/>
      <c r="G831" s="174"/>
      <c r="H831" s="172"/>
      <c r="I831" s="172"/>
      <c r="J831" s="173"/>
    </row>
    <row r="832" spans="2:10" s="156" customFormat="1" x14ac:dyDescent="0.15">
      <c r="B832" s="171"/>
      <c r="C832" s="172"/>
      <c r="D832" s="172"/>
      <c r="E832" s="173"/>
      <c r="F832" s="173"/>
      <c r="G832" s="174"/>
      <c r="H832" s="172"/>
      <c r="I832" s="172"/>
      <c r="J832" s="173"/>
    </row>
    <row r="833" spans="2:10" s="156" customFormat="1" x14ac:dyDescent="0.15">
      <c r="B833" s="171"/>
      <c r="C833" s="172"/>
      <c r="D833" s="172"/>
      <c r="E833" s="173"/>
      <c r="F833" s="173"/>
      <c r="G833" s="174"/>
      <c r="H833" s="172"/>
      <c r="I833" s="172"/>
      <c r="J833" s="173"/>
    </row>
    <row r="834" spans="2:10" s="156" customFormat="1" x14ac:dyDescent="0.15">
      <c r="B834" s="171"/>
      <c r="C834" s="172"/>
      <c r="D834" s="172"/>
      <c r="E834" s="173"/>
      <c r="F834" s="173"/>
      <c r="G834" s="174"/>
      <c r="H834" s="172"/>
      <c r="I834" s="172"/>
      <c r="J834" s="173"/>
    </row>
    <row r="835" spans="2:10" s="156" customFormat="1" x14ac:dyDescent="0.15">
      <c r="B835" s="171"/>
      <c r="C835" s="172"/>
      <c r="D835" s="172"/>
      <c r="E835" s="173"/>
      <c r="F835" s="173"/>
      <c r="G835" s="174"/>
      <c r="H835" s="172"/>
      <c r="I835" s="172"/>
      <c r="J835" s="173"/>
    </row>
    <row r="836" spans="2:10" s="156" customFormat="1" x14ac:dyDescent="0.15">
      <c r="B836" s="171"/>
      <c r="C836" s="172"/>
      <c r="D836" s="172"/>
      <c r="E836" s="173"/>
      <c r="F836" s="173"/>
      <c r="G836" s="174"/>
      <c r="H836" s="172"/>
      <c r="I836" s="172"/>
      <c r="J836" s="173"/>
    </row>
    <row r="837" spans="2:10" s="156" customFormat="1" x14ac:dyDescent="0.15">
      <c r="B837" s="171"/>
      <c r="C837" s="172"/>
      <c r="D837" s="172"/>
      <c r="E837" s="173"/>
      <c r="F837" s="173"/>
      <c r="G837" s="174"/>
      <c r="H837" s="172"/>
      <c r="I837" s="172"/>
      <c r="J837" s="173"/>
    </row>
    <row r="838" spans="2:10" s="156" customFormat="1" x14ac:dyDescent="0.15">
      <c r="B838" s="171"/>
      <c r="C838" s="172"/>
      <c r="D838" s="172"/>
      <c r="E838" s="173"/>
      <c r="F838" s="173"/>
      <c r="G838" s="174"/>
      <c r="H838" s="172"/>
      <c r="I838" s="172"/>
      <c r="J838" s="173"/>
    </row>
    <row r="839" spans="2:10" s="156" customFormat="1" x14ac:dyDescent="0.15">
      <c r="B839" s="171"/>
      <c r="C839" s="172"/>
      <c r="D839" s="172"/>
      <c r="E839" s="173"/>
      <c r="F839" s="173"/>
      <c r="G839" s="174"/>
      <c r="H839" s="172"/>
      <c r="I839" s="172"/>
      <c r="J839" s="173"/>
    </row>
    <row r="840" spans="2:10" s="156" customFormat="1" x14ac:dyDescent="0.15">
      <c r="B840" s="171"/>
      <c r="C840" s="172"/>
      <c r="D840" s="172"/>
      <c r="E840" s="173"/>
      <c r="F840" s="173"/>
      <c r="G840" s="174"/>
      <c r="H840" s="172"/>
      <c r="I840" s="172"/>
      <c r="J840" s="173"/>
    </row>
    <row r="841" spans="2:10" s="156" customFormat="1" x14ac:dyDescent="0.15">
      <c r="B841" s="171"/>
      <c r="C841" s="172"/>
      <c r="D841" s="172"/>
      <c r="E841" s="173"/>
      <c r="F841" s="173"/>
      <c r="G841" s="174"/>
      <c r="H841" s="172"/>
      <c r="I841" s="172"/>
      <c r="J841" s="173"/>
    </row>
    <row r="842" spans="2:10" s="156" customFormat="1" x14ac:dyDescent="0.15">
      <c r="B842" s="171"/>
      <c r="C842" s="172"/>
      <c r="D842" s="172"/>
      <c r="E842" s="173"/>
      <c r="F842" s="173"/>
      <c r="G842" s="174"/>
      <c r="H842" s="172"/>
      <c r="I842" s="172"/>
      <c r="J842" s="173"/>
    </row>
    <row r="843" spans="2:10" s="156" customFormat="1" x14ac:dyDescent="0.15">
      <c r="B843" s="171"/>
      <c r="C843" s="172"/>
      <c r="D843" s="172"/>
      <c r="E843" s="173"/>
      <c r="F843" s="173"/>
      <c r="G843" s="174"/>
      <c r="H843" s="172"/>
      <c r="I843" s="172"/>
      <c r="J843" s="173"/>
    </row>
    <row r="844" spans="2:10" s="156" customFormat="1" x14ac:dyDescent="0.15">
      <c r="B844" s="171"/>
      <c r="C844" s="172"/>
      <c r="D844" s="172"/>
      <c r="E844" s="173"/>
      <c r="F844" s="173"/>
      <c r="G844" s="174"/>
      <c r="H844" s="172"/>
      <c r="I844" s="172"/>
      <c r="J844" s="173"/>
    </row>
    <row r="845" spans="2:10" s="156" customFormat="1" x14ac:dyDescent="0.15">
      <c r="B845" s="171"/>
      <c r="C845" s="172"/>
      <c r="D845" s="172"/>
      <c r="E845" s="173"/>
      <c r="F845" s="173"/>
      <c r="G845" s="174"/>
      <c r="H845" s="172"/>
      <c r="I845" s="172"/>
      <c r="J845" s="173"/>
    </row>
    <row r="846" spans="2:10" s="156" customFormat="1" x14ac:dyDescent="0.15">
      <c r="B846" s="171"/>
      <c r="C846" s="172"/>
      <c r="D846" s="172"/>
      <c r="E846" s="173"/>
      <c r="F846" s="173"/>
      <c r="G846" s="174"/>
      <c r="H846" s="172"/>
      <c r="I846" s="172"/>
      <c r="J846" s="173"/>
    </row>
    <row r="847" spans="2:10" s="156" customFormat="1" x14ac:dyDescent="0.15">
      <c r="B847" s="171"/>
      <c r="C847" s="172"/>
      <c r="D847" s="172"/>
      <c r="E847" s="173"/>
      <c r="F847" s="173"/>
      <c r="G847" s="174"/>
      <c r="H847" s="172"/>
      <c r="I847" s="172"/>
      <c r="J847" s="173"/>
    </row>
    <row r="848" spans="2:10" s="156" customFormat="1" x14ac:dyDescent="0.15">
      <c r="B848" s="171"/>
      <c r="C848" s="172"/>
      <c r="D848" s="172"/>
      <c r="E848" s="173"/>
      <c r="F848" s="173"/>
      <c r="G848" s="174"/>
      <c r="H848" s="172"/>
      <c r="I848" s="172"/>
      <c r="J848" s="173"/>
    </row>
    <row r="849" spans="2:10" s="156" customFormat="1" x14ac:dyDescent="0.15">
      <c r="B849" s="171"/>
      <c r="C849" s="172"/>
      <c r="D849" s="172"/>
      <c r="E849" s="173"/>
      <c r="F849" s="173"/>
      <c r="G849" s="174"/>
      <c r="H849" s="172"/>
      <c r="I849" s="172"/>
      <c r="J849" s="173"/>
    </row>
    <row r="850" spans="2:10" s="156" customFormat="1" x14ac:dyDescent="0.15">
      <c r="B850" s="171"/>
      <c r="C850" s="172"/>
      <c r="D850" s="172"/>
      <c r="E850" s="173"/>
      <c r="F850" s="173"/>
      <c r="G850" s="174"/>
      <c r="H850" s="172"/>
      <c r="I850" s="172"/>
      <c r="J850" s="173"/>
    </row>
    <row r="851" spans="2:10" s="156" customFormat="1" x14ac:dyDescent="0.15">
      <c r="B851" s="171"/>
      <c r="C851" s="172"/>
      <c r="D851" s="172"/>
      <c r="E851" s="173"/>
      <c r="F851" s="173"/>
      <c r="G851" s="174"/>
      <c r="H851" s="172"/>
      <c r="I851" s="172"/>
      <c r="J851" s="173"/>
    </row>
    <row r="852" spans="2:10" s="156" customFormat="1" x14ac:dyDescent="0.15">
      <c r="B852" s="171"/>
      <c r="C852" s="172"/>
      <c r="D852" s="172"/>
      <c r="E852" s="173"/>
      <c r="F852" s="173"/>
      <c r="G852" s="174"/>
      <c r="H852" s="172"/>
      <c r="I852" s="172"/>
      <c r="J852" s="173"/>
    </row>
    <row r="853" spans="2:10" s="156" customFormat="1" x14ac:dyDescent="0.15">
      <c r="B853" s="171"/>
      <c r="C853" s="172"/>
      <c r="D853" s="172"/>
      <c r="E853" s="173"/>
      <c r="F853" s="173"/>
      <c r="G853" s="174"/>
      <c r="H853" s="172"/>
      <c r="I853" s="172"/>
      <c r="J853" s="173"/>
    </row>
    <row r="854" spans="2:10" s="156" customFormat="1" x14ac:dyDescent="0.15">
      <c r="B854" s="171"/>
      <c r="C854" s="172"/>
      <c r="D854" s="172"/>
      <c r="E854" s="173"/>
      <c r="F854" s="173"/>
      <c r="G854" s="174"/>
      <c r="H854" s="172"/>
      <c r="I854" s="172"/>
      <c r="J854" s="173"/>
    </row>
    <row r="855" spans="2:10" s="156" customFormat="1" x14ac:dyDescent="0.15">
      <c r="B855" s="171"/>
      <c r="C855" s="172"/>
      <c r="D855" s="172"/>
      <c r="E855" s="173"/>
      <c r="F855" s="173"/>
      <c r="G855" s="174"/>
      <c r="H855" s="172"/>
      <c r="I855" s="172"/>
      <c r="J855" s="173"/>
    </row>
    <row r="856" spans="2:10" s="156" customFormat="1" x14ac:dyDescent="0.15">
      <c r="B856" s="171"/>
      <c r="C856" s="172"/>
      <c r="D856" s="172"/>
      <c r="E856" s="173"/>
      <c r="F856" s="173"/>
      <c r="G856" s="174"/>
      <c r="H856" s="172"/>
      <c r="I856" s="172"/>
      <c r="J856" s="173"/>
    </row>
    <row r="857" spans="2:10" s="156" customFormat="1" x14ac:dyDescent="0.15">
      <c r="B857" s="171"/>
      <c r="C857" s="172"/>
      <c r="D857" s="172"/>
      <c r="E857" s="173"/>
      <c r="F857" s="173"/>
      <c r="G857" s="174"/>
      <c r="H857" s="172"/>
      <c r="I857" s="172"/>
      <c r="J857" s="173"/>
    </row>
    <row r="858" spans="2:10" s="156" customFormat="1" x14ac:dyDescent="0.15">
      <c r="B858" s="171"/>
      <c r="C858" s="172"/>
      <c r="D858" s="172"/>
      <c r="E858" s="173"/>
      <c r="F858" s="173"/>
      <c r="G858" s="174"/>
      <c r="H858" s="172"/>
      <c r="I858" s="172"/>
      <c r="J858" s="173"/>
    </row>
    <row r="859" spans="2:10" s="156" customFormat="1" x14ac:dyDescent="0.15">
      <c r="B859" s="171"/>
      <c r="C859" s="172"/>
      <c r="D859" s="172"/>
      <c r="E859" s="173"/>
      <c r="F859" s="173"/>
      <c r="G859" s="174"/>
      <c r="H859" s="172"/>
      <c r="I859" s="172"/>
      <c r="J859" s="173"/>
    </row>
    <row r="860" spans="2:10" s="156" customFormat="1" x14ac:dyDescent="0.15">
      <c r="B860" s="171"/>
      <c r="C860" s="172"/>
      <c r="D860" s="172"/>
      <c r="E860" s="173"/>
      <c r="F860" s="173"/>
      <c r="G860" s="174"/>
      <c r="H860" s="172"/>
      <c r="I860" s="172"/>
      <c r="J860" s="173"/>
    </row>
    <row r="861" spans="2:10" s="156" customFormat="1" x14ac:dyDescent="0.15">
      <c r="B861" s="171"/>
      <c r="C861" s="172"/>
      <c r="D861" s="172"/>
      <c r="E861" s="173"/>
      <c r="F861" s="173"/>
      <c r="G861" s="174"/>
      <c r="H861" s="172"/>
      <c r="I861" s="172"/>
      <c r="J861" s="173"/>
    </row>
    <row r="862" spans="2:10" s="156" customFormat="1" x14ac:dyDescent="0.15">
      <c r="B862" s="171"/>
      <c r="C862" s="172"/>
      <c r="D862" s="172"/>
      <c r="E862" s="173"/>
      <c r="F862" s="173"/>
      <c r="G862" s="174"/>
      <c r="H862" s="172"/>
      <c r="I862" s="172"/>
      <c r="J862" s="173"/>
    </row>
    <row r="863" spans="2:10" s="156" customFormat="1" x14ac:dyDescent="0.15">
      <c r="B863" s="171"/>
      <c r="C863" s="172"/>
      <c r="D863" s="172"/>
      <c r="E863" s="173"/>
      <c r="F863" s="173"/>
      <c r="G863" s="174"/>
      <c r="H863" s="172"/>
      <c r="I863" s="172"/>
      <c r="J863" s="173"/>
    </row>
    <row r="864" spans="2:10" s="156" customFormat="1" x14ac:dyDescent="0.15">
      <c r="B864" s="171"/>
      <c r="C864" s="172"/>
      <c r="D864" s="172"/>
      <c r="E864" s="173"/>
      <c r="F864" s="173"/>
      <c r="G864" s="174"/>
      <c r="H864" s="172"/>
      <c r="I864" s="172"/>
      <c r="J864" s="173"/>
    </row>
    <row r="865" spans="2:10" s="156" customFormat="1" x14ac:dyDescent="0.15">
      <c r="B865" s="171"/>
      <c r="C865" s="172"/>
      <c r="D865" s="172"/>
      <c r="E865" s="173"/>
      <c r="F865" s="173"/>
      <c r="G865" s="174"/>
      <c r="H865" s="172"/>
      <c r="I865" s="172"/>
      <c r="J865" s="173"/>
    </row>
    <row r="866" spans="2:10" s="156" customFormat="1" x14ac:dyDescent="0.15">
      <c r="B866" s="171"/>
      <c r="C866" s="172"/>
      <c r="D866" s="172"/>
      <c r="E866" s="173"/>
      <c r="F866" s="173"/>
      <c r="G866" s="174"/>
      <c r="H866" s="172"/>
      <c r="I866" s="172"/>
      <c r="J866" s="173"/>
    </row>
    <row r="867" spans="2:10" s="156" customFormat="1" x14ac:dyDescent="0.15">
      <c r="B867" s="171"/>
      <c r="C867" s="172"/>
      <c r="D867" s="172"/>
      <c r="E867" s="173"/>
      <c r="F867" s="173"/>
      <c r="G867" s="174"/>
      <c r="H867" s="172"/>
      <c r="I867" s="172"/>
      <c r="J867" s="173"/>
    </row>
    <row r="868" spans="2:10" s="156" customFormat="1" x14ac:dyDescent="0.15">
      <c r="B868" s="171"/>
      <c r="C868" s="172"/>
      <c r="D868" s="172"/>
      <c r="E868" s="173"/>
      <c r="F868" s="173"/>
      <c r="G868" s="174"/>
      <c r="H868" s="172"/>
      <c r="I868" s="172"/>
      <c r="J868" s="173"/>
    </row>
    <row r="869" spans="2:10" s="156" customFormat="1" x14ac:dyDescent="0.15">
      <c r="B869" s="171"/>
      <c r="C869" s="172"/>
      <c r="D869" s="172"/>
      <c r="E869" s="173"/>
      <c r="F869" s="173"/>
      <c r="G869" s="174"/>
      <c r="H869" s="172"/>
      <c r="I869" s="172"/>
      <c r="J869" s="173"/>
    </row>
    <row r="870" spans="2:10" s="156" customFormat="1" x14ac:dyDescent="0.15">
      <c r="B870" s="171"/>
      <c r="C870" s="172"/>
      <c r="D870" s="172"/>
      <c r="E870" s="173"/>
      <c r="F870" s="173"/>
      <c r="G870" s="174"/>
      <c r="H870" s="172"/>
      <c r="I870" s="172"/>
      <c r="J870" s="173"/>
    </row>
    <row r="871" spans="2:10" s="156" customFormat="1" x14ac:dyDescent="0.15">
      <c r="B871" s="171"/>
      <c r="C871" s="172"/>
      <c r="D871" s="172"/>
      <c r="E871" s="173"/>
      <c r="F871" s="173"/>
      <c r="G871" s="174"/>
      <c r="H871" s="172"/>
      <c r="I871" s="172"/>
      <c r="J871" s="173"/>
    </row>
    <row r="872" spans="2:10" s="156" customFormat="1" x14ac:dyDescent="0.15">
      <c r="B872" s="171"/>
      <c r="C872" s="172"/>
      <c r="D872" s="172"/>
      <c r="E872" s="173"/>
      <c r="F872" s="173"/>
      <c r="G872" s="174"/>
      <c r="H872" s="172"/>
      <c r="I872" s="172"/>
      <c r="J872" s="173"/>
    </row>
    <row r="873" spans="2:10" s="156" customFormat="1" x14ac:dyDescent="0.15">
      <c r="B873" s="171"/>
      <c r="C873" s="172"/>
      <c r="D873" s="172"/>
      <c r="E873" s="173"/>
      <c r="F873" s="173"/>
      <c r="G873" s="174"/>
      <c r="H873" s="172"/>
      <c r="I873" s="172"/>
      <c r="J873" s="173"/>
    </row>
    <row r="874" spans="2:10" s="156" customFormat="1" x14ac:dyDescent="0.15">
      <c r="B874" s="171"/>
      <c r="C874" s="172"/>
      <c r="D874" s="172"/>
      <c r="E874" s="173"/>
      <c r="F874" s="173"/>
      <c r="G874" s="174"/>
      <c r="H874" s="172"/>
      <c r="I874" s="172"/>
      <c r="J874" s="173"/>
    </row>
    <row r="875" spans="2:10" s="156" customFormat="1" x14ac:dyDescent="0.15">
      <c r="B875" s="171"/>
      <c r="C875" s="172"/>
      <c r="D875" s="172"/>
      <c r="E875" s="173"/>
      <c r="F875" s="173"/>
      <c r="G875" s="174"/>
      <c r="H875" s="172"/>
      <c r="I875" s="172"/>
      <c r="J875" s="173"/>
    </row>
    <row r="876" spans="2:10" s="156" customFormat="1" x14ac:dyDescent="0.15">
      <c r="B876" s="171"/>
      <c r="C876" s="172"/>
      <c r="D876" s="172"/>
      <c r="E876" s="173"/>
      <c r="F876" s="173"/>
      <c r="G876" s="174"/>
      <c r="H876" s="172"/>
      <c r="I876" s="172"/>
      <c r="J876" s="173"/>
    </row>
    <row r="877" spans="2:10" s="156" customFormat="1" x14ac:dyDescent="0.15">
      <c r="B877" s="171"/>
      <c r="C877" s="172"/>
      <c r="D877" s="172"/>
      <c r="E877" s="173"/>
      <c r="F877" s="173"/>
      <c r="G877" s="174"/>
      <c r="H877" s="172"/>
      <c r="I877" s="172"/>
      <c r="J877" s="173"/>
    </row>
    <row r="878" spans="2:10" s="156" customFormat="1" x14ac:dyDescent="0.15">
      <c r="B878" s="171"/>
      <c r="C878" s="172"/>
      <c r="D878" s="172"/>
      <c r="E878" s="173"/>
      <c r="F878" s="173"/>
      <c r="G878" s="174"/>
      <c r="H878" s="172"/>
      <c r="I878" s="172"/>
      <c r="J878" s="173"/>
    </row>
    <row r="879" spans="2:10" s="156" customFormat="1" x14ac:dyDescent="0.15">
      <c r="B879" s="171"/>
      <c r="C879" s="172"/>
      <c r="D879" s="172"/>
      <c r="E879" s="173"/>
      <c r="F879" s="173"/>
      <c r="G879" s="174"/>
      <c r="H879" s="172"/>
      <c r="I879" s="172"/>
      <c r="J879" s="173"/>
    </row>
    <row r="880" spans="2:10" s="156" customFormat="1" x14ac:dyDescent="0.15">
      <c r="B880" s="171"/>
      <c r="C880" s="172"/>
      <c r="D880" s="172"/>
      <c r="E880" s="173"/>
      <c r="F880" s="173"/>
      <c r="G880" s="174"/>
      <c r="H880" s="172"/>
      <c r="I880" s="172"/>
      <c r="J880" s="173"/>
    </row>
    <row r="881" spans="2:10" s="156" customFormat="1" x14ac:dyDescent="0.15">
      <c r="B881" s="171"/>
      <c r="C881" s="172"/>
      <c r="D881" s="172"/>
      <c r="E881" s="173"/>
      <c r="F881" s="173"/>
      <c r="G881" s="174"/>
      <c r="H881" s="172"/>
      <c r="I881" s="172"/>
      <c r="J881" s="173"/>
    </row>
    <row r="882" spans="2:10" s="156" customFormat="1" x14ac:dyDescent="0.15">
      <c r="B882" s="171"/>
      <c r="C882" s="172"/>
      <c r="D882" s="172"/>
      <c r="E882" s="173"/>
      <c r="F882" s="173"/>
      <c r="G882" s="174"/>
      <c r="H882" s="172"/>
      <c r="I882" s="172"/>
      <c r="J882" s="173"/>
    </row>
    <row r="883" spans="2:10" s="156" customFormat="1" x14ac:dyDescent="0.15">
      <c r="B883" s="171"/>
      <c r="C883" s="172"/>
      <c r="D883" s="172"/>
      <c r="E883" s="173"/>
      <c r="F883" s="173"/>
      <c r="G883" s="174"/>
      <c r="H883" s="172"/>
      <c r="I883" s="172"/>
      <c r="J883" s="173"/>
    </row>
    <row r="884" spans="2:10" s="156" customFormat="1" x14ac:dyDescent="0.15">
      <c r="B884" s="171"/>
      <c r="C884" s="172"/>
      <c r="D884" s="172"/>
      <c r="E884" s="173"/>
      <c r="F884" s="173"/>
      <c r="G884" s="174"/>
      <c r="H884" s="172"/>
      <c r="I884" s="172"/>
      <c r="J884" s="173"/>
    </row>
    <row r="885" spans="2:10" s="156" customFormat="1" x14ac:dyDescent="0.15">
      <c r="B885" s="171"/>
      <c r="C885" s="172"/>
      <c r="D885" s="172"/>
      <c r="E885" s="173"/>
      <c r="F885" s="173"/>
      <c r="G885" s="174"/>
      <c r="H885" s="172"/>
      <c r="I885" s="172"/>
      <c r="J885" s="173"/>
    </row>
    <row r="886" spans="2:10" s="156" customFormat="1" x14ac:dyDescent="0.15">
      <c r="B886" s="171"/>
      <c r="C886" s="172"/>
      <c r="D886" s="172"/>
      <c r="E886" s="173"/>
      <c r="F886" s="173"/>
      <c r="G886" s="174"/>
      <c r="H886" s="172"/>
      <c r="I886" s="172"/>
      <c r="J886" s="173"/>
    </row>
    <row r="887" spans="2:10" s="156" customFormat="1" x14ac:dyDescent="0.15">
      <c r="B887" s="171"/>
      <c r="C887" s="172"/>
      <c r="D887" s="172"/>
      <c r="E887" s="173"/>
      <c r="F887" s="173"/>
      <c r="G887" s="174"/>
      <c r="H887" s="172"/>
      <c r="I887" s="172"/>
      <c r="J887" s="173"/>
    </row>
    <row r="888" spans="2:10" s="156" customFormat="1" x14ac:dyDescent="0.15">
      <c r="B888" s="171"/>
      <c r="C888" s="172"/>
      <c r="D888" s="172"/>
      <c r="E888" s="173"/>
      <c r="F888" s="173"/>
      <c r="G888" s="174"/>
      <c r="H888" s="172"/>
      <c r="I888" s="172"/>
      <c r="J888" s="173"/>
    </row>
    <row r="889" spans="2:10" s="156" customFormat="1" x14ac:dyDescent="0.15">
      <c r="B889" s="171"/>
      <c r="C889" s="172"/>
      <c r="D889" s="172"/>
      <c r="E889" s="173"/>
      <c r="F889" s="173"/>
      <c r="G889" s="174"/>
      <c r="H889" s="172"/>
      <c r="I889" s="172"/>
      <c r="J889" s="173"/>
    </row>
    <row r="890" spans="2:10" s="156" customFormat="1" x14ac:dyDescent="0.15">
      <c r="B890" s="171"/>
      <c r="C890" s="172"/>
      <c r="D890" s="172"/>
      <c r="E890" s="173"/>
      <c r="F890" s="173"/>
      <c r="G890" s="174"/>
      <c r="H890" s="172"/>
      <c r="I890" s="172"/>
      <c r="J890" s="173"/>
    </row>
    <row r="891" spans="2:10" s="156" customFormat="1" x14ac:dyDescent="0.15">
      <c r="B891" s="171"/>
      <c r="C891" s="172"/>
      <c r="D891" s="172"/>
      <c r="E891" s="173"/>
      <c r="F891" s="173"/>
      <c r="G891" s="174"/>
      <c r="H891" s="172"/>
      <c r="I891" s="172"/>
      <c r="J891" s="173"/>
    </row>
    <row r="892" spans="2:10" s="156" customFormat="1" x14ac:dyDescent="0.15">
      <c r="B892" s="171"/>
      <c r="C892" s="172"/>
      <c r="D892" s="172"/>
      <c r="E892" s="173"/>
      <c r="F892" s="173"/>
      <c r="G892" s="174"/>
      <c r="H892" s="172"/>
      <c r="I892" s="172"/>
      <c r="J892" s="173"/>
    </row>
    <row r="893" spans="2:10" s="156" customFormat="1" x14ac:dyDescent="0.15">
      <c r="B893" s="171"/>
      <c r="C893" s="172"/>
      <c r="D893" s="172"/>
      <c r="E893" s="173"/>
      <c r="F893" s="173"/>
      <c r="G893" s="174"/>
      <c r="H893" s="172"/>
      <c r="I893" s="172"/>
      <c r="J893" s="173"/>
    </row>
    <row r="894" spans="2:10" s="156" customFormat="1" x14ac:dyDescent="0.15">
      <c r="B894" s="171"/>
      <c r="C894" s="172"/>
      <c r="D894" s="172"/>
      <c r="E894" s="173"/>
      <c r="F894" s="173"/>
      <c r="G894" s="174"/>
      <c r="H894" s="172"/>
      <c r="I894" s="172"/>
      <c r="J894" s="173"/>
    </row>
    <row r="895" spans="2:10" s="156" customFormat="1" x14ac:dyDescent="0.15">
      <c r="B895" s="171"/>
      <c r="C895" s="172"/>
      <c r="D895" s="172"/>
      <c r="E895" s="173"/>
      <c r="F895" s="173"/>
      <c r="G895" s="174"/>
      <c r="H895" s="172"/>
      <c r="I895" s="172"/>
      <c r="J895" s="173"/>
    </row>
    <row r="896" spans="2:10" s="156" customFormat="1" x14ac:dyDescent="0.15">
      <c r="B896" s="171"/>
      <c r="C896" s="172"/>
      <c r="D896" s="172"/>
      <c r="E896" s="173"/>
      <c r="F896" s="173"/>
      <c r="G896" s="174"/>
      <c r="H896" s="172"/>
      <c r="I896" s="172"/>
      <c r="J896" s="173"/>
    </row>
    <row r="897" spans="2:10" s="156" customFormat="1" x14ac:dyDescent="0.15">
      <c r="B897" s="171"/>
      <c r="C897" s="172"/>
      <c r="D897" s="172"/>
      <c r="E897" s="173"/>
      <c r="F897" s="173"/>
      <c r="G897" s="174"/>
      <c r="H897" s="172"/>
      <c r="I897" s="172"/>
      <c r="J897" s="173"/>
    </row>
    <row r="898" spans="2:10" s="156" customFormat="1" x14ac:dyDescent="0.15">
      <c r="B898" s="171"/>
      <c r="C898" s="172"/>
      <c r="D898" s="172"/>
      <c r="E898" s="173"/>
      <c r="F898" s="173"/>
      <c r="G898" s="174"/>
      <c r="H898" s="172"/>
      <c r="I898" s="172"/>
      <c r="J898" s="173"/>
    </row>
    <row r="899" spans="2:10" s="156" customFormat="1" x14ac:dyDescent="0.15">
      <c r="B899" s="171"/>
      <c r="C899" s="172"/>
      <c r="D899" s="172"/>
      <c r="E899" s="173"/>
      <c r="F899" s="173"/>
      <c r="G899" s="174"/>
      <c r="H899" s="172"/>
      <c r="I899" s="172"/>
      <c r="J899" s="173"/>
    </row>
    <row r="900" spans="2:10" s="156" customFormat="1" x14ac:dyDescent="0.15">
      <c r="B900" s="171"/>
      <c r="C900" s="172"/>
      <c r="D900" s="172"/>
      <c r="E900" s="173"/>
      <c r="F900" s="173"/>
      <c r="G900" s="174"/>
      <c r="H900" s="172"/>
      <c r="I900" s="172"/>
      <c r="J900" s="173"/>
    </row>
    <row r="901" spans="2:10" s="156" customFormat="1" x14ac:dyDescent="0.15">
      <c r="B901" s="171"/>
      <c r="C901" s="172"/>
      <c r="D901" s="172"/>
      <c r="E901" s="173"/>
      <c r="F901" s="173"/>
      <c r="G901" s="174"/>
      <c r="H901" s="172"/>
      <c r="I901" s="172"/>
      <c r="J901" s="173"/>
    </row>
    <row r="902" spans="2:10" s="156" customFormat="1" x14ac:dyDescent="0.15">
      <c r="B902" s="171"/>
      <c r="C902" s="172"/>
      <c r="D902" s="172"/>
      <c r="E902" s="173"/>
      <c r="F902" s="173"/>
      <c r="G902" s="174"/>
      <c r="H902" s="172"/>
      <c r="I902" s="172"/>
      <c r="J902" s="173"/>
    </row>
    <row r="903" spans="2:10" s="156" customFormat="1" x14ac:dyDescent="0.15">
      <c r="B903" s="171"/>
      <c r="C903" s="172"/>
      <c r="D903" s="172"/>
      <c r="E903" s="173"/>
      <c r="F903" s="173"/>
      <c r="G903" s="174"/>
      <c r="H903" s="172"/>
      <c r="I903" s="172"/>
      <c r="J903" s="173"/>
    </row>
    <row r="904" spans="2:10" s="156" customFormat="1" x14ac:dyDescent="0.15">
      <c r="B904" s="171"/>
      <c r="C904" s="172"/>
      <c r="D904" s="172"/>
      <c r="E904" s="173"/>
      <c r="F904" s="173"/>
      <c r="G904" s="174"/>
      <c r="H904" s="172"/>
      <c r="I904" s="172"/>
      <c r="J904" s="173"/>
    </row>
    <row r="905" spans="2:10" s="156" customFormat="1" x14ac:dyDescent="0.15">
      <c r="B905" s="171"/>
      <c r="C905" s="172"/>
      <c r="D905" s="172"/>
      <c r="E905" s="173"/>
      <c r="F905" s="173"/>
      <c r="G905" s="174"/>
      <c r="H905" s="172"/>
      <c r="I905" s="172"/>
      <c r="J905" s="173"/>
    </row>
    <row r="909" spans="2:10" s="156" customFormat="1" x14ac:dyDescent="0.15">
      <c r="B909" s="172"/>
      <c r="C909" s="172"/>
      <c r="D909" s="172"/>
      <c r="E909" s="173"/>
      <c r="F909" s="173"/>
      <c r="G909" s="174"/>
      <c r="H909" s="172"/>
      <c r="I909" s="172"/>
      <c r="J909" s="173"/>
    </row>
    <row r="910" spans="2:10" s="156" customFormat="1" x14ac:dyDescent="0.15">
      <c r="B910" s="172"/>
      <c r="C910" s="172"/>
      <c r="D910" s="172"/>
      <c r="E910" s="173"/>
      <c r="F910" s="173"/>
      <c r="G910" s="174"/>
      <c r="H910" s="172"/>
      <c r="I910" s="172"/>
      <c r="J910" s="173"/>
    </row>
    <row r="911" spans="2:10" s="156" customFormat="1" x14ac:dyDescent="0.15">
      <c r="B911" s="172"/>
      <c r="C911" s="172"/>
      <c r="D911" s="172"/>
      <c r="E911" s="173"/>
      <c r="F911" s="173"/>
      <c r="G911" s="174"/>
      <c r="H911" s="172"/>
      <c r="I911" s="172"/>
      <c r="J911" s="173"/>
    </row>
    <row r="912" spans="2:10" s="156" customFormat="1" x14ac:dyDescent="0.15">
      <c r="B912" s="172"/>
      <c r="C912" s="172"/>
      <c r="D912" s="172"/>
      <c r="E912" s="173"/>
      <c r="F912" s="173"/>
      <c r="G912" s="174"/>
      <c r="H912" s="172"/>
      <c r="I912" s="172"/>
      <c r="J912" s="173"/>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Q205"/>
  <sheetViews>
    <sheetView showGridLines="0" view="pageBreakPreview" zoomScale="50" zoomScaleNormal="80" zoomScaleSheetLayoutView="50" zoomScalePageLayoutView="50" workbookViewId="0">
      <selection sqref="A1:Q1"/>
    </sheetView>
  </sheetViews>
  <sheetFormatPr defaultColWidth="9" defaultRowHeight="18.75" x14ac:dyDescent="0.15"/>
  <cols>
    <col min="1" max="1" width="7.375" style="1" bestFit="1" customWidth="1"/>
    <col min="2" max="7" width="24.375" style="1" customWidth="1"/>
    <col min="8" max="17" width="13.125" style="1" customWidth="1"/>
    <col min="18" max="16384" width="9" style="1"/>
  </cols>
  <sheetData>
    <row r="1" spans="1:17" ht="40.5" customHeight="1" x14ac:dyDescent="0.15">
      <c r="A1" s="266">
        <v>44287</v>
      </c>
      <c r="B1" s="266"/>
      <c r="C1" s="266"/>
      <c r="D1" s="266"/>
      <c r="E1" s="266"/>
      <c r="F1" s="266"/>
      <c r="G1" s="266"/>
      <c r="H1" s="266"/>
      <c r="I1" s="266"/>
      <c r="J1" s="266"/>
      <c r="K1" s="266"/>
      <c r="L1" s="266"/>
      <c r="M1" s="266"/>
      <c r="N1" s="266"/>
      <c r="O1" s="266"/>
      <c r="P1" s="266"/>
      <c r="Q1" s="266"/>
    </row>
    <row r="2" spans="1:17" x14ac:dyDescent="0.15">
      <c r="Q2" s="155" t="s">
        <v>196</v>
      </c>
    </row>
    <row r="3" spans="1:17" x14ac:dyDescent="0.15">
      <c r="P3" s="5"/>
      <c r="Q3" s="5"/>
    </row>
    <row r="4" spans="1:17" x14ac:dyDescent="0.15">
      <c r="A4" s="100" t="s">
        <v>147</v>
      </c>
      <c r="B4" s="100" t="s">
        <v>148</v>
      </c>
      <c r="C4" s="100" t="s">
        <v>118</v>
      </c>
      <c r="D4" s="100" t="s">
        <v>152</v>
      </c>
      <c r="E4" s="100" t="s">
        <v>153</v>
      </c>
      <c r="F4" s="100" t="s">
        <v>154</v>
      </c>
      <c r="G4" s="100" t="s">
        <v>155</v>
      </c>
      <c r="H4" s="100" t="s">
        <v>24</v>
      </c>
      <c r="I4" s="100" t="s">
        <v>25</v>
      </c>
      <c r="J4" s="100" t="s">
        <v>26</v>
      </c>
      <c r="K4" s="100" t="s">
        <v>27</v>
      </c>
      <c r="L4" s="100" t="s">
        <v>28</v>
      </c>
      <c r="M4" s="100" t="s">
        <v>149</v>
      </c>
      <c r="N4" s="100" t="s">
        <v>29</v>
      </c>
      <c r="O4" s="100" t="s">
        <v>30</v>
      </c>
      <c r="P4" s="100" t="s">
        <v>31</v>
      </c>
      <c r="Q4" s="100" t="s">
        <v>150</v>
      </c>
    </row>
    <row r="5" spans="1:17" x14ac:dyDescent="0.15">
      <c r="A5" s="124">
        <f ca="1">MATCH("",INDIRECT("ydn_raw!AL:AL"),-1)-MATCH("キャンペーン",INDIRECT("ydn_raw!AL:AL"),0)-1</f>
        <v>0</v>
      </c>
      <c r="B5" s="125"/>
      <c r="C5" s="125"/>
      <c r="D5" s="125"/>
      <c r="E5" s="125"/>
      <c r="F5" s="125"/>
      <c r="G5" s="125" t="s">
        <v>119</v>
      </c>
      <c r="H5" s="126" t="str">
        <f ca="1">ydn!D6</f>
        <v/>
      </c>
      <c r="I5" s="126" t="str">
        <f ca="1">ydn!F6</f>
        <v/>
      </c>
      <c r="J5" s="127" t="str">
        <f ca="1">IFERROR(I5/H5,"")</f>
        <v/>
      </c>
      <c r="K5" s="128" t="str">
        <f ca="1">IFERROR(L5/I5,"")</f>
        <v/>
      </c>
      <c r="L5" s="129" t="str">
        <f ca="1">ydn!L6</f>
        <v/>
      </c>
      <c r="M5" s="130" t="str">
        <f ca="1">IFERROR(VLOOKUP(TEXT($A1,"yyyy/mm"),INDIRECT("ydn_raw!B:J"),6,0),"")</f>
        <v/>
      </c>
      <c r="N5" s="126" t="str">
        <f ca="1">ydn!N6</f>
        <v/>
      </c>
      <c r="O5" s="127" t="str">
        <f ca="1">IFERROR(N5/I5,"")</f>
        <v/>
      </c>
      <c r="P5" s="128" t="str">
        <f ca="1">IFERROR(L5/N5,"")</f>
        <v/>
      </c>
      <c r="Q5" s="125" t="s">
        <v>151</v>
      </c>
    </row>
    <row r="6" spans="1:17" x14ac:dyDescent="0.15">
      <c r="A6" s="138" t="str">
        <f ca="1">IF(ROW()-5&gt;$A$5,"",ROW()-5)</f>
        <v/>
      </c>
      <c r="B6" s="102" t="str">
        <f t="shared" ref="B6:B69" ca="1" si="0">IF($A6="","",INDEX(INDIRECT("ydn_raw!AL:AL"),MATCH($B$4,INDIRECT("ydn_raw!AL:AL"),0)+$A6))</f>
        <v/>
      </c>
      <c r="C6" s="102" t="str">
        <f t="shared" ref="C6:C69" ca="1" si="1">IF($A6="","",INDEX(INDIRECT("ydn_raw!AM:AM"),MATCH($B$4,INDIRECT("ydn_raw!AL:AL"),0)+$A6))</f>
        <v/>
      </c>
      <c r="D6" s="102" t="str">
        <f t="shared" ref="D6:D69" ca="1" si="2">IF($A6="","",INDEX(INDIRECT("ydn_raw!AO:AO"),MATCH($B$4,INDIRECT("ydn_raw!AL:AL"),0)+$A6))</f>
        <v/>
      </c>
      <c r="E6" s="102" t="str">
        <f t="shared" ref="E6:E69" ca="1" si="3">IF($A6="","",INDEX(INDIRECT("ydn_raw!AP:AP"),MATCH($B$4,INDIRECT("ydn_raw!AL:AL"),0)+$A6))</f>
        <v/>
      </c>
      <c r="F6" s="102" t="str">
        <f t="shared" ref="F6:F69" ca="1" si="4">IF($A6="","",INDEX(INDIRECT("ydn_raw!AQ:AQ"),MATCH($B$4,INDIRECT("ydn_raw!AL:AL"),0)+$A6))</f>
        <v/>
      </c>
      <c r="G6" s="102" t="str">
        <f t="shared" ref="G6:G69" ca="1" si="5">IF($A6="","",INDEX(INDIRECT("ydn_raw!AR:AR"),MATCH($B$4,INDIRECT("ydn_raw!AL:AL"),0)+$A6))</f>
        <v/>
      </c>
      <c r="H6" s="139" t="str">
        <f t="shared" ref="H6:H69" ca="1" si="6">IF($A6="","",INDEX(INDIRECT("ydn_raw!AU:AU"),MATCH($B$4,INDIRECT("ydn_raw!AL:AL"),0)+$A6))</f>
        <v/>
      </c>
      <c r="I6" s="139" t="str">
        <f t="shared" ref="I6:I69" ca="1" si="7">IF($A6="","",INDEX(INDIRECT("ydn_raw!AV:AV"),MATCH($B$4,INDIRECT("ydn_raw!AL:AL"),0)+$A6))</f>
        <v/>
      </c>
      <c r="J6" s="140" t="str">
        <f ca="1">IF($A6="","",IFERROR(I6/H6,""))</f>
        <v/>
      </c>
      <c r="K6" s="118" t="str">
        <f ca="1">IF($A6="","",IFERROR(L6/I6,""))</f>
        <v/>
      </c>
      <c r="L6" s="118" t="str">
        <f t="shared" ref="L6:L69" ca="1" si="8">IF($A6="","",INDEX(INDIRECT("ydn_raw!AX:AX"),MATCH($B$4,INDIRECT("ydn_raw!AL:AL"),0)+$A6))</f>
        <v/>
      </c>
      <c r="M6" s="141" t="str">
        <f t="shared" ref="M6:M69" ca="1" si="9">IF($A6="","",INDEX(INDIRECT("ydn_raw!AY:AY"),MATCH($B$4,INDIRECT("ydn_raw!AL:AL"),0)+$A6))</f>
        <v/>
      </c>
      <c r="N6" s="139" t="str">
        <f t="shared" ref="N6:N69" ca="1" si="10">IF($A6="","",INDEX(INDIRECT("ydn_raw!BA:BA"),MATCH($B$4,INDIRECT("ydn_raw!AL:AL"),0)+$A6))</f>
        <v/>
      </c>
      <c r="O6" s="140" t="str">
        <f ca="1">IF($A6="","",IFERROR(N6/I6,""))</f>
        <v/>
      </c>
      <c r="P6" s="118" t="str">
        <f ca="1">IF($A6="","",IFERROR(L6/N6,""))</f>
        <v/>
      </c>
      <c r="Q6" s="138" t="str">
        <f ca="1">IF($A6="","",IF(N6&gt;0,IF(P6&gt;$P$5,"B","A"),IF(N6=0,IF(L6&gt;$P$5,"C","D"))))</f>
        <v/>
      </c>
    </row>
    <row r="7" spans="1:17" x14ac:dyDescent="0.15">
      <c r="A7" s="138" t="str">
        <f t="shared" ref="A7:A70" ca="1" si="11">IF(ROW()-5&gt;$A$5,"",ROW()-5)</f>
        <v/>
      </c>
      <c r="B7" s="102" t="str">
        <f t="shared" ca="1" si="0"/>
        <v/>
      </c>
      <c r="C7" s="102" t="str">
        <f t="shared" ca="1" si="1"/>
        <v/>
      </c>
      <c r="D7" s="102" t="str">
        <f t="shared" ca="1" si="2"/>
        <v/>
      </c>
      <c r="E7" s="102" t="str">
        <f t="shared" ca="1" si="3"/>
        <v/>
      </c>
      <c r="F7" s="102" t="str">
        <f t="shared" ca="1" si="4"/>
        <v/>
      </c>
      <c r="G7" s="102" t="str">
        <f t="shared" ca="1" si="5"/>
        <v/>
      </c>
      <c r="H7" s="139" t="str">
        <f t="shared" ca="1" si="6"/>
        <v/>
      </c>
      <c r="I7" s="139" t="str">
        <f t="shared" ca="1" si="7"/>
        <v/>
      </c>
      <c r="J7" s="140" t="str">
        <f t="shared" ref="J7:J70" ca="1" si="12">IF($A7="","",IFERROR(I7/H7,""))</f>
        <v/>
      </c>
      <c r="K7" s="118" t="str">
        <f t="shared" ref="K7:K70" ca="1" si="13">IF($A7="","",IFERROR(L7/I7,""))</f>
        <v/>
      </c>
      <c r="L7" s="118" t="str">
        <f t="shared" ca="1" si="8"/>
        <v/>
      </c>
      <c r="M7" s="141" t="str">
        <f t="shared" ca="1" si="9"/>
        <v/>
      </c>
      <c r="N7" s="139" t="str">
        <f t="shared" ca="1" si="10"/>
        <v/>
      </c>
      <c r="O7" s="140" t="str">
        <f t="shared" ref="O7:O70" ca="1" si="14">IF($A7="","",IFERROR(N7/I7,""))</f>
        <v/>
      </c>
      <c r="P7" s="118" t="str">
        <f t="shared" ref="P7:P70" ca="1" si="15">IF($A7="","",IFERROR(L7/N7,""))</f>
        <v/>
      </c>
      <c r="Q7" s="138" t="str">
        <f t="shared" ref="Q7:Q70" ca="1" si="16">IF($A7="","",IF(N7&gt;0,IF(P7&gt;$P$5,"B","A"),IF(N7=0,IF(L7&gt;$P$5,"C","D"))))</f>
        <v/>
      </c>
    </row>
    <row r="8" spans="1:17" x14ac:dyDescent="0.15">
      <c r="A8" s="138" t="str">
        <f t="shared" ca="1" si="11"/>
        <v/>
      </c>
      <c r="B8" s="102" t="str">
        <f t="shared" ca="1" si="0"/>
        <v/>
      </c>
      <c r="C8" s="102" t="str">
        <f t="shared" ca="1" si="1"/>
        <v/>
      </c>
      <c r="D8" s="102" t="str">
        <f t="shared" ca="1" si="2"/>
        <v/>
      </c>
      <c r="E8" s="102" t="str">
        <f t="shared" ca="1" si="3"/>
        <v/>
      </c>
      <c r="F8" s="102" t="str">
        <f t="shared" ca="1" si="4"/>
        <v/>
      </c>
      <c r="G8" s="102" t="str">
        <f t="shared" ca="1" si="5"/>
        <v/>
      </c>
      <c r="H8" s="139" t="str">
        <f t="shared" ca="1" si="6"/>
        <v/>
      </c>
      <c r="I8" s="139" t="str">
        <f t="shared" ca="1" si="7"/>
        <v/>
      </c>
      <c r="J8" s="140" t="str">
        <f t="shared" ca="1" si="12"/>
        <v/>
      </c>
      <c r="K8" s="118" t="str">
        <f t="shared" ca="1" si="13"/>
        <v/>
      </c>
      <c r="L8" s="118" t="str">
        <f t="shared" ca="1" si="8"/>
        <v/>
      </c>
      <c r="M8" s="141" t="str">
        <f t="shared" ca="1" si="9"/>
        <v/>
      </c>
      <c r="N8" s="139" t="str">
        <f t="shared" ca="1" si="10"/>
        <v/>
      </c>
      <c r="O8" s="140" t="str">
        <f t="shared" ca="1" si="14"/>
        <v/>
      </c>
      <c r="P8" s="118" t="str">
        <f t="shared" ca="1" si="15"/>
        <v/>
      </c>
      <c r="Q8" s="138" t="str">
        <f t="shared" ca="1" si="16"/>
        <v/>
      </c>
    </row>
    <row r="9" spans="1:17" x14ac:dyDescent="0.15">
      <c r="A9" s="138" t="str">
        <f t="shared" ca="1" si="11"/>
        <v/>
      </c>
      <c r="B9" s="102" t="str">
        <f t="shared" ca="1" si="0"/>
        <v/>
      </c>
      <c r="C9" s="102" t="str">
        <f t="shared" ca="1" si="1"/>
        <v/>
      </c>
      <c r="D9" s="102" t="str">
        <f t="shared" ca="1" si="2"/>
        <v/>
      </c>
      <c r="E9" s="102" t="str">
        <f t="shared" ca="1" si="3"/>
        <v/>
      </c>
      <c r="F9" s="102" t="str">
        <f t="shared" ca="1" si="4"/>
        <v/>
      </c>
      <c r="G9" s="102" t="str">
        <f t="shared" ca="1" si="5"/>
        <v/>
      </c>
      <c r="H9" s="139" t="str">
        <f t="shared" ca="1" si="6"/>
        <v/>
      </c>
      <c r="I9" s="139" t="str">
        <f t="shared" ca="1" si="7"/>
        <v/>
      </c>
      <c r="J9" s="140" t="str">
        <f t="shared" ca="1" si="12"/>
        <v/>
      </c>
      <c r="K9" s="118" t="str">
        <f t="shared" ca="1" si="13"/>
        <v/>
      </c>
      <c r="L9" s="118" t="str">
        <f t="shared" ca="1" si="8"/>
        <v/>
      </c>
      <c r="M9" s="141" t="str">
        <f t="shared" ca="1" si="9"/>
        <v/>
      </c>
      <c r="N9" s="139" t="str">
        <f t="shared" ca="1" si="10"/>
        <v/>
      </c>
      <c r="O9" s="140" t="str">
        <f t="shared" ca="1" si="14"/>
        <v/>
      </c>
      <c r="P9" s="118" t="str">
        <f t="shared" ca="1" si="15"/>
        <v/>
      </c>
      <c r="Q9" s="138" t="str">
        <f t="shared" ca="1" si="16"/>
        <v/>
      </c>
    </row>
    <row r="10" spans="1:17" x14ac:dyDescent="0.15">
      <c r="A10" s="138" t="str">
        <f t="shared" ca="1" si="11"/>
        <v/>
      </c>
      <c r="B10" s="102" t="str">
        <f t="shared" ca="1" si="0"/>
        <v/>
      </c>
      <c r="C10" s="102" t="str">
        <f t="shared" ca="1" si="1"/>
        <v/>
      </c>
      <c r="D10" s="102" t="str">
        <f t="shared" ca="1" si="2"/>
        <v/>
      </c>
      <c r="E10" s="102" t="str">
        <f t="shared" ca="1" si="3"/>
        <v/>
      </c>
      <c r="F10" s="102" t="str">
        <f t="shared" ca="1" si="4"/>
        <v/>
      </c>
      <c r="G10" s="102" t="str">
        <f t="shared" ca="1" si="5"/>
        <v/>
      </c>
      <c r="H10" s="139" t="str">
        <f t="shared" ca="1" si="6"/>
        <v/>
      </c>
      <c r="I10" s="139" t="str">
        <f t="shared" ca="1" si="7"/>
        <v/>
      </c>
      <c r="J10" s="140" t="str">
        <f t="shared" ca="1" si="12"/>
        <v/>
      </c>
      <c r="K10" s="118" t="str">
        <f t="shared" ca="1" si="13"/>
        <v/>
      </c>
      <c r="L10" s="118" t="str">
        <f t="shared" ca="1" si="8"/>
        <v/>
      </c>
      <c r="M10" s="141" t="str">
        <f t="shared" ca="1" si="9"/>
        <v/>
      </c>
      <c r="N10" s="139" t="str">
        <f t="shared" ca="1" si="10"/>
        <v/>
      </c>
      <c r="O10" s="140" t="str">
        <f t="shared" ca="1" si="14"/>
        <v/>
      </c>
      <c r="P10" s="118" t="str">
        <f t="shared" ca="1" si="15"/>
        <v/>
      </c>
      <c r="Q10" s="138" t="str">
        <f t="shared" ca="1" si="16"/>
        <v/>
      </c>
    </row>
    <row r="11" spans="1:17" x14ac:dyDescent="0.15">
      <c r="A11" s="138" t="str">
        <f t="shared" ca="1" si="11"/>
        <v/>
      </c>
      <c r="B11" s="102" t="str">
        <f t="shared" ca="1" si="0"/>
        <v/>
      </c>
      <c r="C11" s="102" t="str">
        <f t="shared" ca="1" si="1"/>
        <v/>
      </c>
      <c r="D11" s="102" t="str">
        <f t="shared" ca="1" si="2"/>
        <v/>
      </c>
      <c r="E11" s="102" t="str">
        <f t="shared" ca="1" si="3"/>
        <v/>
      </c>
      <c r="F11" s="102" t="str">
        <f t="shared" ca="1" si="4"/>
        <v/>
      </c>
      <c r="G11" s="102" t="str">
        <f t="shared" ca="1" si="5"/>
        <v/>
      </c>
      <c r="H11" s="139" t="str">
        <f t="shared" ca="1" si="6"/>
        <v/>
      </c>
      <c r="I11" s="139" t="str">
        <f t="shared" ca="1" si="7"/>
        <v/>
      </c>
      <c r="J11" s="140" t="str">
        <f t="shared" ca="1" si="12"/>
        <v/>
      </c>
      <c r="K11" s="118" t="str">
        <f t="shared" ca="1" si="13"/>
        <v/>
      </c>
      <c r="L11" s="118" t="str">
        <f t="shared" ca="1" si="8"/>
        <v/>
      </c>
      <c r="M11" s="141" t="str">
        <f t="shared" ca="1" si="9"/>
        <v/>
      </c>
      <c r="N11" s="139" t="str">
        <f t="shared" ca="1" si="10"/>
        <v/>
      </c>
      <c r="O11" s="140" t="str">
        <f t="shared" ca="1" si="14"/>
        <v/>
      </c>
      <c r="P11" s="118" t="str">
        <f t="shared" ca="1" si="15"/>
        <v/>
      </c>
      <c r="Q11" s="138" t="str">
        <f t="shared" ca="1" si="16"/>
        <v/>
      </c>
    </row>
    <row r="12" spans="1:17" x14ac:dyDescent="0.15">
      <c r="A12" s="138" t="str">
        <f t="shared" ca="1" si="11"/>
        <v/>
      </c>
      <c r="B12" s="102" t="str">
        <f t="shared" ca="1" si="0"/>
        <v/>
      </c>
      <c r="C12" s="102" t="str">
        <f t="shared" ca="1" si="1"/>
        <v/>
      </c>
      <c r="D12" s="102" t="str">
        <f t="shared" ca="1" si="2"/>
        <v/>
      </c>
      <c r="E12" s="102" t="str">
        <f t="shared" ca="1" si="3"/>
        <v/>
      </c>
      <c r="F12" s="102" t="str">
        <f t="shared" ca="1" si="4"/>
        <v/>
      </c>
      <c r="G12" s="102" t="str">
        <f t="shared" ca="1" si="5"/>
        <v/>
      </c>
      <c r="H12" s="139" t="str">
        <f t="shared" ca="1" si="6"/>
        <v/>
      </c>
      <c r="I12" s="139" t="str">
        <f t="shared" ca="1" si="7"/>
        <v/>
      </c>
      <c r="J12" s="140" t="str">
        <f t="shared" ca="1" si="12"/>
        <v/>
      </c>
      <c r="K12" s="118" t="str">
        <f t="shared" ca="1" si="13"/>
        <v/>
      </c>
      <c r="L12" s="118" t="str">
        <f t="shared" ca="1" si="8"/>
        <v/>
      </c>
      <c r="M12" s="141" t="str">
        <f t="shared" ca="1" si="9"/>
        <v/>
      </c>
      <c r="N12" s="139" t="str">
        <f t="shared" ca="1" si="10"/>
        <v/>
      </c>
      <c r="O12" s="140" t="str">
        <f t="shared" ca="1" si="14"/>
        <v/>
      </c>
      <c r="P12" s="118" t="str">
        <f t="shared" ca="1" si="15"/>
        <v/>
      </c>
      <c r="Q12" s="138" t="str">
        <f t="shared" ca="1" si="16"/>
        <v/>
      </c>
    </row>
    <row r="13" spans="1:17" x14ac:dyDescent="0.15">
      <c r="A13" s="138" t="str">
        <f t="shared" ca="1" si="11"/>
        <v/>
      </c>
      <c r="B13" s="102" t="str">
        <f t="shared" ca="1" si="0"/>
        <v/>
      </c>
      <c r="C13" s="102" t="str">
        <f t="shared" ca="1" si="1"/>
        <v/>
      </c>
      <c r="D13" s="102" t="str">
        <f t="shared" ca="1" si="2"/>
        <v/>
      </c>
      <c r="E13" s="102" t="str">
        <f t="shared" ca="1" si="3"/>
        <v/>
      </c>
      <c r="F13" s="102" t="str">
        <f t="shared" ca="1" si="4"/>
        <v/>
      </c>
      <c r="G13" s="102" t="str">
        <f t="shared" ca="1" si="5"/>
        <v/>
      </c>
      <c r="H13" s="139" t="str">
        <f t="shared" ca="1" si="6"/>
        <v/>
      </c>
      <c r="I13" s="139" t="str">
        <f t="shared" ca="1" si="7"/>
        <v/>
      </c>
      <c r="J13" s="140" t="str">
        <f t="shared" ca="1" si="12"/>
        <v/>
      </c>
      <c r="K13" s="118" t="str">
        <f t="shared" ca="1" si="13"/>
        <v/>
      </c>
      <c r="L13" s="118" t="str">
        <f t="shared" ca="1" si="8"/>
        <v/>
      </c>
      <c r="M13" s="141" t="str">
        <f t="shared" ca="1" si="9"/>
        <v/>
      </c>
      <c r="N13" s="139" t="str">
        <f t="shared" ca="1" si="10"/>
        <v/>
      </c>
      <c r="O13" s="140" t="str">
        <f t="shared" ca="1" si="14"/>
        <v/>
      </c>
      <c r="P13" s="118" t="str">
        <f t="shared" ca="1" si="15"/>
        <v/>
      </c>
      <c r="Q13" s="138" t="str">
        <f t="shared" ca="1" si="16"/>
        <v/>
      </c>
    </row>
    <row r="14" spans="1:17" x14ac:dyDescent="0.15">
      <c r="A14" s="138" t="str">
        <f t="shared" ca="1" si="11"/>
        <v/>
      </c>
      <c r="B14" s="102" t="str">
        <f t="shared" ca="1" si="0"/>
        <v/>
      </c>
      <c r="C14" s="102" t="str">
        <f t="shared" ca="1" si="1"/>
        <v/>
      </c>
      <c r="D14" s="102" t="str">
        <f t="shared" ca="1" si="2"/>
        <v/>
      </c>
      <c r="E14" s="102" t="str">
        <f t="shared" ca="1" si="3"/>
        <v/>
      </c>
      <c r="F14" s="102" t="str">
        <f t="shared" ca="1" si="4"/>
        <v/>
      </c>
      <c r="G14" s="102" t="str">
        <f t="shared" ca="1" si="5"/>
        <v/>
      </c>
      <c r="H14" s="139" t="str">
        <f t="shared" ca="1" si="6"/>
        <v/>
      </c>
      <c r="I14" s="139" t="str">
        <f t="shared" ca="1" si="7"/>
        <v/>
      </c>
      <c r="J14" s="140" t="str">
        <f t="shared" ca="1" si="12"/>
        <v/>
      </c>
      <c r="K14" s="118" t="str">
        <f t="shared" ca="1" si="13"/>
        <v/>
      </c>
      <c r="L14" s="118" t="str">
        <f t="shared" ca="1" si="8"/>
        <v/>
      </c>
      <c r="M14" s="141" t="str">
        <f t="shared" ca="1" si="9"/>
        <v/>
      </c>
      <c r="N14" s="139" t="str">
        <f t="shared" ca="1" si="10"/>
        <v/>
      </c>
      <c r="O14" s="140" t="str">
        <f t="shared" ca="1" si="14"/>
        <v/>
      </c>
      <c r="P14" s="118" t="str">
        <f t="shared" ca="1" si="15"/>
        <v/>
      </c>
      <c r="Q14" s="138" t="str">
        <f t="shared" ca="1" si="16"/>
        <v/>
      </c>
    </row>
    <row r="15" spans="1:17" x14ac:dyDescent="0.15">
      <c r="A15" s="138" t="str">
        <f t="shared" ca="1" si="11"/>
        <v/>
      </c>
      <c r="B15" s="102" t="str">
        <f t="shared" ca="1" si="0"/>
        <v/>
      </c>
      <c r="C15" s="102" t="str">
        <f t="shared" ca="1" si="1"/>
        <v/>
      </c>
      <c r="D15" s="102" t="str">
        <f t="shared" ca="1" si="2"/>
        <v/>
      </c>
      <c r="E15" s="102" t="str">
        <f t="shared" ca="1" si="3"/>
        <v/>
      </c>
      <c r="F15" s="102" t="str">
        <f t="shared" ca="1" si="4"/>
        <v/>
      </c>
      <c r="G15" s="102" t="str">
        <f t="shared" ca="1" si="5"/>
        <v/>
      </c>
      <c r="H15" s="139" t="str">
        <f t="shared" ca="1" si="6"/>
        <v/>
      </c>
      <c r="I15" s="139" t="str">
        <f t="shared" ca="1" si="7"/>
        <v/>
      </c>
      <c r="J15" s="140" t="str">
        <f t="shared" ca="1" si="12"/>
        <v/>
      </c>
      <c r="K15" s="118" t="str">
        <f t="shared" ca="1" si="13"/>
        <v/>
      </c>
      <c r="L15" s="118" t="str">
        <f t="shared" ca="1" si="8"/>
        <v/>
      </c>
      <c r="M15" s="141" t="str">
        <f t="shared" ca="1" si="9"/>
        <v/>
      </c>
      <c r="N15" s="139" t="str">
        <f t="shared" ca="1" si="10"/>
        <v/>
      </c>
      <c r="O15" s="140" t="str">
        <f t="shared" ca="1" si="14"/>
        <v/>
      </c>
      <c r="P15" s="118" t="str">
        <f t="shared" ca="1" si="15"/>
        <v/>
      </c>
      <c r="Q15" s="138" t="str">
        <f t="shared" ca="1" si="16"/>
        <v/>
      </c>
    </row>
    <row r="16" spans="1:17" x14ac:dyDescent="0.15">
      <c r="A16" s="138" t="str">
        <f t="shared" ca="1" si="11"/>
        <v/>
      </c>
      <c r="B16" s="102" t="str">
        <f t="shared" ca="1" si="0"/>
        <v/>
      </c>
      <c r="C16" s="102" t="str">
        <f t="shared" ca="1" si="1"/>
        <v/>
      </c>
      <c r="D16" s="102" t="str">
        <f t="shared" ca="1" si="2"/>
        <v/>
      </c>
      <c r="E16" s="102" t="str">
        <f t="shared" ca="1" si="3"/>
        <v/>
      </c>
      <c r="F16" s="102" t="str">
        <f t="shared" ca="1" si="4"/>
        <v/>
      </c>
      <c r="G16" s="102" t="str">
        <f t="shared" ca="1" si="5"/>
        <v/>
      </c>
      <c r="H16" s="139" t="str">
        <f t="shared" ca="1" si="6"/>
        <v/>
      </c>
      <c r="I16" s="139" t="str">
        <f t="shared" ca="1" si="7"/>
        <v/>
      </c>
      <c r="J16" s="140" t="str">
        <f t="shared" ca="1" si="12"/>
        <v/>
      </c>
      <c r="K16" s="118" t="str">
        <f t="shared" ca="1" si="13"/>
        <v/>
      </c>
      <c r="L16" s="118" t="str">
        <f t="shared" ca="1" si="8"/>
        <v/>
      </c>
      <c r="M16" s="141" t="str">
        <f t="shared" ca="1" si="9"/>
        <v/>
      </c>
      <c r="N16" s="139" t="str">
        <f t="shared" ca="1" si="10"/>
        <v/>
      </c>
      <c r="O16" s="140" t="str">
        <f t="shared" ca="1" si="14"/>
        <v/>
      </c>
      <c r="P16" s="118" t="str">
        <f t="shared" ca="1" si="15"/>
        <v/>
      </c>
      <c r="Q16" s="138" t="str">
        <f t="shared" ca="1" si="16"/>
        <v/>
      </c>
    </row>
    <row r="17" spans="1:17" x14ac:dyDescent="0.15">
      <c r="A17" s="138" t="str">
        <f t="shared" ca="1" si="11"/>
        <v/>
      </c>
      <c r="B17" s="102" t="str">
        <f t="shared" ca="1" si="0"/>
        <v/>
      </c>
      <c r="C17" s="102" t="str">
        <f t="shared" ca="1" si="1"/>
        <v/>
      </c>
      <c r="D17" s="102" t="str">
        <f t="shared" ca="1" si="2"/>
        <v/>
      </c>
      <c r="E17" s="102" t="str">
        <f t="shared" ca="1" si="3"/>
        <v/>
      </c>
      <c r="F17" s="102" t="str">
        <f t="shared" ca="1" si="4"/>
        <v/>
      </c>
      <c r="G17" s="102" t="str">
        <f t="shared" ca="1" si="5"/>
        <v/>
      </c>
      <c r="H17" s="139" t="str">
        <f t="shared" ca="1" si="6"/>
        <v/>
      </c>
      <c r="I17" s="139" t="str">
        <f t="shared" ca="1" si="7"/>
        <v/>
      </c>
      <c r="J17" s="140" t="str">
        <f t="shared" ca="1" si="12"/>
        <v/>
      </c>
      <c r="K17" s="118" t="str">
        <f t="shared" ca="1" si="13"/>
        <v/>
      </c>
      <c r="L17" s="118" t="str">
        <f t="shared" ca="1" si="8"/>
        <v/>
      </c>
      <c r="M17" s="141" t="str">
        <f t="shared" ca="1" si="9"/>
        <v/>
      </c>
      <c r="N17" s="139" t="str">
        <f t="shared" ca="1" si="10"/>
        <v/>
      </c>
      <c r="O17" s="140" t="str">
        <f t="shared" ca="1" si="14"/>
        <v/>
      </c>
      <c r="P17" s="118" t="str">
        <f t="shared" ca="1" si="15"/>
        <v/>
      </c>
      <c r="Q17" s="138" t="str">
        <f t="shared" ca="1" si="16"/>
        <v/>
      </c>
    </row>
    <row r="18" spans="1:17" x14ac:dyDescent="0.15">
      <c r="A18" s="138" t="str">
        <f t="shared" ca="1" si="11"/>
        <v/>
      </c>
      <c r="B18" s="102" t="str">
        <f t="shared" ca="1" si="0"/>
        <v/>
      </c>
      <c r="C18" s="102" t="str">
        <f t="shared" ca="1" si="1"/>
        <v/>
      </c>
      <c r="D18" s="102" t="str">
        <f t="shared" ca="1" si="2"/>
        <v/>
      </c>
      <c r="E18" s="102" t="str">
        <f t="shared" ca="1" si="3"/>
        <v/>
      </c>
      <c r="F18" s="102" t="str">
        <f t="shared" ca="1" si="4"/>
        <v/>
      </c>
      <c r="G18" s="102" t="str">
        <f t="shared" ca="1" si="5"/>
        <v/>
      </c>
      <c r="H18" s="139" t="str">
        <f t="shared" ca="1" si="6"/>
        <v/>
      </c>
      <c r="I18" s="139" t="str">
        <f t="shared" ca="1" si="7"/>
        <v/>
      </c>
      <c r="J18" s="140" t="str">
        <f t="shared" ca="1" si="12"/>
        <v/>
      </c>
      <c r="K18" s="118" t="str">
        <f t="shared" ca="1" si="13"/>
        <v/>
      </c>
      <c r="L18" s="118" t="str">
        <f t="shared" ca="1" si="8"/>
        <v/>
      </c>
      <c r="M18" s="141" t="str">
        <f t="shared" ca="1" si="9"/>
        <v/>
      </c>
      <c r="N18" s="139" t="str">
        <f t="shared" ca="1" si="10"/>
        <v/>
      </c>
      <c r="O18" s="140" t="str">
        <f t="shared" ca="1" si="14"/>
        <v/>
      </c>
      <c r="P18" s="118" t="str">
        <f t="shared" ca="1" si="15"/>
        <v/>
      </c>
      <c r="Q18" s="138" t="str">
        <f t="shared" ca="1" si="16"/>
        <v/>
      </c>
    </row>
    <row r="19" spans="1:17" x14ac:dyDescent="0.15">
      <c r="A19" s="138" t="str">
        <f t="shared" ca="1" si="11"/>
        <v/>
      </c>
      <c r="B19" s="102" t="str">
        <f t="shared" ca="1" si="0"/>
        <v/>
      </c>
      <c r="C19" s="102" t="str">
        <f t="shared" ca="1" si="1"/>
        <v/>
      </c>
      <c r="D19" s="102" t="str">
        <f t="shared" ca="1" si="2"/>
        <v/>
      </c>
      <c r="E19" s="102" t="str">
        <f t="shared" ca="1" si="3"/>
        <v/>
      </c>
      <c r="F19" s="102" t="str">
        <f t="shared" ca="1" si="4"/>
        <v/>
      </c>
      <c r="G19" s="102" t="str">
        <f t="shared" ca="1" si="5"/>
        <v/>
      </c>
      <c r="H19" s="139" t="str">
        <f t="shared" ca="1" si="6"/>
        <v/>
      </c>
      <c r="I19" s="139" t="str">
        <f t="shared" ca="1" si="7"/>
        <v/>
      </c>
      <c r="J19" s="140" t="str">
        <f t="shared" ca="1" si="12"/>
        <v/>
      </c>
      <c r="K19" s="118" t="str">
        <f t="shared" ca="1" si="13"/>
        <v/>
      </c>
      <c r="L19" s="118" t="str">
        <f t="shared" ca="1" si="8"/>
        <v/>
      </c>
      <c r="M19" s="141" t="str">
        <f t="shared" ca="1" si="9"/>
        <v/>
      </c>
      <c r="N19" s="139" t="str">
        <f t="shared" ca="1" si="10"/>
        <v/>
      </c>
      <c r="O19" s="140" t="str">
        <f t="shared" ca="1" si="14"/>
        <v/>
      </c>
      <c r="P19" s="118" t="str">
        <f t="shared" ca="1" si="15"/>
        <v/>
      </c>
      <c r="Q19" s="138" t="str">
        <f t="shared" ca="1" si="16"/>
        <v/>
      </c>
    </row>
    <row r="20" spans="1:17" x14ac:dyDescent="0.15">
      <c r="A20" s="138" t="str">
        <f t="shared" ca="1" si="11"/>
        <v/>
      </c>
      <c r="B20" s="102" t="str">
        <f t="shared" ca="1" si="0"/>
        <v/>
      </c>
      <c r="C20" s="102" t="str">
        <f t="shared" ca="1" si="1"/>
        <v/>
      </c>
      <c r="D20" s="102" t="str">
        <f t="shared" ca="1" si="2"/>
        <v/>
      </c>
      <c r="E20" s="102" t="str">
        <f t="shared" ca="1" si="3"/>
        <v/>
      </c>
      <c r="F20" s="102" t="str">
        <f t="shared" ca="1" si="4"/>
        <v/>
      </c>
      <c r="G20" s="102" t="str">
        <f t="shared" ca="1" si="5"/>
        <v/>
      </c>
      <c r="H20" s="139" t="str">
        <f t="shared" ca="1" si="6"/>
        <v/>
      </c>
      <c r="I20" s="139" t="str">
        <f t="shared" ca="1" si="7"/>
        <v/>
      </c>
      <c r="J20" s="140" t="str">
        <f t="shared" ca="1" si="12"/>
        <v/>
      </c>
      <c r="K20" s="118" t="str">
        <f t="shared" ca="1" si="13"/>
        <v/>
      </c>
      <c r="L20" s="118" t="str">
        <f t="shared" ca="1" si="8"/>
        <v/>
      </c>
      <c r="M20" s="141" t="str">
        <f t="shared" ca="1" si="9"/>
        <v/>
      </c>
      <c r="N20" s="139" t="str">
        <f t="shared" ca="1" si="10"/>
        <v/>
      </c>
      <c r="O20" s="140" t="str">
        <f t="shared" ca="1" si="14"/>
        <v/>
      </c>
      <c r="P20" s="118" t="str">
        <f t="shared" ca="1" si="15"/>
        <v/>
      </c>
      <c r="Q20" s="138" t="str">
        <f t="shared" ca="1" si="16"/>
        <v/>
      </c>
    </row>
    <row r="21" spans="1:17" x14ac:dyDescent="0.15">
      <c r="A21" s="138" t="str">
        <f t="shared" ca="1" si="11"/>
        <v/>
      </c>
      <c r="B21" s="102" t="str">
        <f t="shared" ca="1" si="0"/>
        <v/>
      </c>
      <c r="C21" s="102" t="str">
        <f t="shared" ca="1" si="1"/>
        <v/>
      </c>
      <c r="D21" s="102" t="str">
        <f t="shared" ca="1" si="2"/>
        <v/>
      </c>
      <c r="E21" s="102" t="str">
        <f t="shared" ca="1" si="3"/>
        <v/>
      </c>
      <c r="F21" s="102" t="str">
        <f t="shared" ca="1" si="4"/>
        <v/>
      </c>
      <c r="G21" s="102" t="str">
        <f t="shared" ca="1" si="5"/>
        <v/>
      </c>
      <c r="H21" s="139" t="str">
        <f t="shared" ca="1" si="6"/>
        <v/>
      </c>
      <c r="I21" s="139" t="str">
        <f t="shared" ca="1" si="7"/>
        <v/>
      </c>
      <c r="J21" s="140" t="str">
        <f t="shared" ca="1" si="12"/>
        <v/>
      </c>
      <c r="K21" s="118" t="str">
        <f t="shared" ca="1" si="13"/>
        <v/>
      </c>
      <c r="L21" s="118" t="str">
        <f t="shared" ca="1" si="8"/>
        <v/>
      </c>
      <c r="M21" s="141" t="str">
        <f t="shared" ca="1" si="9"/>
        <v/>
      </c>
      <c r="N21" s="139" t="str">
        <f t="shared" ca="1" si="10"/>
        <v/>
      </c>
      <c r="O21" s="140" t="str">
        <f t="shared" ca="1" si="14"/>
        <v/>
      </c>
      <c r="P21" s="118" t="str">
        <f t="shared" ca="1" si="15"/>
        <v/>
      </c>
      <c r="Q21" s="138" t="str">
        <f t="shared" ca="1" si="16"/>
        <v/>
      </c>
    </row>
    <row r="22" spans="1:17" x14ac:dyDescent="0.15">
      <c r="A22" s="138" t="str">
        <f t="shared" ca="1" si="11"/>
        <v/>
      </c>
      <c r="B22" s="102" t="str">
        <f t="shared" ca="1" si="0"/>
        <v/>
      </c>
      <c r="C22" s="102" t="str">
        <f t="shared" ca="1" si="1"/>
        <v/>
      </c>
      <c r="D22" s="102" t="str">
        <f t="shared" ca="1" si="2"/>
        <v/>
      </c>
      <c r="E22" s="102" t="str">
        <f t="shared" ca="1" si="3"/>
        <v/>
      </c>
      <c r="F22" s="102" t="str">
        <f t="shared" ca="1" si="4"/>
        <v/>
      </c>
      <c r="G22" s="102" t="str">
        <f t="shared" ca="1" si="5"/>
        <v/>
      </c>
      <c r="H22" s="139" t="str">
        <f t="shared" ca="1" si="6"/>
        <v/>
      </c>
      <c r="I22" s="139" t="str">
        <f t="shared" ca="1" si="7"/>
        <v/>
      </c>
      <c r="J22" s="140" t="str">
        <f t="shared" ca="1" si="12"/>
        <v/>
      </c>
      <c r="K22" s="118" t="str">
        <f t="shared" ca="1" si="13"/>
        <v/>
      </c>
      <c r="L22" s="118" t="str">
        <f t="shared" ca="1" si="8"/>
        <v/>
      </c>
      <c r="M22" s="141" t="str">
        <f t="shared" ca="1" si="9"/>
        <v/>
      </c>
      <c r="N22" s="139" t="str">
        <f t="shared" ca="1" si="10"/>
        <v/>
      </c>
      <c r="O22" s="140" t="str">
        <f t="shared" ca="1" si="14"/>
        <v/>
      </c>
      <c r="P22" s="118" t="str">
        <f t="shared" ca="1" si="15"/>
        <v/>
      </c>
      <c r="Q22" s="138" t="str">
        <f t="shared" ca="1" si="16"/>
        <v/>
      </c>
    </row>
    <row r="23" spans="1:17" x14ac:dyDescent="0.15">
      <c r="A23" s="138" t="str">
        <f t="shared" ca="1" si="11"/>
        <v/>
      </c>
      <c r="B23" s="102" t="str">
        <f t="shared" ca="1" si="0"/>
        <v/>
      </c>
      <c r="C23" s="102" t="str">
        <f t="shared" ca="1" si="1"/>
        <v/>
      </c>
      <c r="D23" s="102" t="str">
        <f t="shared" ca="1" si="2"/>
        <v/>
      </c>
      <c r="E23" s="102" t="str">
        <f t="shared" ca="1" si="3"/>
        <v/>
      </c>
      <c r="F23" s="102" t="str">
        <f t="shared" ca="1" si="4"/>
        <v/>
      </c>
      <c r="G23" s="102" t="str">
        <f t="shared" ca="1" si="5"/>
        <v/>
      </c>
      <c r="H23" s="139" t="str">
        <f t="shared" ca="1" si="6"/>
        <v/>
      </c>
      <c r="I23" s="139" t="str">
        <f t="shared" ca="1" si="7"/>
        <v/>
      </c>
      <c r="J23" s="140" t="str">
        <f t="shared" ca="1" si="12"/>
        <v/>
      </c>
      <c r="K23" s="118" t="str">
        <f t="shared" ca="1" si="13"/>
        <v/>
      </c>
      <c r="L23" s="118" t="str">
        <f t="shared" ca="1" si="8"/>
        <v/>
      </c>
      <c r="M23" s="141" t="str">
        <f t="shared" ca="1" si="9"/>
        <v/>
      </c>
      <c r="N23" s="139" t="str">
        <f t="shared" ca="1" si="10"/>
        <v/>
      </c>
      <c r="O23" s="140" t="str">
        <f t="shared" ca="1" si="14"/>
        <v/>
      </c>
      <c r="P23" s="118" t="str">
        <f t="shared" ca="1" si="15"/>
        <v/>
      </c>
      <c r="Q23" s="138" t="str">
        <f t="shared" ca="1" si="16"/>
        <v/>
      </c>
    </row>
    <row r="24" spans="1:17" x14ac:dyDescent="0.15">
      <c r="A24" s="138" t="str">
        <f t="shared" ca="1" si="11"/>
        <v/>
      </c>
      <c r="B24" s="102" t="str">
        <f t="shared" ca="1" si="0"/>
        <v/>
      </c>
      <c r="C24" s="102" t="str">
        <f t="shared" ca="1" si="1"/>
        <v/>
      </c>
      <c r="D24" s="102" t="str">
        <f t="shared" ca="1" si="2"/>
        <v/>
      </c>
      <c r="E24" s="102" t="str">
        <f t="shared" ca="1" si="3"/>
        <v/>
      </c>
      <c r="F24" s="102" t="str">
        <f t="shared" ca="1" si="4"/>
        <v/>
      </c>
      <c r="G24" s="102" t="str">
        <f t="shared" ca="1" si="5"/>
        <v/>
      </c>
      <c r="H24" s="139" t="str">
        <f t="shared" ca="1" si="6"/>
        <v/>
      </c>
      <c r="I24" s="139" t="str">
        <f t="shared" ca="1" si="7"/>
        <v/>
      </c>
      <c r="J24" s="140" t="str">
        <f t="shared" ca="1" si="12"/>
        <v/>
      </c>
      <c r="K24" s="118" t="str">
        <f t="shared" ca="1" si="13"/>
        <v/>
      </c>
      <c r="L24" s="118" t="str">
        <f t="shared" ca="1" si="8"/>
        <v/>
      </c>
      <c r="M24" s="141" t="str">
        <f t="shared" ca="1" si="9"/>
        <v/>
      </c>
      <c r="N24" s="139" t="str">
        <f t="shared" ca="1" si="10"/>
        <v/>
      </c>
      <c r="O24" s="140" t="str">
        <f t="shared" ca="1" si="14"/>
        <v/>
      </c>
      <c r="P24" s="118" t="str">
        <f t="shared" ca="1" si="15"/>
        <v/>
      </c>
      <c r="Q24" s="138" t="str">
        <f t="shared" ca="1" si="16"/>
        <v/>
      </c>
    </row>
    <row r="25" spans="1:17" x14ac:dyDescent="0.15">
      <c r="A25" s="138" t="str">
        <f t="shared" ca="1" si="11"/>
        <v/>
      </c>
      <c r="B25" s="102" t="str">
        <f t="shared" ca="1" si="0"/>
        <v/>
      </c>
      <c r="C25" s="102" t="str">
        <f t="shared" ca="1" si="1"/>
        <v/>
      </c>
      <c r="D25" s="102" t="str">
        <f t="shared" ca="1" si="2"/>
        <v/>
      </c>
      <c r="E25" s="102" t="str">
        <f t="shared" ca="1" si="3"/>
        <v/>
      </c>
      <c r="F25" s="102" t="str">
        <f t="shared" ca="1" si="4"/>
        <v/>
      </c>
      <c r="G25" s="102" t="str">
        <f t="shared" ca="1" si="5"/>
        <v/>
      </c>
      <c r="H25" s="139" t="str">
        <f t="shared" ca="1" si="6"/>
        <v/>
      </c>
      <c r="I25" s="139" t="str">
        <f t="shared" ca="1" si="7"/>
        <v/>
      </c>
      <c r="J25" s="140" t="str">
        <f t="shared" ca="1" si="12"/>
        <v/>
      </c>
      <c r="K25" s="118" t="str">
        <f t="shared" ca="1" si="13"/>
        <v/>
      </c>
      <c r="L25" s="118" t="str">
        <f t="shared" ca="1" si="8"/>
        <v/>
      </c>
      <c r="M25" s="141" t="str">
        <f t="shared" ca="1" si="9"/>
        <v/>
      </c>
      <c r="N25" s="139" t="str">
        <f t="shared" ca="1" si="10"/>
        <v/>
      </c>
      <c r="O25" s="140" t="str">
        <f t="shared" ca="1" si="14"/>
        <v/>
      </c>
      <c r="P25" s="118" t="str">
        <f t="shared" ca="1" si="15"/>
        <v/>
      </c>
      <c r="Q25" s="138" t="str">
        <f t="shared" ca="1" si="16"/>
        <v/>
      </c>
    </row>
    <row r="26" spans="1:17" x14ac:dyDescent="0.15">
      <c r="A26" s="138" t="str">
        <f t="shared" ca="1" si="11"/>
        <v/>
      </c>
      <c r="B26" s="102" t="str">
        <f t="shared" ca="1" si="0"/>
        <v/>
      </c>
      <c r="C26" s="102" t="str">
        <f t="shared" ca="1" si="1"/>
        <v/>
      </c>
      <c r="D26" s="102" t="str">
        <f t="shared" ca="1" si="2"/>
        <v/>
      </c>
      <c r="E26" s="102" t="str">
        <f t="shared" ca="1" si="3"/>
        <v/>
      </c>
      <c r="F26" s="102" t="str">
        <f t="shared" ca="1" si="4"/>
        <v/>
      </c>
      <c r="G26" s="102" t="str">
        <f t="shared" ca="1" si="5"/>
        <v/>
      </c>
      <c r="H26" s="139" t="str">
        <f t="shared" ca="1" si="6"/>
        <v/>
      </c>
      <c r="I26" s="139" t="str">
        <f t="shared" ca="1" si="7"/>
        <v/>
      </c>
      <c r="J26" s="140" t="str">
        <f t="shared" ca="1" si="12"/>
        <v/>
      </c>
      <c r="K26" s="118" t="str">
        <f t="shared" ca="1" si="13"/>
        <v/>
      </c>
      <c r="L26" s="118" t="str">
        <f t="shared" ca="1" si="8"/>
        <v/>
      </c>
      <c r="M26" s="141" t="str">
        <f t="shared" ca="1" si="9"/>
        <v/>
      </c>
      <c r="N26" s="139" t="str">
        <f t="shared" ca="1" si="10"/>
        <v/>
      </c>
      <c r="O26" s="140" t="str">
        <f t="shared" ca="1" si="14"/>
        <v/>
      </c>
      <c r="P26" s="118" t="str">
        <f t="shared" ca="1" si="15"/>
        <v/>
      </c>
      <c r="Q26" s="138" t="str">
        <f t="shared" ca="1" si="16"/>
        <v/>
      </c>
    </row>
    <row r="27" spans="1:17" x14ac:dyDescent="0.15">
      <c r="A27" s="138" t="str">
        <f t="shared" ca="1" si="11"/>
        <v/>
      </c>
      <c r="B27" s="102" t="str">
        <f t="shared" ca="1" si="0"/>
        <v/>
      </c>
      <c r="C27" s="102" t="str">
        <f t="shared" ca="1" si="1"/>
        <v/>
      </c>
      <c r="D27" s="102" t="str">
        <f t="shared" ca="1" si="2"/>
        <v/>
      </c>
      <c r="E27" s="102" t="str">
        <f t="shared" ca="1" si="3"/>
        <v/>
      </c>
      <c r="F27" s="102" t="str">
        <f t="shared" ca="1" si="4"/>
        <v/>
      </c>
      <c r="G27" s="102" t="str">
        <f t="shared" ca="1" si="5"/>
        <v/>
      </c>
      <c r="H27" s="139" t="str">
        <f t="shared" ca="1" si="6"/>
        <v/>
      </c>
      <c r="I27" s="139" t="str">
        <f t="shared" ca="1" si="7"/>
        <v/>
      </c>
      <c r="J27" s="140" t="str">
        <f t="shared" ca="1" si="12"/>
        <v/>
      </c>
      <c r="K27" s="118" t="str">
        <f t="shared" ca="1" si="13"/>
        <v/>
      </c>
      <c r="L27" s="118" t="str">
        <f t="shared" ca="1" si="8"/>
        <v/>
      </c>
      <c r="M27" s="141" t="str">
        <f t="shared" ca="1" si="9"/>
        <v/>
      </c>
      <c r="N27" s="139" t="str">
        <f t="shared" ca="1" si="10"/>
        <v/>
      </c>
      <c r="O27" s="140" t="str">
        <f t="shared" ca="1" si="14"/>
        <v/>
      </c>
      <c r="P27" s="118" t="str">
        <f t="shared" ca="1" si="15"/>
        <v/>
      </c>
      <c r="Q27" s="138" t="str">
        <f t="shared" ca="1" si="16"/>
        <v/>
      </c>
    </row>
    <row r="28" spans="1:17" x14ac:dyDescent="0.15">
      <c r="A28" s="138" t="str">
        <f t="shared" ca="1" si="11"/>
        <v/>
      </c>
      <c r="B28" s="102" t="str">
        <f t="shared" ca="1" si="0"/>
        <v/>
      </c>
      <c r="C28" s="102" t="str">
        <f t="shared" ca="1" si="1"/>
        <v/>
      </c>
      <c r="D28" s="102" t="str">
        <f t="shared" ca="1" si="2"/>
        <v/>
      </c>
      <c r="E28" s="102" t="str">
        <f t="shared" ca="1" si="3"/>
        <v/>
      </c>
      <c r="F28" s="102" t="str">
        <f t="shared" ca="1" si="4"/>
        <v/>
      </c>
      <c r="G28" s="102" t="str">
        <f t="shared" ca="1" si="5"/>
        <v/>
      </c>
      <c r="H28" s="139" t="str">
        <f t="shared" ca="1" si="6"/>
        <v/>
      </c>
      <c r="I28" s="139" t="str">
        <f t="shared" ca="1" si="7"/>
        <v/>
      </c>
      <c r="J28" s="140" t="str">
        <f t="shared" ca="1" si="12"/>
        <v/>
      </c>
      <c r="K28" s="118" t="str">
        <f t="shared" ca="1" si="13"/>
        <v/>
      </c>
      <c r="L28" s="118" t="str">
        <f t="shared" ca="1" si="8"/>
        <v/>
      </c>
      <c r="M28" s="141" t="str">
        <f t="shared" ca="1" si="9"/>
        <v/>
      </c>
      <c r="N28" s="139" t="str">
        <f t="shared" ca="1" si="10"/>
        <v/>
      </c>
      <c r="O28" s="140" t="str">
        <f t="shared" ca="1" si="14"/>
        <v/>
      </c>
      <c r="P28" s="118" t="str">
        <f t="shared" ca="1" si="15"/>
        <v/>
      </c>
      <c r="Q28" s="138" t="str">
        <f t="shared" ca="1" si="16"/>
        <v/>
      </c>
    </row>
    <row r="29" spans="1:17" x14ac:dyDescent="0.15">
      <c r="A29" s="138" t="str">
        <f t="shared" ca="1" si="11"/>
        <v/>
      </c>
      <c r="B29" s="102" t="str">
        <f t="shared" ca="1" si="0"/>
        <v/>
      </c>
      <c r="C29" s="102" t="str">
        <f t="shared" ca="1" si="1"/>
        <v/>
      </c>
      <c r="D29" s="102" t="str">
        <f t="shared" ca="1" si="2"/>
        <v/>
      </c>
      <c r="E29" s="102" t="str">
        <f t="shared" ca="1" si="3"/>
        <v/>
      </c>
      <c r="F29" s="102" t="str">
        <f t="shared" ca="1" si="4"/>
        <v/>
      </c>
      <c r="G29" s="102" t="str">
        <f t="shared" ca="1" si="5"/>
        <v/>
      </c>
      <c r="H29" s="139" t="str">
        <f t="shared" ca="1" si="6"/>
        <v/>
      </c>
      <c r="I29" s="139" t="str">
        <f t="shared" ca="1" si="7"/>
        <v/>
      </c>
      <c r="J29" s="140" t="str">
        <f t="shared" ca="1" si="12"/>
        <v/>
      </c>
      <c r="K29" s="118" t="str">
        <f t="shared" ca="1" si="13"/>
        <v/>
      </c>
      <c r="L29" s="118" t="str">
        <f t="shared" ca="1" si="8"/>
        <v/>
      </c>
      <c r="M29" s="141" t="str">
        <f t="shared" ca="1" si="9"/>
        <v/>
      </c>
      <c r="N29" s="139" t="str">
        <f t="shared" ca="1" si="10"/>
        <v/>
      </c>
      <c r="O29" s="140" t="str">
        <f t="shared" ca="1" si="14"/>
        <v/>
      </c>
      <c r="P29" s="118" t="str">
        <f t="shared" ca="1" si="15"/>
        <v/>
      </c>
      <c r="Q29" s="138" t="str">
        <f t="shared" ca="1" si="16"/>
        <v/>
      </c>
    </row>
    <row r="30" spans="1:17" x14ac:dyDescent="0.15">
      <c r="A30" s="138" t="str">
        <f t="shared" ca="1" si="11"/>
        <v/>
      </c>
      <c r="B30" s="102" t="str">
        <f t="shared" ca="1" si="0"/>
        <v/>
      </c>
      <c r="C30" s="102" t="str">
        <f t="shared" ca="1" si="1"/>
        <v/>
      </c>
      <c r="D30" s="102" t="str">
        <f t="shared" ca="1" si="2"/>
        <v/>
      </c>
      <c r="E30" s="102" t="str">
        <f t="shared" ca="1" si="3"/>
        <v/>
      </c>
      <c r="F30" s="102" t="str">
        <f t="shared" ca="1" si="4"/>
        <v/>
      </c>
      <c r="G30" s="102" t="str">
        <f t="shared" ca="1" si="5"/>
        <v/>
      </c>
      <c r="H30" s="139" t="str">
        <f t="shared" ca="1" si="6"/>
        <v/>
      </c>
      <c r="I30" s="139" t="str">
        <f t="shared" ca="1" si="7"/>
        <v/>
      </c>
      <c r="J30" s="140" t="str">
        <f t="shared" ca="1" si="12"/>
        <v/>
      </c>
      <c r="K30" s="118" t="str">
        <f t="shared" ca="1" si="13"/>
        <v/>
      </c>
      <c r="L30" s="118" t="str">
        <f t="shared" ca="1" si="8"/>
        <v/>
      </c>
      <c r="M30" s="141" t="str">
        <f t="shared" ca="1" si="9"/>
        <v/>
      </c>
      <c r="N30" s="139" t="str">
        <f t="shared" ca="1" si="10"/>
        <v/>
      </c>
      <c r="O30" s="140" t="str">
        <f t="shared" ca="1" si="14"/>
        <v/>
      </c>
      <c r="P30" s="118" t="str">
        <f t="shared" ca="1" si="15"/>
        <v/>
      </c>
      <c r="Q30" s="138" t="str">
        <f t="shared" ca="1" si="16"/>
        <v/>
      </c>
    </row>
    <row r="31" spans="1:17" x14ac:dyDescent="0.15">
      <c r="A31" s="138" t="str">
        <f t="shared" ca="1" si="11"/>
        <v/>
      </c>
      <c r="B31" s="102" t="str">
        <f t="shared" ca="1" si="0"/>
        <v/>
      </c>
      <c r="C31" s="102" t="str">
        <f t="shared" ca="1" si="1"/>
        <v/>
      </c>
      <c r="D31" s="102" t="str">
        <f t="shared" ca="1" si="2"/>
        <v/>
      </c>
      <c r="E31" s="102" t="str">
        <f t="shared" ca="1" si="3"/>
        <v/>
      </c>
      <c r="F31" s="102" t="str">
        <f t="shared" ca="1" si="4"/>
        <v/>
      </c>
      <c r="G31" s="102" t="str">
        <f t="shared" ca="1" si="5"/>
        <v/>
      </c>
      <c r="H31" s="139" t="str">
        <f t="shared" ca="1" si="6"/>
        <v/>
      </c>
      <c r="I31" s="139" t="str">
        <f t="shared" ca="1" si="7"/>
        <v/>
      </c>
      <c r="J31" s="140" t="str">
        <f t="shared" ca="1" si="12"/>
        <v/>
      </c>
      <c r="K31" s="118" t="str">
        <f t="shared" ca="1" si="13"/>
        <v/>
      </c>
      <c r="L31" s="118" t="str">
        <f ca="1">IF($A31="","",INDEX(INDIRECT("ydn_raw!AX:AX"),MATCH($B$4,INDIRECT("ydn_raw!AL:AL"),0)+$A31))</f>
        <v/>
      </c>
      <c r="M31" s="141" t="str">
        <f t="shared" ca="1" si="9"/>
        <v/>
      </c>
      <c r="N31" s="139" t="str">
        <f t="shared" ca="1" si="10"/>
        <v/>
      </c>
      <c r="O31" s="140" t="str">
        <f t="shared" ca="1" si="14"/>
        <v/>
      </c>
      <c r="P31" s="118" t="str">
        <f t="shared" ca="1" si="15"/>
        <v/>
      </c>
      <c r="Q31" s="138" t="str">
        <f t="shared" ca="1" si="16"/>
        <v/>
      </c>
    </row>
    <row r="32" spans="1:17" x14ac:dyDescent="0.15">
      <c r="A32" s="138" t="str">
        <f t="shared" ca="1" si="11"/>
        <v/>
      </c>
      <c r="B32" s="102" t="str">
        <f t="shared" ca="1" si="0"/>
        <v/>
      </c>
      <c r="C32" s="102" t="str">
        <f t="shared" ca="1" si="1"/>
        <v/>
      </c>
      <c r="D32" s="102" t="str">
        <f t="shared" ca="1" si="2"/>
        <v/>
      </c>
      <c r="E32" s="102" t="str">
        <f t="shared" ca="1" si="3"/>
        <v/>
      </c>
      <c r="F32" s="102" t="str">
        <f t="shared" ca="1" si="4"/>
        <v/>
      </c>
      <c r="G32" s="102" t="str">
        <f t="shared" ca="1" si="5"/>
        <v/>
      </c>
      <c r="H32" s="139" t="str">
        <f t="shared" ca="1" si="6"/>
        <v/>
      </c>
      <c r="I32" s="139" t="str">
        <f t="shared" ca="1" si="7"/>
        <v/>
      </c>
      <c r="J32" s="140" t="str">
        <f t="shared" ca="1" si="12"/>
        <v/>
      </c>
      <c r="K32" s="118" t="str">
        <f t="shared" ca="1" si="13"/>
        <v/>
      </c>
      <c r="L32" s="118" t="str">
        <f t="shared" ca="1" si="8"/>
        <v/>
      </c>
      <c r="M32" s="141" t="str">
        <f t="shared" ca="1" si="9"/>
        <v/>
      </c>
      <c r="N32" s="139" t="str">
        <f t="shared" ca="1" si="10"/>
        <v/>
      </c>
      <c r="O32" s="140" t="str">
        <f t="shared" ca="1" si="14"/>
        <v/>
      </c>
      <c r="P32" s="118" t="str">
        <f t="shared" ca="1" si="15"/>
        <v/>
      </c>
      <c r="Q32" s="138" t="str">
        <f t="shared" ca="1" si="16"/>
        <v/>
      </c>
    </row>
    <row r="33" spans="1:17" x14ac:dyDescent="0.15">
      <c r="A33" s="138" t="str">
        <f t="shared" ca="1" si="11"/>
        <v/>
      </c>
      <c r="B33" s="102" t="str">
        <f t="shared" ca="1" si="0"/>
        <v/>
      </c>
      <c r="C33" s="102" t="str">
        <f t="shared" ca="1" si="1"/>
        <v/>
      </c>
      <c r="D33" s="102" t="str">
        <f t="shared" ca="1" si="2"/>
        <v/>
      </c>
      <c r="E33" s="102" t="str">
        <f t="shared" ca="1" si="3"/>
        <v/>
      </c>
      <c r="F33" s="102" t="str">
        <f t="shared" ca="1" si="4"/>
        <v/>
      </c>
      <c r="G33" s="102" t="str">
        <f t="shared" ca="1" si="5"/>
        <v/>
      </c>
      <c r="H33" s="139" t="str">
        <f t="shared" ca="1" si="6"/>
        <v/>
      </c>
      <c r="I33" s="139" t="str">
        <f t="shared" ca="1" si="7"/>
        <v/>
      </c>
      <c r="J33" s="140" t="str">
        <f t="shared" ca="1" si="12"/>
        <v/>
      </c>
      <c r="K33" s="118" t="str">
        <f t="shared" ca="1" si="13"/>
        <v/>
      </c>
      <c r="L33" s="118" t="str">
        <f t="shared" ca="1" si="8"/>
        <v/>
      </c>
      <c r="M33" s="141" t="str">
        <f t="shared" ca="1" si="9"/>
        <v/>
      </c>
      <c r="N33" s="139" t="str">
        <f t="shared" ca="1" si="10"/>
        <v/>
      </c>
      <c r="O33" s="140" t="str">
        <f t="shared" ca="1" si="14"/>
        <v/>
      </c>
      <c r="P33" s="118" t="str">
        <f t="shared" ca="1" si="15"/>
        <v/>
      </c>
      <c r="Q33" s="138" t="str">
        <f t="shared" ca="1" si="16"/>
        <v/>
      </c>
    </row>
    <row r="34" spans="1:17" x14ac:dyDescent="0.15">
      <c r="A34" s="138" t="str">
        <f t="shared" ca="1" si="11"/>
        <v/>
      </c>
      <c r="B34" s="102" t="str">
        <f t="shared" ca="1" si="0"/>
        <v/>
      </c>
      <c r="C34" s="102" t="str">
        <f t="shared" ca="1" si="1"/>
        <v/>
      </c>
      <c r="D34" s="102" t="str">
        <f t="shared" ca="1" si="2"/>
        <v/>
      </c>
      <c r="E34" s="102" t="str">
        <f t="shared" ca="1" si="3"/>
        <v/>
      </c>
      <c r="F34" s="102" t="str">
        <f t="shared" ca="1" si="4"/>
        <v/>
      </c>
      <c r="G34" s="102" t="str">
        <f t="shared" ca="1" si="5"/>
        <v/>
      </c>
      <c r="H34" s="139" t="str">
        <f t="shared" ca="1" si="6"/>
        <v/>
      </c>
      <c r="I34" s="139" t="str">
        <f t="shared" ca="1" si="7"/>
        <v/>
      </c>
      <c r="J34" s="140" t="str">
        <f t="shared" ca="1" si="12"/>
        <v/>
      </c>
      <c r="K34" s="118" t="str">
        <f t="shared" ca="1" si="13"/>
        <v/>
      </c>
      <c r="L34" s="118" t="str">
        <f t="shared" ca="1" si="8"/>
        <v/>
      </c>
      <c r="M34" s="141" t="str">
        <f t="shared" ca="1" si="9"/>
        <v/>
      </c>
      <c r="N34" s="139" t="str">
        <f t="shared" ca="1" si="10"/>
        <v/>
      </c>
      <c r="O34" s="140" t="str">
        <f t="shared" ca="1" si="14"/>
        <v/>
      </c>
      <c r="P34" s="118" t="str">
        <f t="shared" ca="1" si="15"/>
        <v/>
      </c>
      <c r="Q34" s="138" t="str">
        <f t="shared" ca="1" si="16"/>
        <v/>
      </c>
    </row>
    <row r="35" spans="1:17" x14ac:dyDescent="0.15">
      <c r="A35" s="138" t="str">
        <f t="shared" ca="1" si="11"/>
        <v/>
      </c>
      <c r="B35" s="102" t="str">
        <f t="shared" ca="1" si="0"/>
        <v/>
      </c>
      <c r="C35" s="102" t="str">
        <f t="shared" ca="1" si="1"/>
        <v/>
      </c>
      <c r="D35" s="102" t="str">
        <f t="shared" ca="1" si="2"/>
        <v/>
      </c>
      <c r="E35" s="102" t="str">
        <f t="shared" ca="1" si="3"/>
        <v/>
      </c>
      <c r="F35" s="102" t="str">
        <f t="shared" ca="1" si="4"/>
        <v/>
      </c>
      <c r="G35" s="102" t="str">
        <f t="shared" ca="1" si="5"/>
        <v/>
      </c>
      <c r="H35" s="139" t="str">
        <f t="shared" ca="1" si="6"/>
        <v/>
      </c>
      <c r="I35" s="139" t="str">
        <f t="shared" ca="1" si="7"/>
        <v/>
      </c>
      <c r="J35" s="140" t="str">
        <f t="shared" ca="1" si="12"/>
        <v/>
      </c>
      <c r="K35" s="118" t="str">
        <f t="shared" ca="1" si="13"/>
        <v/>
      </c>
      <c r="L35" s="118" t="str">
        <f t="shared" ca="1" si="8"/>
        <v/>
      </c>
      <c r="M35" s="141" t="str">
        <f t="shared" ca="1" si="9"/>
        <v/>
      </c>
      <c r="N35" s="139" t="str">
        <f t="shared" ca="1" si="10"/>
        <v/>
      </c>
      <c r="O35" s="140" t="str">
        <f t="shared" ca="1" si="14"/>
        <v/>
      </c>
      <c r="P35" s="118" t="str">
        <f t="shared" ca="1" si="15"/>
        <v/>
      </c>
      <c r="Q35" s="138" t="str">
        <f t="shared" ca="1" si="16"/>
        <v/>
      </c>
    </row>
    <row r="36" spans="1:17" x14ac:dyDescent="0.15">
      <c r="A36" s="138" t="str">
        <f t="shared" ca="1" si="11"/>
        <v/>
      </c>
      <c r="B36" s="102" t="str">
        <f t="shared" ca="1" si="0"/>
        <v/>
      </c>
      <c r="C36" s="102" t="str">
        <f t="shared" ca="1" si="1"/>
        <v/>
      </c>
      <c r="D36" s="102" t="str">
        <f t="shared" ca="1" si="2"/>
        <v/>
      </c>
      <c r="E36" s="102" t="str">
        <f t="shared" ca="1" si="3"/>
        <v/>
      </c>
      <c r="F36" s="102" t="str">
        <f t="shared" ca="1" si="4"/>
        <v/>
      </c>
      <c r="G36" s="102" t="str">
        <f t="shared" ca="1" si="5"/>
        <v/>
      </c>
      <c r="H36" s="139" t="str">
        <f t="shared" ca="1" si="6"/>
        <v/>
      </c>
      <c r="I36" s="139" t="str">
        <f t="shared" ca="1" si="7"/>
        <v/>
      </c>
      <c r="J36" s="140" t="str">
        <f t="shared" ca="1" si="12"/>
        <v/>
      </c>
      <c r="K36" s="118" t="str">
        <f t="shared" ca="1" si="13"/>
        <v/>
      </c>
      <c r="L36" s="118" t="str">
        <f t="shared" ca="1" si="8"/>
        <v/>
      </c>
      <c r="M36" s="141" t="str">
        <f t="shared" ca="1" si="9"/>
        <v/>
      </c>
      <c r="N36" s="139" t="str">
        <f t="shared" ca="1" si="10"/>
        <v/>
      </c>
      <c r="O36" s="140" t="str">
        <f t="shared" ca="1" si="14"/>
        <v/>
      </c>
      <c r="P36" s="118" t="str">
        <f t="shared" ca="1" si="15"/>
        <v/>
      </c>
      <c r="Q36" s="138" t="str">
        <f t="shared" ca="1" si="16"/>
        <v/>
      </c>
    </row>
    <row r="37" spans="1:17" x14ac:dyDescent="0.15">
      <c r="A37" s="138" t="str">
        <f t="shared" ca="1" si="11"/>
        <v/>
      </c>
      <c r="B37" s="102" t="str">
        <f t="shared" ca="1" si="0"/>
        <v/>
      </c>
      <c r="C37" s="102" t="str">
        <f t="shared" ca="1" si="1"/>
        <v/>
      </c>
      <c r="D37" s="102" t="str">
        <f t="shared" ca="1" si="2"/>
        <v/>
      </c>
      <c r="E37" s="102" t="str">
        <f t="shared" ca="1" si="3"/>
        <v/>
      </c>
      <c r="F37" s="102" t="str">
        <f t="shared" ca="1" si="4"/>
        <v/>
      </c>
      <c r="G37" s="102" t="str">
        <f t="shared" ca="1" si="5"/>
        <v/>
      </c>
      <c r="H37" s="139" t="str">
        <f t="shared" ca="1" si="6"/>
        <v/>
      </c>
      <c r="I37" s="139" t="str">
        <f t="shared" ca="1" si="7"/>
        <v/>
      </c>
      <c r="J37" s="140" t="str">
        <f t="shared" ca="1" si="12"/>
        <v/>
      </c>
      <c r="K37" s="118" t="str">
        <f t="shared" ca="1" si="13"/>
        <v/>
      </c>
      <c r="L37" s="118" t="str">
        <f t="shared" ca="1" si="8"/>
        <v/>
      </c>
      <c r="M37" s="141" t="str">
        <f t="shared" ca="1" si="9"/>
        <v/>
      </c>
      <c r="N37" s="139" t="str">
        <f t="shared" ca="1" si="10"/>
        <v/>
      </c>
      <c r="O37" s="140" t="str">
        <f t="shared" ca="1" si="14"/>
        <v/>
      </c>
      <c r="P37" s="118" t="str">
        <f t="shared" ca="1" si="15"/>
        <v/>
      </c>
      <c r="Q37" s="138" t="str">
        <f t="shared" ca="1" si="16"/>
        <v/>
      </c>
    </row>
    <row r="38" spans="1:17" x14ac:dyDescent="0.15">
      <c r="A38" s="138" t="str">
        <f t="shared" ca="1" si="11"/>
        <v/>
      </c>
      <c r="B38" s="102" t="str">
        <f t="shared" ca="1" si="0"/>
        <v/>
      </c>
      <c r="C38" s="102" t="str">
        <f t="shared" ca="1" si="1"/>
        <v/>
      </c>
      <c r="D38" s="102" t="str">
        <f t="shared" ca="1" si="2"/>
        <v/>
      </c>
      <c r="E38" s="102" t="str">
        <f t="shared" ca="1" si="3"/>
        <v/>
      </c>
      <c r="F38" s="102" t="str">
        <f t="shared" ca="1" si="4"/>
        <v/>
      </c>
      <c r="G38" s="102" t="str">
        <f t="shared" ca="1" si="5"/>
        <v/>
      </c>
      <c r="H38" s="139" t="str">
        <f t="shared" ca="1" si="6"/>
        <v/>
      </c>
      <c r="I38" s="139" t="str">
        <f t="shared" ca="1" si="7"/>
        <v/>
      </c>
      <c r="J38" s="140" t="str">
        <f t="shared" ca="1" si="12"/>
        <v/>
      </c>
      <c r="K38" s="118" t="str">
        <f t="shared" ca="1" si="13"/>
        <v/>
      </c>
      <c r="L38" s="118" t="str">
        <f t="shared" ca="1" si="8"/>
        <v/>
      </c>
      <c r="M38" s="141" t="str">
        <f t="shared" ca="1" si="9"/>
        <v/>
      </c>
      <c r="N38" s="139" t="str">
        <f t="shared" ca="1" si="10"/>
        <v/>
      </c>
      <c r="O38" s="140" t="str">
        <f t="shared" ca="1" si="14"/>
        <v/>
      </c>
      <c r="P38" s="118" t="str">
        <f t="shared" ca="1" si="15"/>
        <v/>
      </c>
      <c r="Q38" s="138" t="str">
        <f t="shared" ca="1" si="16"/>
        <v/>
      </c>
    </row>
    <row r="39" spans="1:17" x14ac:dyDescent="0.15">
      <c r="A39" s="138" t="str">
        <f t="shared" ca="1" si="11"/>
        <v/>
      </c>
      <c r="B39" s="102" t="str">
        <f t="shared" ca="1" si="0"/>
        <v/>
      </c>
      <c r="C39" s="102" t="str">
        <f t="shared" ca="1" si="1"/>
        <v/>
      </c>
      <c r="D39" s="102" t="str">
        <f t="shared" ca="1" si="2"/>
        <v/>
      </c>
      <c r="E39" s="102" t="str">
        <f t="shared" ca="1" si="3"/>
        <v/>
      </c>
      <c r="F39" s="102" t="str">
        <f t="shared" ca="1" si="4"/>
        <v/>
      </c>
      <c r="G39" s="102" t="str">
        <f t="shared" ca="1" si="5"/>
        <v/>
      </c>
      <c r="H39" s="139" t="str">
        <f t="shared" ca="1" si="6"/>
        <v/>
      </c>
      <c r="I39" s="139" t="str">
        <f t="shared" ca="1" si="7"/>
        <v/>
      </c>
      <c r="J39" s="140" t="str">
        <f t="shared" ca="1" si="12"/>
        <v/>
      </c>
      <c r="K39" s="118" t="str">
        <f t="shared" ca="1" si="13"/>
        <v/>
      </c>
      <c r="L39" s="118" t="str">
        <f t="shared" ca="1" si="8"/>
        <v/>
      </c>
      <c r="M39" s="141" t="str">
        <f t="shared" ca="1" si="9"/>
        <v/>
      </c>
      <c r="N39" s="139" t="str">
        <f t="shared" ca="1" si="10"/>
        <v/>
      </c>
      <c r="O39" s="140" t="str">
        <f t="shared" ca="1" si="14"/>
        <v/>
      </c>
      <c r="P39" s="118" t="str">
        <f t="shared" ca="1" si="15"/>
        <v/>
      </c>
      <c r="Q39" s="138" t="str">
        <f t="shared" ca="1" si="16"/>
        <v/>
      </c>
    </row>
    <row r="40" spans="1:17" x14ac:dyDescent="0.15">
      <c r="A40" s="138" t="str">
        <f t="shared" ca="1" si="11"/>
        <v/>
      </c>
      <c r="B40" s="102" t="str">
        <f t="shared" ca="1" si="0"/>
        <v/>
      </c>
      <c r="C40" s="102" t="str">
        <f t="shared" ca="1" si="1"/>
        <v/>
      </c>
      <c r="D40" s="102" t="str">
        <f t="shared" ca="1" si="2"/>
        <v/>
      </c>
      <c r="E40" s="102" t="str">
        <f t="shared" ca="1" si="3"/>
        <v/>
      </c>
      <c r="F40" s="102" t="str">
        <f t="shared" ca="1" si="4"/>
        <v/>
      </c>
      <c r="G40" s="102" t="str">
        <f t="shared" ca="1" si="5"/>
        <v/>
      </c>
      <c r="H40" s="139" t="str">
        <f t="shared" ca="1" si="6"/>
        <v/>
      </c>
      <c r="I40" s="139" t="str">
        <f t="shared" ca="1" si="7"/>
        <v/>
      </c>
      <c r="J40" s="140" t="str">
        <f t="shared" ca="1" si="12"/>
        <v/>
      </c>
      <c r="K40" s="118" t="str">
        <f t="shared" ca="1" si="13"/>
        <v/>
      </c>
      <c r="L40" s="118" t="str">
        <f t="shared" ca="1" si="8"/>
        <v/>
      </c>
      <c r="M40" s="141" t="str">
        <f t="shared" ca="1" si="9"/>
        <v/>
      </c>
      <c r="N40" s="139" t="str">
        <f t="shared" ca="1" si="10"/>
        <v/>
      </c>
      <c r="O40" s="140" t="str">
        <f t="shared" ca="1" si="14"/>
        <v/>
      </c>
      <c r="P40" s="118" t="str">
        <f t="shared" ca="1" si="15"/>
        <v/>
      </c>
      <c r="Q40" s="138" t="str">
        <f t="shared" ca="1" si="16"/>
        <v/>
      </c>
    </row>
    <row r="41" spans="1:17" x14ac:dyDescent="0.15">
      <c r="A41" s="138" t="str">
        <f t="shared" ca="1" si="11"/>
        <v/>
      </c>
      <c r="B41" s="102" t="str">
        <f t="shared" ca="1" si="0"/>
        <v/>
      </c>
      <c r="C41" s="102" t="str">
        <f t="shared" ca="1" si="1"/>
        <v/>
      </c>
      <c r="D41" s="102" t="str">
        <f t="shared" ca="1" si="2"/>
        <v/>
      </c>
      <c r="E41" s="102" t="str">
        <f t="shared" ca="1" si="3"/>
        <v/>
      </c>
      <c r="F41" s="102" t="str">
        <f t="shared" ca="1" si="4"/>
        <v/>
      </c>
      <c r="G41" s="102" t="str">
        <f t="shared" ca="1" si="5"/>
        <v/>
      </c>
      <c r="H41" s="139" t="str">
        <f t="shared" ca="1" si="6"/>
        <v/>
      </c>
      <c r="I41" s="139" t="str">
        <f t="shared" ca="1" si="7"/>
        <v/>
      </c>
      <c r="J41" s="140" t="str">
        <f t="shared" ca="1" si="12"/>
        <v/>
      </c>
      <c r="K41" s="118" t="str">
        <f t="shared" ca="1" si="13"/>
        <v/>
      </c>
      <c r="L41" s="118" t="str">
        <f t="shared" ca="1" si="8"/>
        <v/>
      </c>
      <c r="M41" s="141" t="str">
        <f t="shared" ca="1" si="9"/>
        <v/>
      </c>
      <c r="N41" s="139" t="str">
        <f t="shared" ca="1" si="10"/>
        <v/>
      </c>
      <c r="O41" s="140" t="str">
        <f t="shared" ca="1" si="14"/>
        <v/>
      </c>
      <c r="P41" s="118" t="str">
        <f t="shared" ca="1" si="15"/>
        <v/>
      </c>
      <c r="Q41" s="138" t="str">
        <f t="shared" ca="1" si="16"/>
        <v/>
      </c>
    </row>
    <row r="42" spans="1:17" x14ac:dyDescent="0.15">
      <c r="A42" s="138" t="str">
        <f t="shared" ca="1" si="11"/>
        <v/>
      </c>
      <c r="B42" s="102" t="str">
        <f t="shared" ca="1" si="0"/>
        <v/>
      </c>
      <c r="C42" s="102" t="str">
        <f t="shared" ca="1" si="1"/>
        <v/>
      </c>
      <c r="D42" s="102" t="str">
        <f t="shared" ca="1" si="2"/>
        <v/>
      </c>
      <c r="E42" s="102" t="str">
        <f t="shared" ca="1" si="3"/>
        <v/>
      </c>
      <c r="F42" s="102" t="str">
        <f t="shared" ca="1" si="4"/>
        <v/>
      </c>
      <c r="G42" s="102" t="str">
        <f t="shared" ca="1" si="5"/>
        <v/>
      </c>
      <c r="H42" s="139" t="str">
        <f t="shared" ca="1" si="6"/>
        <v/>
      </c>
      <c r="I42" s="139" t="str">
        <f t="shared" ca="1" si="7"/>
        <v/>
      </c>
      <c r="J42" s="140" t="str">
        <f t="shared" ca="1" si="12"/>
        <v/>
      </c>
      <c r="K42" s="118" t="str">
        <f t="shared" ca="1" si="13"/>
        <v/>
      </c>
      <c r="L42" s="118" t="str">
        <f t="shared" ca="1" si="8"/>
        <v/>
      </c>
      <c r="M42" s="141" t="str">
        <f t="shared" ca="1" si="9"/>
        <v/>
      </c>
      <c r="N42" s="139" t="str">
        <f t="shared" ca="1" si="10"/>
        <v/>
      </c>
      <c r="O42" s="140" t="str">
        <f t="shared" ca="1" si="14"/>
        <v/>
      </c>
      <c r="P42" s="118" t="str">
        <f t="shared" ca="1" si="15"/>
        <v/>
      </c>
      <c r="Q42" s="138" t="str">
        <f t="shared" ca="1" si="16"/>
        <v/>
      </c>
    </row>
    <row r="43" spans="1:17" x14ac:dyDescent="0.15">
      <c r="A43" s="138" t="str">
        <f t="shared" ca="1" si="11"/>
        <v/>
      </c>
      <c r="B43" s="102" t="str">
        <f t="shared" ca="1" si="0"/>
        <v/>
      </c>
      <c r="C43" s="102" t="str">
        <f t="shared" ca="1" si="1"/>
        <v/>
      </c>
      <c r="D43" s="102" t="str">
        <f t="shared" ca="1" si="2"/>
        <v/>
      </c>
      <c r="E43" s="102" t="str">
        <f t="shared" ca="1" si="3"/>
        <v/>
      </c>
      <c r="F43" s="102" t="str">
        <f t="shared" ca="1" si="4"/>
        <v/>
      </c>
      <c r="G43" s="102" t="str">
        <f t="shared" ca="1" si="5"/>
        <v/>
      </c>
      <c r="H43" s="139" t="str">
        <f t="shared" ca="1" si="6"/>
        <v/>
      </c>
      <c r="I43" s="139" t="str">
        <f t="shared" ca="1" si="7"/>
        <v/>
      </c>
      <c r="J43" s="140" t="str">
        <f t="shared" ca="1" si="12"/>
        <v/>
      </c>
      <c r="K43" s="118" t="str">
        <f t="shared" ca="1" si="13"/>
        <v/>
      </c>
      <c r="L43" s="118" t="str">
        <f t="shared" ca="1" si="8"/>
        <v/>
      </c>
      <c r="M43" s="141" t="str">
        <f t="shared" ca="1" si="9"/>
        <v/>
      </c>
      <c r="N43" s="139" t="str">
        <f t="shared" ca="1" si="10"/>
        <v/>
      </c>
      <c r="O43" s="140" t="str">
        <f t="shared" ca="1" si="14"/>
        <v/>
      </c>
      <c r="P43" s="118" t="str">
        <f t="shared" ca="1" si="15"/>
        <v/>
      </c>
      <c r="Q43" s="138" t="str">
        <f t="shared" ca="1" si="16"/>
        <v/>
      </c>
    </row>
    <row r="44" spans="1:17" x14ac:dyDescent="0.15">
      <c r="A44" s="138" t="str">
        <f t="shared" ca="1" si="11"/>
        <v/>
      </c>
      <c r="B44" s="102" t="str">
        <f t="shared" ca="1" si="0"/>
        <v/>
      </c>
      <c r="C44" s="102" t="str">
        <f t="shared" ca="1" si="1"/>
        <v/>
      </c>
      <c r="D44" s="102" t="str">
        <f t="shared" ca="1" si="2"/>
        <v/>
      </c>
      <c r="E44" s="102" t="str">
        <f t="shared" ca="1" si="3"/>
        <v/>
      </c>
      <c r="F44" s="102" t="str">
        <f t="shared" ca="1" si="4"/>
        <v/>
      </c>
      <c r="G44" s="102" t="str">
        <f t="shared" ca="1" si="5"/>
        <v/>
      </c>
      <c r="H44" s="139" t="str">
        <f t="shared" ca="1" si="6"/>
        <v/>
      </c>
      <c r="I44" s="139" t="str">
        <f t="shared" ca="1" si="7"/>
        <v/>
      </c>
      <c r="J44" s="140" t="str">
        <f t="shared" ca="1" si="12"/>
        <v/>
      </c>
      <c r="K44" s="118" t="str">
        <f t="shared" ca="1" si="13"/>
        <v/>
      </c>
      <c r="L44" s="118" t="str">
        <f t="shared" ca="1" si="8"/>
        <v/>
      </c>
      <c r="M44" s="141" t="str">
        <f t="shared" ca="1" si="9"/>
        <v/>
      </c>
      <c r="N44" s="139" t="str">
        <f t="shared" ca="1" si="10"/>
        <v/>
      </c>
      <c r="O44" s="140" t="str">
        <f t="shared" ca="1" si="14"/>
        <v/>
      </c>
      <c r="P44" s="118" t="str">
        <f t="shared" ca="1" si="15"/>
        <v/>
      </c>
      <c r="Q44" s="138" t="str">
        <f t="shared" ca="1" si="16"/>
        <v/>
      </c>
    </row>
    <row r="45" spans="1:17" x14ac:dyDescent="0.15">
      <c r="A45" s="138" t="str">
        <f t="shared" ca="1" si="11"/>
        <v/>
      </c>
      <c r="B45" s="102" t="str">
        <f t="shared" ca="1" si="0"/>
        <v/>
      </c>
      <c r="C45" s="102" t="str">
        <f t="shared" ca="1" si="1"/>
        <v/>
      </c>
      <c r="D45" s="102" t="str">
        <f t="shared" ca="1" si="2"/>
        <v/>
      </c>
      <c r="E45" s="102" t="str">
        <f t="shared" ca="1" si="3"/>
        <v/>
      </c>
      <c r="F45" s="102" t="str">
        <f t="shared" ca="1" si="4"/>
        <v/>
      </c>
      <c r="G45" s="102" t="str">
        <f t="shared" ca="1" si="5"/>
        <v/>
      </c>
      <c r="H45" s="139" t="str">
        <f t="shared" ca="1" si="6"/>
        <v/>
      </c>
      <c r="I45" s="139" t="str">
        <f t="shared" ca="1" si="7"/>
        <v/>
      </c>
      <c r="J45" s="140" t="str">
        <f t="shared" ca="1" si="12"/>
        <v/>
      </c>
      <c r="K45" s="118" t="str">
        <f t="shared" ca="1" si="13"/>
        <v/>
      </c>
      <c r="L45" s="118" t="str">
        <f t="shared" ca="1" si="8"/>
        <v/>
      </c>
      <c r="M45" s="141" t="str">
        <f t="shared" ca="1" si="9"/>
        <v/>
      </c>
      <c r="N45" s="139" t="str">
        <f t="shared" ca="1" si="10"/>
        <v/>
      </c>
      <c r="O45" s="140" t="str">
        <f t="shared" ca="1" si="14"/>
        <v/>
      </c>
      <c r="P45" s="118" t="str">
        <f t="shared" ca="1" si="15"/>
        <v/>
      </c>
      <c r="Q45" s="138" t="str">
        <f t="shared" ca="1" si="16"/>
        <v/>
      </c>
    </row>
    <row r="46" spans="1:17" x14ac:dyDescent="0.15">
      <c r="A46" s="138" t="str">
        <f t="shared" ca="1" si="11"/>
        <v/>
      </c>
      <c r="B46" s="102" t="str">
        <f t="shared" ca="1" si="0"/>
        <v/>
      </c>
      <c r="C46" s="102" t="str">
        <f t="shared" ca="1" si="1"/>
        <v/>
      </c>
      <c r="D46" s="102" t="str">
        <f t="shared" ca="1" si="2"/>
        <v/>
      </c>
      <c r="E46" s="102" t="str">
        <f t="shared" ca="1" si="3"/>
        <v/>
      </c>
      <c r="F46" s="102" t="str">
        <f t="shared" ca="1" si="4"/>
        <v/>
      </c>
      <c r="G46" s="102" t="str">
        <f t="shared" ca="1" si="5"/>
        <v/>
      </c>
      <c r="H46" s="139" t="str">
        <f t="shared" ca="1" si="6"/>
        <v/>
      </c>
      <c r="I46" s="139" t="str">
        <f t="shared" ca="1" si="7"/>
        <v/>
      </c>
      <c r="J46" s="140" t="str">
        <f t="shared" ca="1" si="12"/>
        <v/>
      </c>
      <c r="K46" s="118" t="str">
        <f t="shared" ca="1" si="13"/>
        <v/>
      </c>
      <c r="L46" s="118" t="str">
        <f t="shared" ca="1" si="8"/>
        <v/>
      </c>
      <c r="M46" s="141" t="str">
        <f t="shared" ca="1" si="9"/>
        <v/>
      </c>
      <c r="N46" s="139" t="str">
        <f t="shared" ca="1" si="10"/>
        <v/>
      </c>
      <c r="O46" s="140" t="str">
        <f t="shared" ca="1" si="14"/>
        <v/>
      </c>
      <c r="P46" s="118" t="str">
        <f t="shared" ca="1" si="15"/>
        <v/>
      </c>
      <c r="Q46" s="138" t="str">
        <f t="shared" ca="1" si="16"/>
        <v/>
      </c>
    </row>
    <row r="47" spans="1:17" x14ac:dyDescent="0.15">
      <c r="A47" s="138" t="str">
        <f t="shared" ca="1" si="11"/>
        <v/>
      </c>
      <c r="B47" s="102" t="str">
        <f t="shared" ca="1" si="0"/>
        <v/>
      </c>
      <c r="C47" s="102" t="str">
        <f t="shared" ca="1" si="1"/>
        <v/>
      </c>
      <c r="D47" s="102" t="str">
        <f t="shared" ca="1" si="2"/>
        <v/>
      </c>
      <c r="E47" s="102" t="str">
        <f t="shared" ca="1" si="3"/>
        <v/>
      </c>
      <c r="F47" s="102" t="str">
        <f t="shared" ca="1" si="4"/>
        <v/>
      </c>
      <c r="G47" s="102" t="str">
        <f t="shared" ca="1" si="5"/>
        <v/>
      </c>
      <c r="H47" s="139" t="str">
        <f t="shared" ca="1" si="6"/>
        <v/>
      </c>
      <c r="I47" s="139" t="str">
        <f t="shared" ca="1" si="7"/>
        <v/>
      </c>
      <c r="J47" s="140" t="str">
        <f t="shared" ca="1" si="12"/>
        <v/>
      </c>
      <c r="K47" s="118" t="str">
        <f t="shared" ca="1" si="13"/>
        <v/>
      </c>
      <c r="L47" s="118" t="str">
        <f t="shared" ca="1" si="8"/>
        <v/>
      </c>
      <c r="M47" s="141" t="str">
        <f t="shared" ca="1" si="9"/>
        <v/>
      </c>
      <c r="N47" s="139" t="str">
        <f t="shared" ca="1" si="10"/>
        <v/>
      </c>
      <c r="O47" s="140" t="str">
        <f t="shared" ca="1" si="14"/>
        <v/>
      </c>
      <c r="P47" s="118" t="str">
        <f t="shared" ca="1" si="15"/>
        <v/>
      </c>
      <c r="Q47" s="138" t="str">
        <f t="shared" ca="1" si="16"/>
        <v/>
      </c>
    </row>
    <row r="48" spans="1:17" x14ac:dyDescent="0.15">
      <c r="A48" s="138" t="str">
        <f t="shared" ca="1" si="11"/>
        <v/>
      </c>
      <c r="B48" s="102" t="str">
        <f t="shared" ca="1" si="0"/>
        <v/>
      </c>
      <c r="C48" s="102" t="str">
        <f t="shared" ca="1" si="1"/>
        <v/>
      </c>
      <c r="D48" s="102" t="str">
        <f t="shared" ca="1" si="2"/>
        <v/>
      </c>
      <c r="E48" s="102" t="str">
        <f t="shared" ca="1" si="3"/>
        <v/>
      </c>
      <c r="F48" s="102" t="str">
        <f t="shared" ca="1" si="4"/>
        <v/>
      </c>
      <c r="G48" s="102" t="str">
        <f t="shared" ca="1" si="5"/>
        <v/>
      </c>
      <c r="H48" s="139" t="str">
        <f t="shared" ca="1" si="6"/>
        <v/>
      </c>
      <c r="I48" s="139" t="str">
        <f t="shared" ca="1" si="7"/>
        <v/>
      </c>
      <c r="J48" s="140" t="str">
        <f t="shared" ca="1" si="12"/>
        <v/>
      </c>
      <c r="K48" s="118" t="str">
        <f t="shared" ca="1" si="13"/>
        <v/>
      </c>
      <c r="L48" s="118" t="str">
        <f t="shared" ca="1" si="8"/>
        <v/>
      </c>
      <c r="M48" s="141" t="str">
        <f t="shared" ca="1" si="9"/>
        <v/>
      </c>
      <c r="N48" s="139" t="str">
        <f t="shared" ca="1" si="10"/>
        <v/>
      </c>
      <c r="O48" s="140" t="str">
        <f t="shared" ca="1" si="14"/>
        <v/>
      </c>
      <c r="P48" s="118" t="str">
        <f t="shared" ca="1" si="15"/>
        <v/>
      </c>
      <c r="Q48" s="138" t="str">
        <f t="shared" ca="1" si="16"/>
        <v/>
      </c>
    </row>
    <row r="49" spans="1:17" x14ac:dyDescent="0.15">
      <c r="A49" s="138" t="str">
        <f t="shared" ca="1" si="11"/>
        <v/>
      </c>
      <c r="B49" s="102" t="str">
        <f t="shared" ca="1" si="0"/>
        <v/>
      </c>
      <c r="C49" s="102" t="str">
        <f t="shared" ca="1" si="1"/>
        <v/>
      </c>
      <c r="D49" s="102" t="str">
        <f t="shared" ca="1" si="2"/>
        <v/>
      </c>
      <c r="E49" s="102" t="str">
        <f t="shared" ca="1" si="3"/>
        <v/>
      </c>
      <c r="F49" s="102" t="str">
        <f t="shared" ca="1" si="4"/>
        <v/>
      </c>
      <c r="G49" s="102" t="str">
        <f t="shared" ca="1" si="5"/>
        <v/>
      </c>
      <c r="H49" s="139" t="str">
        <f t="shared" ca="1" si="6"/>
        <v/>
      </c>
      <c r="I49" s="139" t="str">
        <f t="shared" ca="1" si="7"/>
        <v/>
      </c>
      <c r="J49" s="140" t="str">
        <f t="shared" ca="1" si="12"/>
        <v/>
      </c>
      <c r="K49" s="118" t="str">
        <f t="shared" ca="1" si="13"/>
        <v/>
      </c>
      <c r="L49" s="118" t="str">
        <f t="shared" ca="1" si="8"/>
        <v/>
      </c>
      <c r="M49" s="141" t="str">
        <f t="shared" ca="1" si="9"/>
        <v/>
      </c>
      <c r="N49" s="139" t="str">
        <f t="shared" ca="1" si="10"/>
        <v/>
      </c>
      <c r="O49" s="140" t="str">
        <f t="shared" ca="1" si="14"/>
        <v/>
      </c>
      <c r="P49" s="118" t="str">
        <f t="shared" ca="1" si="15"/>
        <v/>
      </c>
      <c r="Q49" s="138" t="str">
        <f t="shared" ca="1" si="16"/>
        <v/>
      </c>
    </row>
    <row r="50" spans="1:17" x14ac:dyDescent="0.15">
      <c r="A50" s="138" t="str">
        <f t="shared" ca="1" si="11"/>
        <v/>
      </c>
      <c r="B50" s="102" t="str">
        <f t="shared" ca="1" si="0"/>
        <v/>
      </c>
      <c r="C50" s="102" t="str">
        <f t="shared" ca="1" si="1"/>
        <v/>
      </c>
      <c r="D50" s="102" t="str">
        <f t="shared" ca="1" si="2"/>
        <v/>
      </c>
      <c r="E50" s="102" t="str">
        <f t="shared" ca="1" si="3"/>
        <v/>
      </c>
      <c r="F50" s="102" t="str">
        <f t="shared" ca="1" si="4"/>
        <v/>
      </c>
      <c r="G50" s="102" t="str">
        <f t="shared" ca="1" si="5"/>
        <v/>
      </c>
      <c r="H50" s="139" t="str">
        <f t="shared" ca="1" si="6"/>
        <v/>
      </c>
      <c r="I50" s="139" t="str">
        <f t="shared" ca="1" si="7"/>
        <v/>
      </c>
      <c r="J50" s="140" t="str">
        <f t="shared" ca="1" si="12"/>
        <v/>
      </c>
      <c r="K50" s="118" t="str">
        <f t="shared" ca="1" si="13"/>
        <v/>
      </c>
      <c r="L50" s="118" t="str">
        <f t="shared" ca="1" si="8"/>
        <v/>
      </c>
      <c r="M50" s="141" t="str">
        <f t="shared" ca="1" si="9"/>
        <v/>
      </c>
      <c r="N50" s="139" t="str">
        <f t="shared" ca="1" si="10"/>
        <v/>
      </c>
      <c r="O50" s="140" t="str">
        <f t="shared" ca="1" si="14"/>
        <v/>
      </c>
      <c r="P50" s="118" t="str">
        <f t="shared" ca="1" si="15"/>
        <v/>
      </c>
      <c r="Q50" s="138" t="str">
        <f t="shared" ca="1" si="16"/>
        <v/>
      </c>
    </row>
    <row r="51" spans="1:17" x14ac:dyDescent="0.15">
      <c r="A51" s="138" t="str">
        <f t="shared" ca="1" si="11"/>
        <v/>
      </c>
      <c r="B51" s="102" t="str">
        <f t="shared" ca="1" si="0"/>
        <v/>
      </c>
      <c r="C51" s="102" t="str">
        <f t="shared" ca="1" si="1"/>
        <v/>
      </c>
      <c r="D51" s="102" t="str">
        <f t="shared" ca="1" si="2"/>
        <v/>
      </c>
      <c r="E51" s="102" t="str">
        <f t="shared" ca="1" si="3"/>
        <v/>
      </c>
      <c r="F51" s="102" t="str">
        <f t="shared" ca="1" si="4"/>
        <v/>
      </c>
      <c r="G51" s="102" t="str">
        <f t="shared" ca="1" si="5"/>
        <v/>
      </c>
      <c r="H51" s="139" t="str">
        <f t="shared" ca="1" si="6"/>
        <v/>
      </c>
      <c r="I51" s="139" t="str">
        <f t="shared" ca="1" si="7"/>
        <v/>
      </c>
      <c r="J51" s="140" t="str">
        <f t="shared" ca="1" si="12"/>
        <v/>
      </c>
      <c r="K51" s="118" t="str">
        <f t="shared" ca="1" si="13"/>
        <v/>
      </c>
      <c r="L51" s="118" t="str">
        <f t="shared" ca="1" si="8"/>
        <v/>
      </c>
      <c r="M51" s="141" t="str">
        <f t="shared" ca="1" si="9"/>
        <v/>
      </c>
      <c r="N51" s="139" t="str">
        <f t="shared" ca="1" si="10"/>
        <v/>
      </c>
      <c r="O51" s="140" t="str">
        <f t="shared" ca="1" si="14"/>
        <v/>
      </c>
      <c r="P51" s="118" t="str">
        <f t="shared" ca="1" si="15"/>
        <v/>
      </c>
      <c r="Q51" s="138" t="str">
        <f t="shared" ca="1" si="16"/>
        <v/>
      </c>
    </row>
    <row r="52" spans="1:17" x14ac:dyDescent="0.15">
      <c r="A52" s="138" t="str">
        <f t="shared" ca="1" si="11"/>
        <v/>
      </c>
      <c r="B52" s="102" t="str">
        <f t="shared" ca="1" si="0"/>
        <v/>
      </c>
      <c r="C52" s="102" t="str">
        <f t="shared" ca="1" si="1"/>
        <v/>
      </c>
      <c r="D52" s="102" t="str">
        <f t="shared" ca="1" si="2"/>
        <v/>
      </c>
      <c r="E52" s="102" t="str">
        <f t="shared" ca="1" si="3"/>
        <v/>
      </c>
      <c r="F52" s="102" t="str">
        <f t="shared" ca="1" si="4"/>
        <v/>
      </c>
      <c r="G52" s="102" t="str">
        <f t="shared" ca="1" si="5"/>
        <v/>
      </c>
      <c r="H52" s="139" t="str">
        <f t="shared" ca="1" si="6"/>
        <v/>
      </c>
      <c r="I52" s="139" t="str">
        <f t="shared" ca="1" si="7"/>
        <v/>
      </c>
      <c r="J52" s="140" t="str">
        <f t="shared" ca="1" si="12"/>
        <v/>
      </c>
      <c r="K52" s="118" t="str">
        <f t="shared" ca="1" si="13"/>
        <v/>
      </c>
      <c r="L52" s="118" t="str">
        <f t="shared" ca="1" si="8"/>
        <v/>
      </c>
      <c r="M52" s="141" t="str">
        <f t="shared" ca="1" si="9"/>
        <v/>
      </c>
      <c r="N52" s="139" t="str">
        <f t="shared" ca="1" si="10"/>
        <v/>
      </c>
      <c r="O52" s="140" t="str">
        <f t="shared" ca="1" si="14"/>
        <v/>
      </c>
      <c r="P52" s="118" t="str">
        <f t="shared" ca="1" si="15"/>
        <v/>
      </c>
      <c r="Q52" s="138" t="str">
        <f t="shared" ca="1" si="16"/>
        <v/>
      </c>
    </row>
    <row r="53" spans="1:17" x14ac:dyDescent="0.15">
      <c r="A53" s="138" t="str">
        <f t="shared" ca="1" si="11"/>
        <v/>
      </c>
      <c r="B53" s="102" t="str">
        <f t="shared" ca="1" si="0"/>
        <v/>
      </c>
      <c r="C53" s="102" t="str">
        <f t="shared" ca="1" si="1"/>
        <v/>
      </c>
      <c r="D53" s="102" t="str">
        <f t="shared" ca="1" si="2"/>
        <v/>
      </c>
      <c r="E53" s="102" t="str">
        <f t="shared" ca="1" si="3"/>
        <v/>
      </c>
      <c r="F53" s="102" t="str">
        <f t="shared" ca="1" si="4"/>
        <v/>
      </c>
      <c r="G53" s="102" t="str">
        <f t="shared" ca="1" si="5"/>
        <v/>
      </c>
      <c r="H53" s="139" t="str">
        <f t="shared" ca="1" si="6"/>
        <v/>
      </c>
      <c r="I53" s="139" t="str">
        <f t="shared" ca="1" si="7"/>
        <v/>
      </c>
      <c r="J53" s="140" t="str">
        <f t="shared" ca="1" si="12"/>
        <v/>
      </c>
      <c r="K53" s="118" t="str">
        <f t="shared" ca="1" si="13"/>
        <v/>
      </c>
      <c r="L53" s="118" t="str">
        <f t="shared" ca="1" si="8"/>
        <v/>
      </c>
      <c r="M53" s="141" t="str">
        <f t="shared" ca="1" si="9"/>
        <v/>
      </c>
      <c r="N53" s="139" t="str">
        <f t="shared" ca="1" si="10"/>
        <v/>
      </c>
      <c r="O53" s="140" t="str">
        <f t="shared" ca="1" si="14"/>
        <v/>
      </c>
      <c r="P53" s="118" t="str">
        <f t="shared" ca="1" si="15"/>
        <v/>
      </c>
      <c r="Q53" s="138" t="str">
        <f t="shared" ca="1" si="16"/>
        <v/>
      </c>
    </row>
    <row r="54" spans="1:17" x14ac:dyDescent="0.15">
      <c r="A54" s="138" t="str">
        <f t="shared" ca="1" si="11"/>
        <v/>
      </c>
      <c r="B54" s="102" t="str">
        <f t="shared" ca="1" si="0"/>
        <v/>
      </c>
      <c r="C54" s="102" t="str">
        <f t="shared" ca="1" si="1"/>
        <v/>
      </c>
      <c r="D54" s="102" t="str">
        <f t="shared" ca="1" si="2"/>
        <v/>
      </c>
      <c r="E54" s="102" t="str">
        <f t="shared" ca="1" si="3"/>
        <v/>
      </c>
      <c r="F54" s="102" t="str">
        <f t="shared" ca="1" si="4"/>
        <v/>
      </c>
      <c r="G54" s="102" t="str">
        <f t="shared" ca="1" si="5"/>
        <v/>
      </c>
      <c r="H54" s="139" t="str">
        <f t="shared" ca="1" si="6"/>
        <v/>
      </c>
      <c r="I54" s="139" t="str">
        <f t="shared" ca="1" si="7"/>
        <v/>
      </c>
      <c r="J54" s="140" t="str">
        <f t="shared" ca="1" si="12"/>
        <v/>
      </c>
      <c r="K54" s="118" t="str">
        <f t="shared" ca="1" si="13"/>
        <v/>
      </c>
      <c r="L54" s="118" t="str">
        <f t="shared" ca="1" si="8"/>
        <v/>
      </c>
      <c r="M54" s="141" t="str">
        <f t="shared" ca="1" si="9"/>
        <v/>
      </c>
      <c r="N54" s="139" t="str">
        <f t="shared" ca="1" si="10"/>
        <v/>
      </c>
      <c r="O54" s="140" t="str">
        <f t="shared" ca="1" si="14"/>
        <v/>
      </c>
      <c r="P54" s="118" t="str">
        <f t="shared" ca="1" si="15"/>
        <v/>
      </c>
      <c r="Q54" s="138" t="str">
        <f t="shared" ca="1" si="16"/>
        <v/>
      </c>
    </row>
    <row r="55" spans="1:17" x14ac:dyDescent="0.15">
      <c r="A55" s="138" t="str">
        <f t="shared" ca="1" si="11"/>
        <v/>
      </c>
      <c r="B55" s="102" t="str">
        <f t="shared" ca="1" si="0"/>
        <v/>
      </c>
      <c r="C55" s="102" t="str">
        <f t="shared" ca="1" si="1"/>
        <v/>
      </c>
      <c r="D55" s="102" t="str">
        <f t="shared" ca="1" si="2"/>
        <v/>
      </c>
      <c r="E55" s="102" t="str">
        <f t="shared" ca="1" si="3"/>
        <v/>
      </c>
      <c r="F55" s="102" t="str">
        <f t="shared" ca="1" si="4"/>
        <v/>
      </c>
      <c r="G55" s="102" t="str">
        <f t="shared" ca="1" si="5"/>
        <v/>
      </c>
      <c r="H55" s="139" t="str">
        <f t="shared" ca="1" si="6"/>
        <v/>
      </c>
      <c r="I55" s="139" t="str">
        <f t="shared" ca="1" si="7"/>
        <v/>
      </c>
      <c r="J55" s="140" t="str">
        <f t="shared" ca="1" si="12"/>
        <v/>
      </c>
      <c r="K55" s="118" t="str">
        <f t="shared" ca="1" si="13"/>
        <v/>
      </c>
      <c r="L55" s="118" t="str">
        <f t="shared" ca="1" si="8"/>
        <v/>
      </c>
      <c r="M55" s="141" t="str">
        <f t="shared" ca="1" si="9"/>
        <v/>
      </c>
      <c r="N55" s="139" t="str">
        <f t="shared" ca="1" si="10"/>
        <v/>
      </c>
      <c r="O55" s="140" t="str">
        <f t="shared" ca="1" si="14"/>
        <v/>
      </c>
      <c r="P55" s="118" t="str">
        <f t="shared" ca="1" si="15"/>
        <v/>
      </c>
      <c r="Q55" s="138" t="str">
        <f t="shared" ca="1" si="16"/>
        <v/>
      </c>
    </row>
    <row r="56" spans="1:17" x14ac:dyDescent="0.15">
      <c r="A56" s="138" t="str">
        <f t="shared" ca="1" si="11"/>
        <v/>
      </c>
      <c r="B56" s="102" t="str">
        <f t="shared" ca="1" si="0"/>
        <v/>
      </c>
      <c r="C56" s="102" t="str">
        <f t="shared" ca="1" si="1"/>
        <v/>
      </c>
      <c r="D56" s="102" t="str">
        <f t="shared" ca="1" si="2"/>
        <v/>
      </c>
      <c r="E56" s="102" t="str">
        <f t="shared" ca="1" si="3"/>
        <v/>
      </c>
      <c r="F56" s="102" t="str">
        <f t="shared" ca="1" si="4"/>
        <v/>
      </c>
      <c r="G56" s="102" t="str">
        <f t="shared" ca="1" si="5"/>
        <v/>
      </c>
      <c r="H56" s="139" t="str">
        <f t="shared" ca="1" si="6"/>
        <v/>
      </c>
      <c r="I56" s="139" t="str">
        <f t="shared" ca="1" si="7"/>
        <v/>
      </c>
      <c r="J56" s="140" t="str">
        <f t="shared" ca="1" si="12"/>
        <v/>
      </c>
      <c r="K56" s="118" t="str">
        <f t="shared" ca="1" si="13"/>
        <v/>
      </c>
      <c r="L56" s="118" t="str">
        <f t="shared" ca="1" si="8"/>
        <v/>
      </c>
      <c r="M56" s="141" t="str">
        <f t="shared" ca="1" si="9"/>
        <v/>
      </c>
      <c r="N56" s="139" t="str">
        <f t="shared" ca="1" si="10"/>
        <v/>
      </c>
      <c r="O56" s="140" t="str">
        <f t="shared" ca="1" si="14"/>
        <v/>
      </c>
      <c r="P56" s="118" t="str">
        <f t="shared" ca="1" si="15"/>
        <v/>
      </c>
      <c r="Q56" s="138" t="str">
        <f t="shared" ca="1" si="16"/>
        <v/>
      </c>
    </row>
    <row r="57" spans="1:17" x14ac:dyDescent="0.15">
      <c r="A57" s="138" t="str">
        <f t="shared" ca="1" si="11"/>
        <v/>
      </c>
      <c r="B57" s="102" t="str">
        <f t="shared" ca="1" si="0"/>
        <v/>
      </c>
      <c r="C57" s="102" t="str">
        <f t="shared" ca="1" si="1"/>
        <v/>
      </c>
      <c r="D57" s="102" t="str">
        <f t="shared" ca="1" si="2"/>
        <v/>
      </c>
      <c r="E57" s="102" t="str">
        <f t="shared" ca="1" si="3"/>
        <v/>
      </c>
      <c r="F57" s="102" t="str">
        <f t="shared" ca="1" si="4"/>
        <v/>
      </c>
      <c r="G57" s="102" t="str">
        <f t="shared" ca="1" si="5"/>
        <v/>
      </c>
      <c r="H57" s="139" t="str">
        <f t="shared" ca="1" si="6"/>
        <v/>
      </c>
      <c r="I57" s="139" t="str">
        <f t="shared" ca="1" si="7"/>
        <v/>
      </c>
      <c r="J57" s="140" t="str">
        <f t="shared" ca="1" si="12"/>
        <v/>
      </c>
      <c r="K57" s="118" t="str">
        <f t="shared" ca="1" si="13"/>
        <v/>
      </c>
      <c r="L57" s="118" t="str">
        <f t="shared" ca="1" si="8"/>
        <v/>
      </c>
      <c r="M57" s="141" t="str">
        <f t="shared" ca="1" si="9"/>
        <v/>
      </c>
      <c r="N57" s="139" t="str">
        <f t="shared" ca="1" si="10"/>
        <v/>
      </c>
      <c r="O57" s="140" t="str">
        <f t="shared" ca="1" si="14"/>
        <v/>
      </c>
      <c r="P57" s="118" t="str">
        <f t="shared" ca="1" si="15"/>
        <v/>
      </c>
      <c r="Q57" s="138" t="str">
        <f t="shared" ca="1" si="16"/>
        <v/>
      </c>
    </row>
    <row r="58" spans="1:17" x14ac:dyDescent="0.15">
      <c r="A58" s="138" t="str">
        <f t="shared" ca="1" si="11"/>
        <v/>
      </c>
      <c r="B58" s="102" t="str">
        <f t="shared" ca="1" si="0"/>
        <v/>
      </c>
      <c r="C58" s="102" t="str">
        <f t="shared" ca="1" si="1"/>
        <v/>
      </c>
      <c r="D58" s="102" t="str">
        <f t="shared" ca="1" si="2"/>
        <v/>
      </c>
      <c r="E58" s="102" t="str">
        <f t="shared" ca="1" si="3"/>
        <v/>
      </c>
      <c r="F58" s="102" t="str">
        <f t="shared" ca="1" si="4"/>
        <v/>
      </c>
      <c r="G58" s="102" t="str">
        <f t="shared" ca="1" si="5"/>
        <v/>
      </c>
      <c r="H58" s="139" t="str">
        <f t="shared" ca="1" si="6"/>
        <v/>
      </c>
      <c r="I58" s="139" t="str">
        <f t="shared" ca="1" si="7"/>
        <v/>
      </c>
      <c r="J58" s="140" t="str">
        <f t="shared" ca="1" si="12"/>
        <v/>
      </c>
      <c r="K58" s="118" t="str">
        <f t="shared" ca="1" si="13"/>
        <v/>
      </c>
      <c r="L58" s="118" t="str">
        <f t="shared" ca="1" si="8"/>
        <v/>
      </c>
      <c r="M58" s="141" t="str">
        <f t="shared" ca="1" si="9"/>
        <v/>
      </c>
      <c r="N58" s="139" t="str">
        <f t="shared" ca="1" si="10"/>
        <v/>
      </c>
      <c r="O58" s="140" t="str">
        <f t="shared" ca="1" si="14"/>
        <v/>
      </c>
      <c r="P58" s="118" t="str">
        <f t="shared" ca="1" si="15"/>
        <v/>
      </c>
      <c r="Q58" s="138" t="str">
        <f t="shared" ca="1" si="16"/>
        <v/>
      </c>
    </row>
    <row r="59" spans="1:17" x14ac:dyDescent="0.15">
      <c r="A59" s="138" t="str">
        <f t="shared" ca="1" si="11"/>
        <v/>
      </c>
      <c r="B59" s="102" t="str">
        <f t="shared" ca="1" si="0"/>
        <v/>
      </c>
      <c r="C59" s="102" t="str">
        <f t="shared" ca="1" si="1"/>
        <v/>
      </c>
      <c r="D59" s="102" t="str">
        <f t="shared" ca="1" si="2"/>
        <v/>
      </c>
      <c r="E59" s="102" t="str">
        <f t="shared" ca="1" si="3"/>
        <v/>
      </c>
      <c r="F59" s="102" t="str">
        <f t="shared" ca="1" si="4"/>
        <v/>
      </c>
      <c r="G59" s="102" t="str">
        <f t="shared" ca="1" si="5"/>
        <v/>
      </c>
      <c r="H59" s="139" t="str">
        <f t="shared" ca="1" si="6"/>
        <v/>
      </c>
      <c r="I59" s="139" t="str">
        <f t="shared" ca="1" si="7"/>
        <v/>
      </c>
      <c r="J59" s="140" t="str">
        <f t="shared" ca="1" si="12"/>
        <v/>
      </c>
      <c r="K59" s="118" t="str">
        <f t="shared" ca="1" si="13"/>
        <v/>
      </c>
      <c r="L59" s="118" t="str">
        <f t="shared" ca="1" si="8"/>
        <v/>
      </c>
      <c r="M59" s="141" t="str">
        <f t="shared" ca="1" si="9"/>
        <v/>
      </c>
      <c r="N59" s="139" t="str">
        <f t="shared" ca="1" si="10"/>
        <v/>
      </c>
      <c r="O59" s="140" t="str">
        <f t="shared" ca="1" si="14"/>
        <v/>
      </c>
      <c r="P59" s="118" t="str">
        <f t="shared" ca="1" si="15"/>
        <v/>
      </c>
      <c r="Q59" s="138" t="str">
        <f t="shared" ca="1" si="16"/>
        <v/>
      </c>
    </row>
    <row r="60" spans="1:17" x14ac:dyDescent="0.15">
      <c r="A60" s="138" t="str">
        <f t="shared" ca="1" si="11"/>
        <v/>
      </c>
      <c r="B60" s="102" t="str">
        <f t="shared" ca="1" si="0"/>
        <v/>
      </c>
      <c r="C60" s="102" t="str">
        <f t="shared" ca="1" si="1"/>
        <v/>
      </c>
      <c r="D60" s="102" t="str">
        <f t="shared" ca="1" si="2"/>
        <v/>
      </c>
      <c r="E60" s="102" t="str">
        <f t="shared" ca="1" si="3"/>
        <v/>
      </c>
      <c r="F60" s="102" t="str">
        <f t="shared" ca="1" si="4"/>
        <v/>
      </c>
      <c r="G60" s="102" t="str">
        <f t="shared" ca="1" si="5"/>
        <v/>
      </c>
      <c r="H60" s="139" t="str">
        <f t="shared" ca="1" si="6"/>
        <v/>
      </c>
      <c r="I60" s="139" t="str">
        <f t="shared" ca="1" si="7"/>
        <v/>
      </c>
      <c r="J60" s="140" t="str">
        <f t="shared" ca="1" si="12"/>
        <v/>
      </c>
      <c r="K60" s="118" t="str">
        <f t="shared" ca="1" si="13"/>
        <v/>
      </c>
      <c r="L60" s="118" t="str">
        <f t="shared" ca="1" si="8"/>
        <v/>
      </c>
      <c r="M60" s="141" t="str">
        <f t="shared" ca="1" si="9"/>
        <v/>
      </c>
      <c r="N60" s="139" t="str">
        <f t="shared" ca="1" si="10"/>
        <v/>
      </c>
      <c r="O60" s="140" t="str">
        <f t="shared" ca="1" si="14"/>
        <v/>
      </c>
      <c r="P60" s="118" t="str">
        <f t="shared" ca="1" si="15"/>
        <v/>
      </c>
      <c r="Q60" s="138" t="str">
        <f t="shared" ca="1" si="16"/>
        <v/>
      </c>
    </row>
    <row r="61" spans="1:17" x14ac:dyDescent="0.15">
      <c r="A61" s="138" t="str">
        <f t="shared" ca="1" si="11"/>
        <v/>
      </c>
      <c r="B61" s="102" t="str">
        <f t="shared" ca="1" si="0"/>
        <v/>
      </c>
      <c r="C61" s="102" t="str">
        <f t="shared" ca="1" si="1"/>
        <v/>
      </c>
      <c r="D61" s="102" t="str">
        <f t="shared" ca="1" si="2"/>
        <v/>
      </c>
      <c r="E61" s="102" t="str">
        <f t="shared" ca="1" si="3"/>
        <v/>
      </c>
      <c r="F61" s="102" t="str">
        <f t="shared" ca="1" si="4"/>
        <v/>
      </c>
      <c r="G61" s="102" t="str">
        <f t="shared" ca="1" si="5"/>
        <v/>
      </c>
      <c r="H61" s="139" t="str">
        <f t="shared" ca="1" si="6"/>
        <v/>
      </c>
      <c r="I61" s="139" t="str">
        <f t="shared" ca="1" si="7"/>
        <v/>
      </c>
      <c r="J61" s="140" t="str">
        <f t="shared" ca="1" si="12"/>
        <v/>
      </c>
      <c r="K61" s="118" t="str">
        <f t="shared" ca="1" si="13"/>
        <v/>
      </c>
      <c r="L61" s="118" t="str">
        <f t="shared" ca="1" si="8"/>
        <v/>
      </c>
      <c r="M61" s="141" t="str">
        <f t="shared" ca="1" si="9"/>
        <v/>
      </c>
      <c r="N61" s="139" t="str">
        <f t="shared" ca="1" si="10"/>
        <v/>
      </c>
      <c r="O61" s="140" t="str">
        <f t="shared" ca="1" si="14"/>
        <v/>
      </c>
      <c r="P61" s="118" t="str">
        <f t="shared" ca="1" si="15"/>
        <v/>
      </c>
      <c r="Q61" s="138" t="str">
        <f t="shared" ca="1" si="16"/>
        <v/>
      </c>
    </row>
    <row r="62" spans="1:17" x14ac:dyDescent="0.15">
      <c r="A62" s="138" t="str">
        <f t="shared" ca="1" si="11"/>
        <v/>
      </c>
      <c r="B62" s="102" t="str">
        <f t="shared" ca="1" si="0"/>
        <v/>
      </c>
      <c r="C62" s="102" t="str">
        <f t="shared" ca="1" si="1"/>
        <v/>
      </c>
      <c r="D62" s="102" t="str">
        <f t="shared" ca="1" si="2"/>
        <v/>
      </c>
      <c r="E62" s="102" t="str">
        <f t="shared" ca="1" si="3"/>
        <v/>
      </c>
      <c r="F62" s="102" t="str">
        <f t="shared" ca="1" si="4"/>
        <v/>
      </c>
      <c r="G62" s="102" t="str">
        <f t="shared" ca="1" si="5"/>
        <v/>
      </c>
      <c r="H62" s="139" t="str">
        <f t="shared" ca="1" si="6"/>
        <v/>
      </c>
      <c r="I62" s="139" t="str">
        <f t="shared" ca="1" si="7"/>
        <v/>
      </c>
      <c r="J62" s="140" t="str">
        <f t="shared" ca="1" si="12"/>
        <v/>
      </c>
      <c r="K62" s="118" t="str">
        <f t="shared" ca="1" si="13"/>
        <v/>
      </c>
      <c r="L62" s="118" t="str">
        <f t="shared" ca="1" si="8"/>
        <v/>
      </c>
      <c r="M62" s="141" t="str">
        <f t="shared" ca="1" si="9"/>
        <v/>
      </c>
      <c r="N62" s="139" t="str">
        <f t="shared" ca="1" si="10"/>
        <v/>
      </c>
      <c r="O62" s="140" t="str">
        <f t="shared" ca="1" si="14"/>
        <v/>
      </c>
      <c r="P62" s="118" t="str">
        <f t="shared" ca="1" si="15"/>
        <v/>
      </c>
      <c r="Q62" s="138" t="str">
        <f t="shared" ca="1" si="16"/>
        <v/>
      </c>
    </row>
    <row r="63" spans="1:17" x14ac:dyDescent="0.15">
      <c r="A63" s="138" t="str">
        <f t="shared" ca="1" si="11"/>
        <v/>
      </c>
      <c r="B63" s="102" t="str">
        <f t="shared" ca="1" si="0"/>
        <v/>
      </c>
      <c r="C63" s="102" t="str">
        <f t="shared" ca="1" si="1"/>
        <v/>
      </c>
      <c r="D63" s="102" t="str">
        <f t="shared" ca="1" si="2"/>
        <v/>
      </c>
      <c r="E63" s="102" t="str">
        <f t="shared" ca="1" si="3"/>
        <v/>
      </c>
      <c r="F63" s="102" t="str">
        <f t="shared" ca="1" si="4"/>
        <v/>
      </c>
      <c r="G63" s="102" t="str">
        <f t="shared" ca="1" si="5"/>
        <v/>
      </c>
      <c r="H63" s="139" t="str">
        <f t="shared" ca="1" si="6"/>
        <v/>
      </c>
      <c r="I63" s="139" t="str">
        <f t="shared" ca="1" si="7"/>
        <v/>
      </c>
      <c r="J63" s="140" t="str">
        <f t="shared" ca="1" si="12"/>
        <v/>
      </c>
      <c r="K63" s="118" t="str">
        <f t="shared" ca="1" si="13"/>
        <v/>
      </c>
      <c r="L63" s="118" t="str">
        <f t="shared" ca="1" si="8"/>
        <v/>
      </c>
      <c r="M63" s="141" t="str">
        <f t="shared" ca="1" si="9"/>
        <v/>
      </c>
      <c r="N63" s="139" t="str">
        <f t="shared" ca="1" si="10"/>
        <v/>
      </c>
      <c r="O63" s="140" t="str">
        <f t="shared" ca="1" si="14"/>
        <v/>
      </c>
      <c r="P63" s="118" t="str">
        <f t="shared" ca="1" si="15"/>
        <v/>
      </c>
      <c r="Q63" s="138" t="str">
        <f t="shared" ca="1" si="16"/>
        <v/>
      </c>
    </row>
    <row r="64" spans="1:17" x14ac:dyDescent="0.15">
      <c r="A64" s="138" t="str">
        <f t="shared" ca="1" si="11"/>
        <v/>
      </c>
      <c r="B64" s="102" t="str">
        <f t="shared" ca="1" si="0"/>
        <v/>
      </c>
      <c r="C64" s="102" t="str">
        <f t="shared" ca="1" si="1"/>
        <v/>
      </c>
      <c r="D64" s="102" t="str">
        <f t="shared" ca="1" si="2"/>
        <v/>
      </c>
      <c r="E64" s="102" t="str">
        <f t="shared" ca="1" si="3"/>
        <v/>
      </c>
      <c r="F64" s="102" t="str">
        <f t="shared" ca="1" si="4"/>
        <v/>
      </c>
      <c r="G64" s="102" t="str">
        <f t="shared" ca="1" si="5"/>
        <v/>
      </c>
      <c r="H64" s="139" t="str">
        <f t="shared" ca="1" si="6"/>
        <v/>
      </c>
      <c r="I64" s="139" t="str">
        <f t="shared" ca="1" si="7"/>
        <v/>
      </c>
      <c r="J64" s="140" t="str">
        <f t="shared" ca="1" si="12"/>
        <v/>
      </c>
      <c r="K64" s="118" t="str">
        <f t="shared" ca="1" si="13"/>
        <v/>
      </c>
      <c r="L64" s="118" t="str">
        <f t="shared" ca="1" si="8"/>
        <v/>
      </c>
      <c r="M64" s="141" t="str">
        <f t="shared" ca="1" si="9"/>
        <v/>
      </c>
      <c r="N64" s="139" t="str">
        <f t="shared" ca="1" si="10"/>
        <v/>
      </c>
      <c r="O64" s="140" t="str">
        <f t="shared" ca="1" si="14"/>
        <v/>
      </c>
      <c r="P64" s="118" t="str">
        <f t="shared" ca="1" si="15"/>
        <v/>
      </c>
      <c r="Q64" s="138" t="str">
        <f t="shared" ca="1" si="16"/>
        <v/>
      </c>
    </row>
    <row r="65" spans="1:17" x14ac:dyDescent="0.15">
      <c r="A65" s="138" t="str">
        <f t="shared" ca="1" si="11"/>
        <v/>
      </c>
      <c r="B65" s="102" t="str">
        <f t="shared" ca="1" si="0"/>
        <v/>
      </c>
      <c r="C65" s="102" t="str">
        <f t="shared" ca="1" si="1"/>
        <v/>
      </c>
      <c r="D65" s="102" t="str">
        <f t="shared" ca="1" si="2"/>
        <v/>
      </c>
      <c r="E65" s="102" t="str">
        <f t="shared" ca="1" si="3"/>
        <v/>
      </c>
      <c r="F65" s="102" t="str">
        <f t="shared" ca="1" si="4"/>
        <v/>
      </c>
      <c r="G65" s="102" t="str">
        <f t="shared" ca="1" si="5"/>
        <v/>
      </c>
      <c r="H65" s="139" t="str">
        <f t="shared" ca="1" si="6"/>
        <v/>
      </c>
      <c r="I65" s="139" t="str">
        <f t="shared" ca="1" si="7"/>
        <v/>
      </c>
      <c r="J65" s="140" t="str">
        <f t="shared" ca="1" si="12"/>
        <v/>
      </c>
      <c r="K65" s="118" t="str">
        <f t="shared" ca="1" si="13"/>
        <v/>
      </c>
      <c r="L65" s="118" t="str">
        <f t="shared" ca="1" si="8"/>
        <v/>
      </c>
      <c r="M65" s="141" t="str">
        <f t="shared" ca="1" si="9"/>
        <v/>
      </c>
      <c r="N65" s="139" t="str">
        <f t="shared" ca="1" si="10"/>
        <v/>
      </c>
      <c r="O65" s="140" t="str">
        <f t="shared" ca="1" si="14"/>
        <v/>
      </c>
      <c r="P65" s="118" t="str">
        <f t="shared" ca="1" si="15"/>
        <v/>
      </c>
      <c r="Q65" s="138" t="str">
        <f t="shared" ca="1" si="16"/>
        <v/>
      </c>
    </row>
    <row r="66" spans="1:17" x14ac:dyDescent="0.15">
      <c r="A66" s="138" t="str">
        <f t="shared" ca="1" si="11"/>
        <v/>
      </c>
      <c r="B66" s="102" t="str">
        <f t="shared" ca="1" si="0"/>
        <v/>
      </c>
      <c r="C66" s="102" t="str">
        <f t="shared" ca="1" si="1"/>
        <v/>
      </c>
      <c r="D66" s="102" t="str">
        <f t="shared" ca="1" si="2"/>
        <v/>
      </c>
      <c r="E66" s="102" t="str">
        <f t="shared" ca="1" si="3"/>
        <v/>
      </c>
      <c r="F66" s="102" t="str">
        <f t="shared" ca="1" si="4"/>
        <v/>
      </c>
      <c r="G66" s="102" t="str">
        <f t="shared" ca="1" si="5"/>
        <v/>
      </c>
      <c r="H66" s="139" t="str">
        <f t="shared" ca="1" si="6"/>
        <v/>
      </c>
      <c r="I66" s="139" t="str">
        <f t="shared" ca="1" si="7"/>
        <v/>
      </c>
      <c r="J66" s="140" t="str">
        <f t="shared" ca="1" si="12"/>
        <v/>
      </c>
      <c r="K66" s="118" t="str">
        <f t="shared" ca="1" si="13"/>
        <v/>
      </c>
      <c r="L66" s="118" t="str">
        <f t="shared" ca="1" si="8"/>
        <v/>
      </c>
      <c r="M66" s="141" t="str">
        <f t="shared" ca="1" si="9"/>
        <v/>
      </c>
      <c r="N66" s="139" t="str">
        <f t="shared" ca="1" si="10"/>
        <v/>
      </c>
      <c r="O66" s="140" t="str">
        <f t="shared" ca="1" si="14"/>
        <v/>
      </c>
      <c r="P66" s="118" t="str">
        <f t="shared" ca="1" si="15"/>
        <v/>
      </c>
      <c r="Q66" s="138" t="str">
        <f t="shared" ca="1" si="16"/>
        <v/>
      </c>
    </row>
    <row r="67" spans="1:17" x14ac:dyDescent="0.15">
      <c r="A67" s="138" t="str">
        <f t="shared" ca="1" si="11"/>
        <v/>
      </c>
      <c r="B67" s="102" t="str">
        <f t="shared" ca="1" si="0"/>
        <v/>
      </c>
      <c r="C67" s="102" t="str">
        <f t="shared" ca="1" si="1"/>
        <v/>
      </c>
      <c r="D67" s="102" t="str">
        <f t="shared" ca="1" si="2"/>
        <v/>
      </c>
      <c r="E67" s="102" t="str">
        <f t="shared" ca="1" si="3"/>
        <v/>
      </c>
      <c r="F67" s="102" t="str">
        <f t="shared" ca="1" si="4"/>
        <v/>
      </c>
      <c r="G67" s="102" t="str">
        <f t="shared" ca="1" si="5"/>
        <v/>
      </c>
      <c r="H67" s="139" t="str">
        <f t="shared" ca="1" si="6"/>
        <v/>
      </c>
      <c r="I67" s="139" t="str">
        <f t="shared" ca="1" si="7"/>
        <v/>
      </c>
      <c r="J67" s="140" t="str">
        <f t="shared" ca="1" si="12"/>
        <v/>
      </c>
      <c r="K67" s="118" t="str">
        <f t="shared" ca="1" si="13"/>
        <v/>
      </c>
      <c r="L67" s="118" t="str">
        <f t="shared" ca="1" si="8"/>
        <v/>
      </c>
      <c r="M67" s="141" t="str">
        <f t="shared" ca="1" si="9"/>
        <v/>
      </c>
      <c r="N67" s="139" t="str">
        <f t="shared" ca="1" si="10"/>
        <v/>
      </c>
      <c r="O67" s="140" t="str">
        <f t="shared" ca="1" si="14"/>
        <v/>
      </c>
      <c r="P67" s="118" t="str">
        <f t="shared" ca="1" si="15"/>
        <v/>
      </c>
      <c r="Q67" s="138" t="str">
        <f t="shared" ca="1" si="16"/>
        <v/>
      </c>
    </row>
    <row r="68" spans="1:17" x14ac:dyDescent="0.15">
      <c r="A68" s="138" t="str">
        <f t="shared" ca="1" si="11"/>
        <v/>
      </c>
      <c r="B68" s="102" t="str">
        <f t="shared" ca="1" si="0"/>
        <v/>
      </c>
      <c r="C68" s="102" t="str">
        <f t="shared" ca="1" si="1"/>
        <v/>
      </c>
      <c r="D68" s="102" t="str">
        <f t="shared" ca="1" si="2"/>
        <v/>
      </c>
      <c r="E68" s="102" t="str">
        <f t="shared" ca="1" si="3"/>
        <v/>
      </c>
      <c r="F68" s="102" t="str">
        <f t="shared" ca="1" si="4"/>
        <v/>
      </c>
      <c r="G68" s="102" t="str">
        <f t="shared" ca="1" si="5"/>
        <v/>
      </c>
      <c r="H68" s="139" t="str">
        <f t="shared" ca="1" si="6"/>
        <v/>
      </c>
      <c r="I68" s="139" t="str">
        <f t="shared" ca="1" si="7"/>
        <v/>
      </c>
      <c r="J68" s="140" t="str">
        <f t="shared" ca="1" si="12"/>
        <v/>
      </c>
      <c r="K68" s="118" t="str">
        <f t="shared" ca="1" si="13"/>
        <v/>
      </c>
      <c r="L68" s="118" t="str">
        <f t="shared" ca="1" si="8"/>
        <v/>
      </c>
      <c r="M68" s="141" t="str">
        <f t="shared" ca="1" si="9"/>
        <v/>
      </c>
      <c r="N68" s="139" t="str">
        <f t="shared" ca="1" si="10"/>
        <v/>
      </c>
      <c r="O68" s="140" t="str">
        <f t="shared" ca="1" si="14"/>
        <v/>
      </c>
      <c r="P68" s="118" t="str">
        <f t="shared" ca="1" si="15"/>
        <v/>
      </c>
      <c r="Q68" s="138" t="str">
        <f t="shared" ca="1" si="16"/>
        <v/>
      </c>
    </row>
    <row r="69" spans="1:17" x14ac:dyDescent="0.15">
      <c r="A69" s="138" t="str">
        <f t="shared" ca="1" si="11"/>
        <v/>
      </c>
      <c r="B69" s="102" t="str">
        <f t="shared" ca="1" si="0"/>
        <v/>
      </c>
      <c r="C69" s="102" t="str">
        <f t="shared" ca="1" si="1"/>
        <v/>
      </c>
      <c r="D69" s="102" t="str">
        <f t="shared" ca="1" si="2"/>
        <v/>
      </c>
      <c r="E69" s="102" t="str">
        <f t="shared" ca="1" si="3"/>
        <v/>
      </c>
      <c r="F69" s="102" t="str">
        <f t="shared" ca="1" si="4"/>
        <v/>
      </c>
      <c r="G69" s="102" t="str">
        <f t="shared" ca="1" si="5"/>
        <v/>
      </c>
      <c r="H69" s="139" t="str">
        <f t="shared" ca="1" si="6"/>
        <v/>
      </c>
      <c r="I69" s="139" t="str">
        <f t="shared" ca="1" si="7"/>
        <v/>
      </c>
      <c r="J69" s="140" t="str">
        <f t="shared" ca="1" si="12"/>
        <v/>
      </c>
      <c r="K69" s="118" t="str">
        <f t="shared" ca="1" si="13"/>
        <v/>
      </c>
      <c r="L69" s="118" t="str">
        <f t="shared" ca="1" si="8"/>
        <v/>
      </c>
      <c r="M69" s="141" t="str">
        <f t="shared" ca="1" si="9"/>
        <v/>
      </c>
      <c r="N69" s="139" t="str">
        <f t="shared" ca="1" si="10"/>
        <v/>
      </c>
      <c r="O69" s="140" t="str">
        <f t="shared" ca="1" si="14"/>
        <v/>
      </c>
      <c r="P69" s="118" t="str">
        <f t="shared" ca="1" si="15"/>
        <v/>
      </c>
      <c r="Q69" s="138" t="str">
        <f t="shared" ca="1" si="16"/>
        <v/>
      </c>
    </row>
    <row r="70" spans="1:17" x14ac:dyDescent="0.15">
      <c r="A70" s="138" t="str">
        <f t="shared" ca="1" si="11"/>
        <v/>
      </c>
      <c r="B70" s="102" t="str">
        <f t="shared" ref="B70:B133" ca="1" si="17">IF($A70="","",INDEX(INDIRECT("ydn_raw!AL:AL"),MATCH($B$4,INDIRECT("ydn_raw!AL:AL"),0)+$A70))</f>
        <v/>
      </c>
      <c r="C70" s="102" t="str">
        <f t="shared" ref="C70:C133" ca="1" si="18">IF($A70="","",INDEX(INDIRECT("ydn_raw!AM:AM"),MATCH($B$4,INDIRECT("ydn_raw!AL:AL"),0)+$A70))</f>
        <v/>
      </c>
      <c r="D70" s="102" t="str">
        <f t="shared" ref="D70:D133" ca="1" si="19">IF($A70="","",INDEX(INDIRECT("ydn_raw!AO:AO"),MATCH($B$4,INDIRECT("ydn_raw!AL:AL"),0)+$A70))</f>
        <v/>
      </c>
      <c r="E70" s="102" t="str">
        <f t="shared" ref="E70:E133" ca="1" si="20">IF($A70="","",INDEX(INDIRECT("ydn_raw!AP:AP"),MATCH($B$4,INDIRECT("ydn_raw!AL:AL"),0)+$A70))</f>
        <v/>
      </c>
      <c r="F70" s="102" t="str">
        <f t="shared" ref="F70:F133" ca="1" si="21">IF($A70="","",INDEX(INDIRECT("ydn_raw!AQ:AQ"),MATCH($B$4,INDIRECT("ydn_raw!AL:AL"),0)+$A70))</f>
        <v/>
      </c>
      <c r="G70" s="102" t="str">
        <f t="shared" ref="G70:G133" ca="1" si="22">IF($A70="","",INDEX(INDIRECT("ydn_raw!AR:AR"),MATCH($B$4,INDIRECT("ydn_raw!AL:AL"),0)+$A70))</f>
        <v/>
      </c>
      <c r="H70" s="139" t="str">
        <f t="shared" ref="H70:H133" ca="1" si="23">IF($A70="","",INDEX(INDIRECT("ydn_raw!AU:AU"),MATCH($B$4,INDIRECT("ydn_raw!AL:AL"),0)+$A70))</f>
        <v/>
      </c>
      <c r="I70" s="139" t="str">
        <f t="shared" ref="I70:I133" ca="1" si="24">IF($A70="","",INDEX(INDIRECT("ydn_raw!AV:AV"),MATCH($B$4,INDIRECT("ydn_raw!AL:AL"),0)+$A70))</f>
        <v/>
      </c>
      <c r="J70" s="140" t="str">
        <f t="shared" ca="1" si="12"/>
        <v/>
      </c>
      <c r="K70" s="118" t="str">
        <f t="shared" ca="1" si="13"/>
        <v/>
      </c>
      <c r="L70" s="118" t="str">
        <f t="shared" ref="L70:L133" ca="1" si="25">IF($A70="","",INDEX(INDIRECT("ydn_raw!AX:AX"),MATCH($B$4,INDIRECT("ydn_raw!AL:AL"),0)+$A70))</f>
        <v/>
      </c>
      <c r="M70" s="141" t="str">
        <f t="shared" ref="M70:M133" ca="1" si="26">IF($A70="","",INDEX(INDIRECT("ydn_raw!AY:AY"),MATCH($B$4,INDIRECT("ydn_raw!AL:AL"),0)+$A70))</f>
        <v/>
      </c>
      <c r="N70" s="139" t="str">
        <f t="shared" ref="N70:N133" ca="1" si="27">IF($A70="","",INDEX(INDIRECT("ydn_raw!BA:BA"),MATCH($B$4,INDIRECT("ydn_raw!AL:AL"),0)+$A70))</f>
        <v/>
      </c>
      <c r="O70" s="140" t="str">
        <f t="shared" ca="1" si="14"/>
        <v/>
      </c>
      <c r="P70" s="118" t="str">
        <f t="shared" ca="1" si="15"/>
        <v/>
      </c>
      <c r="Q70" s="138" t="str">
        <f t="shared" ca="1" si="16"/>
        <v/>
      </c>
    </row>
    <row r="71" spans="1:17" x14ac:dyDescent="0.15">
      <c r="A71" s="138" t="str">
        <f t="shared" ref="A71:A134" ca="1" si="28">IF(ROW()-5&gt;$A$5,"",ROW()-5)</f>
        <v/>
      </c>
      <c r="B71" s="102" t="str">
        <f t="shared" ca="1" si="17"/>
        <v/>
      </c>
      <c r="C71" s="102" t="str">
        <f t="shared" ca="1" si="18"/>
        <v/>
      </c>
      <c r="D71" s="102" t="str">
        <f t="shared" ca="1" si="19"/>
        <v/>
      </c>
      <c r="E71" s="102" t="str">
        <f t="shared" ca="1" si="20"/>
        <v/>
      </c>
      <c r="F71" s="102" t="str">
        <f t="shared" ca="1" si="21"/>
        <v/>
      </c>
      <c r="G71" s="102" t="str">
        <f t="shared" ca="1" si="22"/>
        <v/>
      </c>
      <c r="H71" s="139" t="str">
        <f t="shared" ca="1" si="23"/>
        <v/>
      </c>
      <c r="I71" s="139" t="str">
        <f t="shared" ca="1" si="24"/>
        <v/>
      </c>
      <c r="J71" s="140" t="str">
        <f t="shared" ref="J71:J134" ca="1" si="29">IF($A71="","",IFERROR(I71/H71,""))</f>
        <v/>
      </c>
      <c r="K71" s="118" t="str">
        <f t="shared" ref="K71:K134" ca="1" si="30">IF($A71="","",IFERROR(L71/I71,""))</f>
        <v/>
      </c>
      <c r="L71" s="118" t="str">
        <f t="shared" ca="1" si="25"/>
        <v/>
      </c>
      <c r="M71" s="141" t="str">
        <f t="shared" ca="1" si="26"/>
        <v/>
      </c>
      <c r="N71" s="139" t="str">
        <f t="shared" ca="1" si="27"/>
        <v/>
      </c>
      <c r="O71" s="140" t="str">
        <f t="shared" ref="O71:O134" ca="1" si="31">IF($A71="","",IFERROR(N71/I71,""))</f>
        <v/>
      </c>
      <c r="P71" s="118" t="str">
        <f t="shared" ref="P71:P134" ca="1" si="32">IF($A71="","",IFERROR(L71/N71,""))</f>
        <v/>
      </c>
      <c r="Q71" s="138" t="str">
        <f t="shared" ref="Q71:Q134" ca="1" si="33">IF($A71="","",IF(N71&gt;0,IF(P71&gt;$P$5,"B","A"),IF(N71=0,IF(L71&gt;$P$5,"C","D"))))</f>
        <v/>
      </c>
    </row>
    <row r="72" spans="1:17" x14ac:dyDescent="0.15">
      <c r="A72" s="138" t="str">
        <f t="shared" ca="1" si="28"/>
        <v/>
      </c>
      <c r="B72" s="102" t="str">
        <f t="shared" ca="1" si="17"/>
        <v/>
      </c>
      <c r="C72" s="102" t="str">
        <f t="shared" ca="1" si="18"/>
        <v/>
      </c>
      <c r="D72" s="102" t="str">
        <f t="shared" ca="1" si="19"/>
        <v/>
      </c>
      <c r="E72" s="102" t="str">
        <f t="shared" ca="1" si="20"/>
        <v/>
      </c>
      <c r="F72" s="102" t="str">
        <f t="shared" ca="1" si="21"/>
        <v/>
      </c>
      <c r="G72" s="102" t="str">
        <f t="shared" ca="1" si="22"/>
        <v/>
      </c>
      <c r="H72" s="139" t="str">
        <f t="shared" ca="1" si="23"/>
        <v/>
      </c>
      <c r="I72" s="139" t="str">
        <f t="shared" ca="1" si="24"/>
        <v/>
      </c>
      <c r="J72" s="140" t="str">
        <f t="shared" ca="1" si="29"/>
        <v/>
      </c>
      <c r="K72" s="118" t="str">
        <f t="shared" ca="1" si="30"/>
        <v/>
      </c>
      <c r="L72" s="118" t="str">
        <f t="shared" ca="1" si="25"/>
        <v/>
      </c>
      <c r="M72" s="141" t="str">
        <f t="shared" ca="1" si="26"/>
        <v/>
      </c>
      <c r="N72" s="139" t="str">
        <f t="shared" ca="1" si="27"/>
        <v/>
      </c>
      <c r="O72" s="140" t="str">
        <f t="shared" ca="1" si="31"/>
        <v/>
      </c>
      <c r="P72" s="118" t="str">
        <f t="shared" ca="1" si="32"/>
        <v/>
      </c>
      <c r="Q72" s="138" t="str">
        <f t="shared" ca="1" si="33"/>
        <v/>
      </c>
    </row>
    <row r="73" spans="1:17" x14ac:dyDescent="0.15">
      <c r="A73" s="138" t="str">
        <f t="shared" ca="1" si="28"/>
        <v/>
      </c>
      <c r="B73" s="102" t="str">
        <f t="shared" ca="1" si="17"/>
        <v/>
      </c>
      <c r="C73" s="102" t="str">
        <f t="shared" ca="1" si="18"/>
        <v/>
      </c>
      <c r="D73" s="102" t="str">
        <f t="shared" ca="1" si="19"/>
        <v/>
      </c>
      <c r="E73" s="102" t="str">
        <f t="shared" ca="1" si="20"/>
        <v/>
      </c>
      <c r="F73" s="102" t="str">
        <f t="shared" ca="1" si="21"/>
        <v/>
      </c>
      <c r="G73" s="102" t="str">
        <f t="shared" ca="1" si="22"/>
        <v/>
      </c>
      <c r="H73" s="139" t="str">
        <f t="shared" ca="1" si="23"/>
        <v/>
      </c>
      <c r="I73" s="139" t="str">
        <f t="shared" ca="1" si="24"/>
        <v/>
      </c>
      <c r="J73" s="140" t="str">
        <f t="shared" ca="1" si="29"/>
        <v/>
      </c>
      <c r="K73" s="118" t="str">
        <f t="shared" ca="1" si="30"/>
        <v/>
      </c>
      <c r="L73" s="118" t="str">
        <f t="shared" ca="1" si="25"/>
        <v/>
      </c>
      <c r="M73" s="141" t="str">
        <f t="shared" ca="1" si="26"/>
        <v/>
      </c>
      <c r="N73" s="139" t="str">
        <f t="shared" ca="1" si="27"/>
        <v/>
      </c>
      <c r="O73" s="140" t="str">
        <f t="shared" ca="1" si="31"/>
        <v/>
      </c>
      <c r="P73" s="118" t="str">
        <f t="shared" ca="1" si="32"/>
        <v/>
      </c>
      <c r="Q73" s="138" t="str">
        <f t="shared" ca="1" si="33"/>
        <v/>
      </c>
    </row>
    <row r="74" spans="1:17" x14ac:dyDescent="0.15">
      <c r="A74" s="138" t="str">
        <f t="shared" ca="1" si="28"/>
        <v/>
      </c>
      <c r="B74" s="102" t="str">
        <f t="shared" ca="1" si="17"/>
        <v/>
      </c>
      <c r="C74" s="102" t="str">
        <f t="shared" ca="1" si="18"/>
        <v/>
      </c>
      <c r="D74" s="102" t="str">
        <f t="shared" ca="1" si="19"/>
        <v/>
      </c>
      <c r="E74" s="102" t="str">
        <f t="shared" ca="1" si="20"/>
        <v/>
      </c>
      <c r="F74" s="102" t="str">
        <f t="shared" ca="1" si="21"/>
        <v/>
      </c>
      <c r="G74" s="102" t="str">
        <f t="shared" ca="1" si="22"/>
        <v/>
      </c>
      <c r="H74" s="139" t="str">
        <f t="shared" ca="1" si="23"/>
        <v/>
      </c>
      <c r="I74" s="139" t="str">
        <f t="shared" ca="1" si="24"/>
        <v/>
      </c>
      <c r="J74" s="140" t="str">
        <f t="shared" ca="1" si="29"/>
        <v/>
      </c>
      <c r="K74" s="118" t="str">
        <f t="shared" ca="1" si="30"/>
        <v/>
      </c>
      <c r="L74" s="118" t="str">
        <f t="shared" ca="1" si="25"/>
        <v/>
      </c>
      <c r="M74" s="141" t="str">
        <f t="shared" ca="1" si="26"/>
        <v/>
      </c>
      <c r="N74" s="139" t="str">
        <f t="shared" ca="1" si="27"/>
        <v/>
      </c>
      <c r="O74" s="140" t="str">
        <f t="shared" ca="1" si="31"/>
        <v/>
      </c>
      <c r="P74" s="118" t="str">
        <f t="shared" ca="1" si="32"/>
        <v/>
      </c>
      <c r="Q74" s="138" t="str">
        <f t="shared" ca="1" si="33"/>
        <v/>
      </c>
    </row>
    <row r="75" spans="1:17" x14ac:dyDescent="0.15">
      <c r="A75" s="138" t="str">
        <f t="shared" ca="1" si="28"/>
        <v/>
      </c>
      <c r="B75" s="102" t="str">
        <f t="shared" ca="1" si="17"/>
        <v/>
      </c>
      <c r="C75" s="102" t="str">
        <f t="shared" ca="1" si="18"/>
        <v/>
      </c>
      <c r="D75" s="102" t="str">
        <f t="shared" ca="1" si="19"/>
        <v/>
      </c>
      <c r="E75" s="102" t="str">
        <f t="shared" ca="1" si="20"/>
        <v/>
      </c>
      <c r="F75" s="102" t="str">
        <f t="shared" ca="1" si="21"/>
        <v/>
      </c>
      <c r="G75" s="102" t="str">
        <f t="shared" ca="1" si="22"/>
        <v/>
      </c>
      <c r="H75" s="139" t="str">
        <f t="shared" ca="1" si="23"/>
        <v/>
      </c>
      <c r="I75" s="139" t="str">
        <f t="shared" ca="1" si="24"/>
        <v/>
      </c>
      <c r="J75" s="140" t="str">
        <f t="shared" ca="1" si="29"/>
        <v/>
      </c>
      <c r="K75" s="118" t="str">
        <f t="shared" ca="1" si="30"/>
        <v/>
      </c>
      <c r="L75" s="118" t="str">
        <f t="shared" ca="1" si="25"/>
        <v/>
      </c>
      <c r="M75" s="141" t="str">
        <f t="shared" ca="1" si="26"/>
        <v/>
      </c>
      <c r="N75" s="139" t="str">
        <f t="shared" ca="1" si="27"/>
        <v/>
      </c>
      <c r="O75" s="140" t="str">
        <f t="shared" ca="1" si="31"/>
        <v/>
      </c>
      <c r="P75" s="118" t="str">
        <f t="shared" ca="1" si="32"/>
        <v/>
      </c>
      <c r="Q75" s="138" t="str">
        <f t="shared" ca="1" si="33"/>
        <v/>
      </c>
    </row>
    <row r="76" spans="1:17" x14ac:dyDescent="0.15">
      <c r="A76" s="138" t="str">
        <f t="shared" ca="1" si="28"/>
        <v/>
      </c>
      <c r="B76" s="102" t="str">
        <f t="shared" ca="1" si="17"/>
        <v/>
      </c>
      <c r="C76" s="102" t="str">
        <f t="shared" ca="1" si="18"/>
        <v/>
      </c>
      <c r="D76" s="102" t="str">
        <f t="shared" ca="1" si="19"/>
        <v/>
      </c>
      <c r="E76" s="102" t="str">
        <f t="shared" ca="1" si="20"/>
        <v/>
      </c>
      <c r="F76" s="102" t="str">
        <f t="shared" ca="1" si="21"/>
        <v/>
      </c>
      <c r="G76" s="102" t="str">
        <f t="shared" ca="1" si="22"/>
        <v/>
      </c>
      <c r="H76" s="139" t="str">
        <f t="shared" ca="1" si="23"/>
        <v/>
      </c>
      <c r="I76" s="139" t="str">
        <f t="shared" ca="1" si="24"/>
        <v/>
      </c>
      <c r="J76" s="140" t="str">
        <f t="shared" ca="1" si="29"/>
        <v/>
      </c>
      <c r="K76" s="118" t="str">
        <f t="shared" ca="1" si="30"/>
        <v/>
      </c>
      <c r="L76" s="118" t="str">
        <f t="shared" ca="1" si="25"/>
        <v/>
      </c>
      <c r="M76" s="141" t="str">
        <f t="shared" ca="1" si="26"/>
        <v/>
      </c>
      <c r="N76" s="139" t="str">
        <f t="shared" ca="1" si="27"/>
        <v/>
      </c>
      <c r="O76" s="140" t="str">
        <f t="shared" ca="1" si="31"/>
        <v/>
      </c>
      <c r="P76" s="118" t="str">
        <f t="shared" ca="1" si="32"/>
        <v/>
      </c>
      <c r="Q76" s="138" t="str">
        <f t="shared" ca="1" si="33"/>
        <v/>
      </c>
    </row>
    <row r="77" spans="1:17" x14ac:dyDescent="0.15">
      <c r="A77" s="138" t="str">
        <f t="shared" ca="1" si="28"/>
        <v/>
      </c>
      <c r="B77" s="102" t="str">
        <f t="shared" ca="1" si="17"/>
        <v/>
      </c>
      <c r="C77" s="102" t="str">
        <f t="shared" ca="1" si="18"/>
        <v/>
      </c>
      <c r="D77" s="102" t="str">
        <f t="shared" ca="1" si="19"/>
        <v/>
      </c>
      <c r="E77" s="102" t="str">
        <f t="shared" ca="1" si="20"/>
        <v/>
      </c>
      <c r="F77" s="102" t="str">
        <f t="shared" ca="1" si="21"/>
        <v/>
      </c>
      <c r="G77" s="102" t="str">
        <f t="shared" ca="1" si="22"/>
        <v/>
      </c>
      <c r="H77" s="139" t="str">
        <f t="shared" ca="1" si="23"/>
        <v/>
      </c>
      <c r="I77" s="139" t="str">
        <f t="shared" ca="1" si="24"/>
        <v/>
      </c>
      <c r="J77" s="140" t="str">
        <f t="shared" ca="1" si="29"/>
        <v/>
      </c>
      <c r="K77" s="118" t="str">
        <f t="shared" ca="1" si="30"/>
        <v/>
      </c>
      <c r="L77" s="118" t="str">
        <f t="shared" ca="1" si="25"/>
        <v/>
      </c>
      <c r="M77" s="141" t="str">
        <f t="shared" ca="1" si="26"/>
        <v/>
      </c>
      <c r="N77" s="139" t="str">
        <f t="shared" ca="1" si="27"/>
        <v/>
      </c>
      <c r="O77" s="140" t="str">
        <f t="shared" ca="1" si="31"/>
        <v/>
      </c>
      <c r="P77" s="118" t="str">
        <f t="shared" ca="1" si="32"/>
        <v/>
      </c>
      <c r="Q77" s="138" t="str">
        <f t="shared" ca="1" si="33"/>
        <v/>
      </c>
    </row>
    <row r="78" spans="1:17" x14ac:dyDescent="0.15">
      <c r="A78" s="138" t="str">
        <f t="shared" ca="1" si="28"/>
        <v/>
      </c>
      <c r="B78" s="102" t="str">
        <f t="shared" ca="1" si="17"/>
        <v/>
      </c>
      <c r="C78" s="102" t="str">
        <f t="shared" ca="1" si="18"/>
        <v/>
      </c>
      <c r="D78" s="102" t="str">
        <f t="shared" ca="1" si="19"/>
        <v/>
      </c>
      <c r="E78" s="102" t="str">
        <f t="shared" ca="1" si="20"/>
        <v/>
      </c>
      <c r="F78" s="102" t="str">
        <f t="shared" ca="1" si="21"/>
        <v/>
      </c>
      <c r="G78" s="102" t="str">
        <f t="shared" ca="1" si="22"/>
        <v/>
      </c>
      <c r="H78" s="139" t="str">
        <f t="shared" ca="1" si="23"/>
        <v/>
      </c>
      <c r="I78" s="139" t="str">
        <f t="shared" ca="1" si="24"/>
        <v/>
      </c>
      <c r="J78" s="140" t="str">
        <f t="shared" ca="1" si="29"/>
        <v/>
      </c>
      <c r="K78" s="118" t="str">
        <f t="shared" ca="1" si="30"/>
        <v/>
      </c>
      <c r="L78" s="118" t="str">
        <f t="shared" ca="1" si="25"/>
        <v/>
      </c>
      <c r="M78" s="141" t="str">
        <f t="shared" ca="1" si="26"/>
        <v/>
      </c>
      <c r="N78" s="139" t="str">
        <f t="shared" ca="1" si="27"/>
        <v/>
      </c>
      <c r="O78" s="140" t="str">
        <f t="shared" ca="1" si="31"/>
        <v/>
      </c>
      <c r="P78" s="118" t="str">
        <f t="shared" ca="1" si="32"/>
        <v/>
      </c>
      <c r="Q78" s="138" t="str">
        <f t="shared" ca="1" si="33"/>
        <v/>
      </c>
    </row>
    <row r="79" spans="1:17" x14ac:dyDescent="0.15">
      <c r="A79" s="138" t="str">
        <f t="shared" ca="1" si="28"/>
        <v/>
      </c>
      <c r="B79" s="102" t="str">
        <f t="shared" ca="1" si="17"/>
        <v/>
      </c>
      <c r="C79" s="102" t="str">
        <f t="shared" ca="1" si="18"/>
        <v/>
      </c>
      <c r="D79" s="102" t="str">
        <f t="shared" ca="1" si="19"/>
        <v/>
      </c>
      <c r="E79" s="102" t="str">
        <f t="shared" ca="1" si="20"/>
        <v/>
      </c>
      <c r="F79" s="102" t="str">
        <f t="shared" ca="1" si="21"/>
        <v/>
      </c>
      <c r="G79" s="102" t="str">
        <f t="shared" ca="1" si="22"/>
        <v/>
      </c>
      <c r="H79" s="139" t="str">
        <f t="shared" ca="1" si="23"/>
        <v/>
      </c>
      <c r="I79" s="139" t="str">
        <f t="shared" ca="1" si="24"/>
        <v/>
      </c>
      <c r="J79" s="140" t="str">
        <f t="shared" ca="1" si="29"/>
        <v/>
      </c>
      <c r="K79" s="118" t="str">
        <f t="shared" ca="1" si="30"/>
        <v/>
      </c>
      <c r="L79" s="118" t="str">
        <f t="shared" ca="1" si="25"/>
        <v/>
      </c>
      <c r="M79" s="141" t="str">
        <f t="shared" ca="1" si="26"/>
        <v/>
      </c>
      <c r="N79" s="139" t="str">
        <f t="shared" ca="1" si="27"/>
        <v/>
      </c>
      <c r="O79" s="140" t="str">
        <f t="shared" ca="1" si="31"/>
        <v/>
      </c>
      <c r="P79" s="118" t="str">
        <f t="shared" ca="1" si="32"/>
        <v/>
      </c>
      <c r="Q79" s="138" t="str">
        <f t="shared" ca="1" si="33"/>
        <v/>
      </c>
    </row>
    <row r="80" spans="1:17" x14ac:dyDescent="0.15">
      <c r="A80" s="138" t="str">
        <f t="shared" ca="1" si="28"/>
        <v/>
      </c>
      <c r="B80" s="102" t="str">
        <f t="shared" ca="1" si="17"/>
        <v/>
      </c>
      <c r="C80" s="102" t="str">
        <f t="shared" ca="1" si="18"/>
        <v/>
      </c>
      <c r="D80" s="102" t="str">
        <f t="shared" ca="1" si="19"/>
        <v/>
      </c>
      <c r="E80" s="102" t="str">
        <f t="shared" ca="1" si="20"/>
        <v/>
      </c>
      <c r="F80" s="102" t="str">
        <f t="shared" ca="1" si="21"/>
        <v/>
      </c>
      <c r="G80" s="102" t="str">
        <f t="shared" ca="1" si="22"/>
        <v/>
      </c>
      <c r="H80" s="139" t="str">
        <f t="shared" ca="1" si="23"/>
        <v/>
      </c>
      <c r="I80" s="139" t="str">
        <f t="shared" ca="1" si="24"/>
        <v/>
      </c>
      <c r="J80" s="140" t="str">
        <f t="shared" ca="1" si="29"/>
        <v/>
      </c>
      <c r="K80" s="118" t="str">
        <f t="shared" ca="1" si="30"/>
        <v/>
      </c>
      <c r="L80" s="118" t="str">
        <f t="shared" ca="1" si="25"/>
        <v/>
      </c>
      <c r="M80" s="141" t="str">
        <f t="shared" ca="1" si="26"/>
        <v/>
      </c>
      <c r="N80" s="139" t="str">
        <f t="shared" ca="1" si="27"/>
        <v/>
      </c>
      <c r="O80" s="140" t="str">
        <f t="shared" ca="1" si="31"/>
        <v/>
      </c>
      <c r="P80" s="118" t="str">
        <f t="shared" ca="1" si="32"/>
        <v/>
      </c>
      <c r="Q80" s="138" t="str">
        <f t="shared" ca="1" si="33"/>
        <v/>
      </c>
    </row>
    <row r="81" spans="1:17" x14ac:dyDescent="0.15">
      <c r="A81" s="138" t="str">
        <f t="shared" ca="1" si="28"/>
        <v/>
      </c>
      <c r="B81" s="102" t="str">
        <f t="shared" ca="1" si="17"/>
        <v/>
      </c>
      <c r="C81" s="102" t="str">
        <f t="shared" ca="1" si="18"/>
        <v/>
      </c>
      <c r="D81" s="102" t="str">
        <f t="shared" ca="1" si="19"/>
        <v/>
      </c>
      <c r="E81" s="102" t="str">
        <f t="shared" ca="1" si="20"/>
        <v/>
      </c>
      <c r="F81" s="102" t="str">
        <f t="shared" ca="1" si="21"/>
        <v/>
      </c>
      <c r="G81" s="102" t="str">
        <f t="shared" ca="1" si="22"/>
        <v/>
      </c>
      <c r="H81" s="139" t="str">
        <f t="shared" ca="1" si="23"/>
        <v/>
      </c>
      <c r="I81" s="139" t="str">
        <f t="shared" ca="1" si="24"/>
        <v/>
      </c>
      <c r="J81" s="140" t="str">
        <f t="shared" ca="1" si="29"/>
        <v/>
      </c>
      <c r="K81" s="118" t="str">
        <f t="shared" ca="1" si="30"/>
        <v/>
      </c>
      <c r="L81" s="118" t="str">
        <f t="shared" ca="1" si="25"/>
        <v/>
      </c>
      <c r="M81" s="141" t="str">
        <f t="shared" ca="1" si="26"/>
        <v/>
      </c>
      <c r="N81" s="139" t="str">
        <f t="shared" ca="1" si="27"/>
        <v/>
      </c>
      <c r="O81" s="140" t="str">
        <f t="shared" ca="1" si="31"/>
        <v/>
      </c>
      <c r="P81" s="118" t="str">
        <f t="shared" ca="1" si="32"/>
        <v/>
      </c>
      <c r="Q81" s="138" t="str">
        <f t="shared" ca="1" si="33"/>
        <v/>
      </c>
    </row>
    <row r="82" spans="1:17" x14ac:dyDescent="0.15">
      <c r="A82" s="138" t="str">
        <f t="shared" ca="1" si="28"/>
        <v/>
      </c>
      <c r="B82" s="102" t="str">
        <f t="shared" ca="1" si="17"/>
        <v/>
      </c>
      <c r="C82" s="102" t="str">
        <f t="shared" ca="1" si="18"/>
        <v/>
      </c>
      <c r="D82" s="102" t="str">
        <f t="shared" ca="1" si="19"/>
        <v/>
      </c>
      <c r="E82" s="102" t="str">
        <f t="shared" ca="1" si="20"/>
        <v/>
      </c>
      <c r="F82" s="102" t="str">
        <f t="shared" ca="1" si="21"/>
        <v/>
      </c>
      <c r="G82" s="102" t="str">
        <f t="shared" ca="1" si="22"/>
        <v/>
      </c>
      <c r="H82" s="139" t="str">
        <f t="shared" ca="1" si="23"/>
        <v/>
      </c>
      <c r="I82" s="139" t="str">
        <f t="shared" ca="1" si="24"/>
        <v/>
      </c>
      <c r="J82" s="140" t="str">
        <f t="shared" ca="1" si="29"/>
        <v/>
      </c>
      <c r="K82" s="118" t="str">
        <f t="shared" ca="1" si="30"/>
        <v/>
      </c>
      <c r="L82" s="118" t="str">
        <f t="shared" ca="1" si="25"/>
        <v/>
      </c>
      <c r="M82" s="141" t="str">
        <f t="shared" ca="1" si="26"/>
        <v/>
      </c>
      <c r="N82" s="139" t="str">
        <f t="shared" ca="1" si="27"/>
        <v/>
      </c>
      <c r="O82" s="140" t="str">
        <f t="shared" ca="1" si="31"/>
        <v/>
      </c>
      <c r="P82" s="118" t="str">
        <f t="shared" ca="1" si="32"/>
        <v/>
      </c>
      <c r="Q82" s="138" t="str">
        <f t="shared" ca="1" si="33"/>
        <v/>
      </c>
    </row>
    <row r="83" spans="1:17" x14ac:dyDescent="0.15">
      <c r="A83" s="138" t="str">
        <f t="shared" ca="1" si="28"/>
        <v/>
      </c>
      <c r="B83" s="102" t="str">
        <f t="shared" ca="1" si="17"/>
        <v/>
      </c>
      <c r="C83" s="102" t="str">
        <f t="shared" ca="1" si="18"/>
        <v/>
      </c>
      <c r="D83" s="102" t="str">
        <f t="shared" ca="1" si="19"/>
        <v/>
      </c>
      <c r="E83" s="102" t="str">
        <f t="shared" ca="1" si="20"/>
        <v/>
      </c>
      <c r="F83" s="102" t="str">
        <f t="shared" ca="1" si="21"/>
        <v/>
      </c>
      <c r="G83" s="102" t="str">
        <f t="shared" ca="1" si="22"/>
        <v/>
      </c>
      <c r="H83" s="139" t="str">
        <f t="shared" ca="1" si="23"/>
        <v/>
      </c>
      <c r="I83" s="139" t="str">
        <f t="shared" ca="1" si="24"/>
        <v/>
      </c>
      <c r="J83" s="140" t="str">
        <f t="shared" ca="1" si="29"/>
        <v/>
      </c>
      <c r="K83" s="118" t="str">
        <f t="shared" ca="1" si="30"/>
        <v/>
      </c>
      <c r="L83" s="118" t="str">
        <f t="shared" ca="1" si="25"/>
        <v/>
      </c>
      <c r="M83" s="141" t="str">
        <f t="shared" ca="1" si="26"/>
        <v/>
      </c>
      <c r="N83" s="139" t="str">
        <f t="shared" ca="1" si="27"/>
        <v/>
      </c>
      <c r="O83" s="140" t="str">
        <f t="shared" ca="1" si="31"/>
        <v/>
      </c>
      <c r="P83" s="118" t="str">
        <f t="shared" ca="1" si="32"/>
        <v/>
      </c>
      <c r="Q83" s="138" t="str">
        <f t="shared" ca="1" si="33"/>
        <v/>
      </c>
    </row>
    <row r="84" spans="1:17" x14ac:dyDescent="0.15">
      <c r="A84" s="138" t="str">
        <f t="shared" ca="1" si="28"/>
        <v/>
      </c>
      <c r="B84" s="102" t="str">
        <f t="shared" ca="1" si="17"/>
        <v/>
      </c>
      <c r="C84" s="102" t="str">
        <f t="shared" ca="1" si="18"/>
        <v/>
      </c>
      <c r="D84" s="102" t="str">
        <f t="shared" ca="1" si="19"/>
        <v/>
      </c>
      <c r="E84" s="102" t="str">
        <f t="shared" ca="1" si="20"/>
        <v/>
      </c>
      <c r="F84" s="102" t="str">
        <f t="shared" ca="1" si="21"/>
        <v/>
      </c>
      <c r="G84" s="102" t="str">
        <f t="shared" ca="1" si="22"/>
        <v/>
      </c>
      <c r="H84" s="139" t="str">
        <f t="shared" ca="1" si="23"/>
        <v/>
      </c>
      <c r="I84" s="139" t="str">
        <f t="shared" ca="1" si="24"/>
        <v/>
      </c>
      <c r="J84" s="140" t="str">
        <f t="shared" ca="1" si="29"/>
        <v/>
      </c>
      <c r="K84" s="118" t="str">
        <f t="shared" ca="1" si="30"/>
        <v/>
      </c>
      <c r="L84" s="118" t="str">
        <f t="shared" ca="1" si="25"/>
        <v/>
      </c>
      <c r="M84" s="141" t="str">
        <f t="shared" ca="1" si="26"/>
        <v/>
      </c>
      <c r="N84" s="139" t="str">
        <f t="shared" ca="1" si="27"/>
        <v/>
      </c>
      <c r="O84" s="140" t="str">
        <f t="shared" ca="1" si="31"/>
        <v/>
      </c>
      <c r="P84" s="118" t="str">
        <f t="shared" ca="1" si="32"/>
        <v/>
      </c>
      <c r="Q84" s="138" t="str">
        <f t="shared" ca="1" si="33"/>
        <v/>
      </c>
    </row>
    <row r="85" spans="1:17" x14ac:dyDescent="0.15">
      <c r="A85" s="138" t="str">
        <f t="shared" ca="1" si="28"/>
        <v/>
      </c>
      <c r="B85" s="102" t="str">
        <f t="shared" ca="1" si="17"/>
        <v/>
      </c>
      <c r="C85" s="102" t="str">
        <f t="shared" ca="1" si="18"/>
        <v/>
      </c>
      <c r="D85" s="102" t="str">
        <f t="shared" ca="1" si="19"/>
        <v/>
      </c>
      <c r="E85" s="102" t="str">
        <f t="shared" ca="1" si="20"/>
        <v/>
      </c>
      <c r="F85" s="102" t="str">
        <f t="shared" ca="1" si="21"/>
        <v/>
      </c>
      <c r="G85" s="102" t="str">
        <f t="shared" ca="1" si="22"/>
        <v/>
      </c>
      <c r="H85" s="139" t="str">
        <f t="shared" ca="1" si="23"/>
        <v/>
      </c>
      <c r="I85" s="139" t="str">
        <f t="shared" ca="1" si="24"/>
        <v/>
      </c>
      <c r="J85" s="140" t="str">
        <f t="shared" ca="1" si="29"/>
        <v/>
      </c>
      <c r="K85" s="118" t="str">
        <f t="shared" ca="1" si="30"/>
        <v/>
      </c>
      <c r="L85" s="118" t="str">
        <f t="shared" ca="1" si="25"/>
        <v/>
      </c>
      <c r="M85" s="141" t="str">
        <f t="shared" ca="1" si="26"/>
        <v/>
      </c>
      <c r="N85" s="139" t="str">
        <f t="shared" ca="1" si="27"/>
        <v/>
      </c>
      <c r="O85" s="140" t="str">
        <f t="shared" ca="1" si="31"/>
        <v/>
      </c>
      <c r="P85" s="118" t="str">
        <f t="shared" ca="1" si="32"/>
        <v/>
      </c>
      <c r="Q85" s="138" t="str">
        <f t="shared" ca="1" si="33"/>
        <v/>
      </c>
    </row>
    <row r="86" spans="1:17" x14ac:dyDescent="0.15">
      <c r="A86" s="138" t="str">
        <f t="shared" ca="1" si="28"/>
        <v/>
      </c>
      <c r="B86" s="102" t="str">
        <f t="shared" ca="1" si="17"/>
        <v/>
      </c>
      <c r="C86" s="102" t="str">
        <f t="shared" ca="1" si="18"/>
        <v/>
      </c>
      <c r="D86" s="102" t="str">
        <f t="shared" ca="1" si="19"/>
        <v/>
      </c>
      <c r="E86" s="102" t="str">
        <f t="shared" ca="1" si="20"/>
        <v/>
      </c>
      <c r="F86" s="102" t="str">
        <f t="shared" ca="1" si="21"/>
        <v/>
      </c>
      <c r="G86" s="102" t="str">
        <f t="shared" ca="1" si="22"/>
        <v/>
      </c>
      <c r="H86" s="139" t="str">
        <f t="shared" ca="1" si="23"/>
        <v/>
      </c>
      <c r="I86" s="139" t="str">
        <f t="shared" ca="1" si="24"/>
        <v/>
      </c>
      <c r="J86" s="140" t="str">
        <f t="shared" ca="1" si="29"/>
        <v/>
      </c>
      <c r="K86" s="118" t="str">
        <f t="shared" ca="1" si="30"/>
        <v/>
      </c>
      <c r="L86" s="118" t="str">
        <f t="shared" ca="1" si="25"/>
        <v/>
      </c>
      <c r="M86" s="141" t="str">
        <f t="shared" ca="1" si="26"/>
        <v/>
      </c>
      <c r="N86" s="139" t="str">
        <f t="shared" ca="1" si="27"/>
        <v/>
      </c>
      <c r="O86" s="140" t="str">
        <f t="shared" ca="1" si="31"/>
        <v/>
      </c>
      <c r="P86" s="118" t="str">
        <f t="shared" ca="1" si="32"/>
        <v/>
      </c>
      <c r="Q86" s="138" t="str">
        <f t="shared" ca="1" si="33"/>
        <v/>
      </c>
    </row>
    <row r="87" spans="1:17" x14ac:dyDescent="0.15">
      <c r="A87" s="138" t="str">
        <f t="shared" ca="1" si="28"/>
        <v/>
      </c>
      <c r="B87" s="102" t="str">
        <f t="shared" ca="1" si="17"/>
        <v/>
      </c>
      <c r="C87" s="102" t="str">
        <f t="shared" ca="1" si="18"/>
        <v/>
      </c>
      <c r="D87" s="102" t="str">
        <f t="shared" ca="1" si="19"/>
        <v/>
      </c>
      <c r="E87" s="102" t="str">
        <f t="shared" ca="1" si="20"/>
        <v/>
      </c>
      <c r="F87" s="102" t="str">
        <f t="shared" ca="1" si="21"/>
        <v/>
      </c>
      <c r="G87" s="102" t="str">
        <f t="shared" ca="1" si="22"/>
        <v/>
      </c>
      <c r="H87" s="139" t="str">
        <f t="shared" ca="1" si="23"/>
        <v/>
      </c>
      <c r="I87" s="139" t="str">
        <f t="shared" ca="1" si="24"/>
        <v/>
      </c>
      <c r="J87" s="140" t="str">
        <f t="shared" ca="1" si="29"/>
        <v/>
      </c>
      <c r="K87" s="118" t="str">
        <f t="shared" ca="1" si="30"/>
        <v/>
      </c>
      <c r="L87" s="118" t="str">
        <f t="shared" ca="1" si="25"/>
        <v/>
      </c>
      <c r="M87" s="141" t="str">
        <f t="shared" ca="1" si="26"/>
        <v/>
      </c>
      <c r="N87" s="139" t="str">
        <f t="shared" ca="1" si="27"/>
        <v/>
      </c>
      <c r="O87" s="140" t="str">
        <f t="shared" ca="1" si="31"/>
        <v/>
      </c>
      <c r="P87" s="118" t="str">
        <f t="shared" ca="1" si="32"/>
        <v/>
      </c>
      <c r="Q87" s="138" t="str">
        <f t="shared" ca="1" si="33"/>
        <v/>
      </c>
    </row>
    <row r="88" spans="1:17" x14ac:dyDescent="0.15">
      <c r="A88" s="138" t="str">
        <f t="shared" ca="1" si="28"/>
        <v/>
      </c>
      <c r="B88" s="102" t="str">
        <f t="shared" ca="1" si="17"/>
        <v/>
      </c>
      <c r="C88" s="102" t="str">
        <f t="shared" ca="1" si="18"/>
        <v/>
      </c>
      <c r="D88" s="102" t="str">
        <f t="shared" ca="1" si="19"/>
        <v/>
      </c>
      <c r="E88" s="102" t="str">
        <f t="shared" ca="1" si="20"/>
        <v/>
      </c>
      <c r="F88" s="102" t="str">
        <f t="shared" ca="1" si="21"/>
        <v/>
      </c>
      <c r="G88" s="102" t="str">
        <f t="shared" ca="1" si="22"/>
        <v/>
      </c>
      <c r="H88" s="139" t="str">
        <f t="shared" ca="1" si="23"/>
        <v/>
      </c>
      <c r="I88" s="139" t="str">
        <f t="shared" ca="1" si="24"/>
        <v/>
      </c>
      <c r="J88" s="140" t="str">
        <f t="shared" ca="1" si="29"/>
        <v/>
      </c>
      <c r="K88" s="118" t="str">
        <f t="shared" ca="1" si="30"/>
        <v/>
      </c>
      <c r="L88" s="118" t="str">
        <f t="shared" ca="1" si="25"/>
        <v/>
      </c>
      <c r="M88" s="141" t="str">
        <f t="shared" ca="1" si="26"/>
        <v/>
      </c>
      <c r="N88" s="139" t="str">
        <f t="shared" ca="1" si="27"/>
        <v/>
      </c>
      <c r="O88" s="140" t="str">
        <f t="shared" ca="1" si="31"/>
        <v/>
      </c>
      <c r="P88" s="118" t="str">
        <f t="shared" ca="1" si="32"/>
        <v/>
      </c>
      <c r="Q88" s="138" t="str">
        <f t="shared" ca="1" si="33"/>
        <v/>
      </c>
    </row>
    <row r="89" spans="1:17" x14ac:dyDescent="0.15">
      <c r="A89" s="138" t="str">
        <f t="shared" ca="1" si="28"/>
        <v/>
      </c>
      <c r="B89" s="102" t="str">
        <f t="shared" ca="1" si="17"/>
        <v/>
      </c>
      <c r="C89" s="102" t="str">
        <f t="shared" ca="1" si="18"/>
        <v/>
      </c>
      <c r="D89" s="102" t="str">
        <f t="shared" ca="1" si="19"/>
        <v/>
      </c>
      <c r="E89" s="102" t="str">
        <f t="shared" ca="1" si="20"/>
        <v/>
      </c>
      <c r="F89" s="102" t="str">
        <f t="shared" ca="1" si="21"/>
        <v/>
      </c>
      <c r="G89" s="102" t="str">
        <f t="shared" ca="1" si="22"/>
        <v/>
      </c>
      <c r="H89" s="139" t="str">
        <f t="shared" ca="1" si="23"/>
        <v/>
      </c>
      <c r="I89" s="139" t="str">
        <f t="shared" ca="1" si="24"/>
        <v/>
      </c>
      <c r="J89" s="140" t="str">
        <f t="shared" ca="1" si="29"/>
        <v/>
      </c>
      <c r="K89" s="118" t="str">
        <f t="shared" ca="1" si="30"/>
        <v/>
      </c>
      <c r="L89" s="118" t="str">
        <f t="shared" ca="1" si="25"/>
        <v/>
      </c>
      <c r="M89" s="141" t="str">
        <f t="shared" ca="1" si="26"/>
        <v/>
      </c>
      <c r="N89" s="139" t="str">
        <f t="shared" ca="1" si="27"/>
        <v/>
      </c>
      <c r="O89" s="140" t="str">
        <f t="shared" ca="1" si="31"/>
        <v/>
      </c>
      <c r="P89" s="118" t="str">
        <f t="shared" ca="1" si="32"/>
        <v/>
      </c>
      <c r="Q89" s="138" t="str">
        <f t="shared" ca="1" si="33"/>
        <v/>
      </c>
    </row>
    <row r="90" spans="1:17" x14ac:dyDescent="0.15">
      <c r="A90" s="138" t="str">
        <f t="shared" ca="1" si="28"/>
        <v/>
      </c>
      <c r="B90" s="102" t="str">
        <f t="shared" ca="1" si="17"/>
        <v/>
      </c>
      <c r="C90" s="102" t="str">
        <f t="shared" ca="1" si="18"/>
        <v/>
      </c>
      <c r="D90" s="102" t="str">
        <f t="shared" ca="1" si="19"/>
        <v/>
      </c>
      <c r="E90" s="102" t="str">
        <f t="shared" ca="1" si="20"/>
        <v/>
      </c>
      <c r="F90" s="102" t="str">
        <f t="shared" ca="1" si="21"/>
        <v/>
      </c>
      <c r="G90" s="102" t="str">
        <f t="shared" ca="1" si="22"/>
        <v/>
      </c>
      <c r="H90" s="139" t="str">
        <f t="shared" ca="1" si="23"/>
        <v/>
      </c>
      <c r="I90" s="139" t="str">
        <f t="shared" ca="1" si="24"/>
        <v/>
      </c>
      <c r="J90" s="140" t="str">
        <f t="shared" ca="1" si="29"/>
        <v/>
      </c>
      <c r="K90" s="118" t="str">
        <f t="shared" ca="1" si="30"/>
        <v/>
      </c>
      <c r="L90" s="118" t="str">
        <f t="shared" ca="1" si="25"/>
        <v/>
      </c>
      <c r="M90" s="141" t="str">
        <f t="shared" ca="1" si="26"/>
        <v/>
      </c>
      <c r="N90" s="139" t="str">
        <f t="shared" ca="1" si="27"/>
        <v/>
      </c>
      <c r="O90" s="140" t="str">
        <f t="shared" ca="1" si="31"/>
        <v/>
      </c>
      <c r="P90" s="118" t="str">
        <f t="shared" ca="1" si="32"/>
        <v/>
      </c>
      <c r="Q90" s="138" t="str">
        <f t="shared" ca="1" si="33"/>
        <v/>
      </c>
    </row>
    <row r="91" spans="1:17" x14ac:dyDescent="0.15">
      <c r="A91" s="138" t="str">
        <f t="shared" ca="1" si="28"/>
        <v/>
      </c>
      <c r="B91" s="102" t="str">
        <f t="shared" ca="1" si="17"/>
        <v/>
      </c>
      <c r="C91" s="102" t="str">
        <f t="shared" ca="1" si="18"/>
        <v/>
      </c>
      <c r="D91" s="102" t="str">
        <f t="shared" ca="1" si="19"/>
        <v/>
      </c>
      <c r="E91" s="102" t="str">
        <f t="shared" ca="1" si="20"/>
        <v/>
      </c>
      <c r="F91" s="102" t="str">
        <f t="shared" ca="1" si="21"/>
        <v/>
      </c>
      <c r="G91" s="102" t="str">
        <f t="shared" ca="1" si="22"/>
        <v/>
      </c>
      <c r="H91" s="139" t="str">
        <f t="shared" ca="1" si="23"/>
        <v/>
      </c>
      <c r="I91" s="139" t="str">
        <f t="shared" ca="1" si="24"/>
        <v/>
      </c>
      <c r="J91" s="140" t="str">
        <f t="shared" ca="1" si="29"/>
        <v/>
      </c>
      <c r="K91" s="118" t="str">
        <f t="shared" ca="1" si="30"/>
        <v/>
      </c>
      <c r="L91" s="118" t="str">
        <f t="shared" ca="1" si="25"/>
        <v/>
      </c>
      <c r="M91" s="141" t="str">
        <f t="shared" ca="1" si="26"/>
        <v/>
      </c>
      <c r="N91" s="139" t="str">
        <f t="shared" ca="1" si="27"/>
        <v/>
      </c>
      <c r="O91" s="140" t="str">
        <f t="shared" ca="1" si="31"/>
        <v/>
      </c>
      <c r="P91" s="118" t="str">
        <f t="shared" ca="1" si="32"/>
        <v/>
      </c>
      <c r="Q91" s="138" t="str">
        <f t="shared" ca="1" si="33"/>
        <v/>
      </c>
    </row>
    <row r="92" spans="1:17" x14ac:dyDescent="0.15">
      <c r="A92" s="138" t="str">
        <f t="shared" ca="1" si="28"/>
        <v/>
      </c>
      <c r="B92" s="102" t="str">
        <f t="shared" ca="1" si="17"/>
        <v/>
      </c>
      <c r="C92" s="102" t="str">
        <f t="shared" ca="1" si="18"/>
        <v/>
      </c>
      <c r="D92" s="102" t="str">
        <f t="shared" ca="1" si="19"/>
        <v/>
      </c>
      <c r="E92" s="102" t="str">
        <f t="shared" ca="1" si="20"/>
        <v/>
      </c>
      <c r="F92" s="102" t="str">
        <f t="shared" ca="1" si="21"/>
        <v/>
      </c>
      <c r="G92" s="102" t="str">
        <f t="shared" ca="1" si="22"/>
        <v/>
      </c>
      <c r="H92" s="139" t="str">
        <f t="shared" ca="1" si="23"/>
        <v/>
      </c>
      <c r="I92" s="139" t="str">
        <f t="shared" ca="1" si="24"/>
        <v/>
      </c>
      <c r="J92" s="140" t="str">
        <f t="shared" ca="1" si="29"/>
        <v/>
      </c>
      <c r="K92" s="118" t="str">
        <f t="shared" ca="1" si="30"/>
        <v/>
      </c>
      <c r="L92" s="118" t="str">
        <f t="shared" ca="1" si="25"/>
        <v/>
      </c>
      <c r="M92" s="141" t="str">
        <f t="shared" ca="1" si="26"/>
        <v/>
      </c>
      <c r="N92" s="139" t="str">
        <f t="shared" ca="1" si="27"/>
        <v/>
      </c>
      <c r="O92" s="140" t="str">
        <f t="shared" ca="1" si="31"/>
        <v/>
      </c>
      <c r="P92" s="118" t="str">
        <f t="shared" ca="1" si="32"/>
        <v/>
      </c>
      <c r="Q92" s="138" t="str">
        <f t="shared" ca="1" si="33"/>
        <v/>
      </c>
    </row>
    <row r="93" spans="1:17" x14ac:dyDescent="0.15">
      <c r="A93" s="138" t="str">
        <f t="shared" ca="1" si="28"/>
        <v/>
      </c>
      <c r="B93" s="102" t="str">
        <f t="shared" ca="1" si="17"/>
        <v/>
      </c>
      <c r="C93" s="102" t="str">
        <f t="shared" ca="1" si="18"/>
        <v/>
      </c>
      <c r="D93" s="102" t="str">
        <f t="shared" ca="1" si="19"/>
        <v/>
      </c>
      <c r="E93" s="102" t="str">
        <f t="shared" ca="1" si="20"/>
        <v/>
      </c>
      <c r="F93" s="102" t="str">
        <f t="shared" ca="1" si="21"/>
        <v/>
      </c>
      <c r="G93" s="102" t="str">
        <f t="shared" ca="1" si="22"/>
        <v/>
      </c>
      <c r="H93" s="139" t="str">
        <f t="shared" ca="1" si="23"/>
        <v/>
      </c>
      <c r="I93" s="139" t="str">
        <f t="shared" ca="1" si="24"/>
        <v/>
      </c>
      <c r="J93" s="140" t="str">
        <f t="shared" ca="1" si="29"/>
        <v/>
      </c>
      <c r="K93" s="118" t="str">
        <f t="shared" ca="1" si="30"/>
        <v/>
      </c>
      <c r="L93" s="118" t="str">
        <f t="shared" ca="1" si="25"/>
        <v/>
      </c>
      <c r="M93" s="141" t="str">
        <f t="shared" ca="1" si="26"/>
        <v/>
      </c>
      <c r="N93" s="139" t="str">
        <f t="shared" ca="1" si="27"/>
        <v/>
      </c>
      <c r="O93" s="140" t="str">
        <f t="shared" ca="1" si="31"/>
        <v/>
      </c>
      <c r="P93" s="118" t="str">
        <f t="shared" ca="1" si="32"/>
        <v/>
      </c>
      <c r="Q93" s="138" t="str">
        <f t="shared" ca="1" si="33"/>
        <v/>
      </c>
    </row>
    <row r="94" spans="1:17" x14ac:dyDescent="0.15">
      <c r="A94" s="138" t="str">
        <f t="shared" ca="1" si="28"/>
        <v/>
      </c>
      <c r="B94" s="102" t="str">
        <f t="shared" ca="1" si="17"/>
        <v/>
      </c>
      <c r="C94" s="102" t="str">
        <f t="shared" ca="1" si="18"/>
        <v/>
      </c>
      <c r="D94" s="102" t="str">
        <f t="shared" ca="1" si="19"/>
        <v/>
      </c>
      <c r="E94" s="102" t="str">
        <f t="shared" ca="1" si="20"/>
        <v/>
      </c>
      <c r="F94" s="102" t="str">
        <f t="shared" ca="1" si="21"/>
        <v/>
      </c>
      <c r="G94" s="102" t="str">
        <f t="shared" ca="1" si="22"/>
        <v/>
      </c>
      <c r="H94" s="139" t="str">
        <f t="shared" ca="1" si="23"/>
        <v/>
      </c>
      <c r="I94" s="139" t="str">
        <f t="shared" ca="1" si="24"/>
        <v/>
      </c>
      <c r="J94" s="140" t="str">
        <f t="shared" ca="1" si="29"/>
        <v/>
      </c>
      <c r="K94" s="118" t="str">
        <f t="shared" ca="1" si="30"/>
        <v/>
      </c>
      <c r="L94" s="118" t="str">
        <f t="shared" ca="1" si="25"/>
        <v/>
      </c>
      <c r="M94" s="141" t="str">
        <f t="shared" ca="1" si="26"/>
        <v/>
      </c>
      <c r="N94" s="139" t="str">
        <f t="shared" ca="1" si="27"/>
        <v/>
      </c>
      <c r="O94" s="140" t="str">
        <f t="shared" ca="1" si="31"/>
        <v/>
      </c>
      <c r="P94" s="118" t="str">
        <f t="shared" ca="1" si="32"/>
        <v/>
      </c>
      <c r="Q94" s="138" t="str">
        <f t="shared" ca="1" si="33"/>
        <v/>
      </c>
    </row>
    <row r="95" spans="1:17" x14ac:dyDescent="0.15">
      <c r="A95" s="138" t="str">
        <f t="shared" ca="1" si="28"/>
        <v/>
      </c>
      <c r="B95" s="102" t="str">
        <f t="shared" ca="1" si="17"/>
        <v/>
      </c>
      <c r="C95" s="102" t="str">
        <f t="shared" ca="1" si="18"/>
        <v/>
      </c>
      <c r="D95" s="102" t="str">
        <f t="shared" ca="1" si="19"/>
        <v/>
      </c>
      <c r="E95" s="102" t="str">
        <f t="shared" ca="1" si="20"/>
        <v/>
      </c>
      <c r="F95" s="102" t="str">
        <f t="shared" ca="1" si="21"/>
        <v/>
      </c>
      <c r="G95" s="102" t="str">
        <f t="shared" ca="1" si="22"/>
        <v/>
      </c>
      <c r="H95" s="139" t="str">
        <f t="shared" ca="1" si="23"/>
        <v/>
      </c>
      <c r="I95" s="139" t="str">
        <f t="shared" ca="1" si="24"/>
        <v/>
      </c>
      <c r="J95" s="140" t="str">
        <f t="shared" ca="1" si="29"/>
        <v/>
      </c>
      <c r="K95" s="118" t="str">
        <f t="shared" ca="1" si="30"/>
        <v/>
      </c>
      <c r="L95" s="118" t="str">
        <f t="shared" ca="1" si="25"/>
        <v/>
      </c>
      <c r="M95" s="141" t="str">
        <f t="shared" ca="1" si="26"/>
        <v/>
      </c>
      <c r="N95" s="139" t="str">
        <f t="shared" ca="1" si="27"/>
        <v/>
      </c>
      <c r="O95" s="140" t="str">
        <f t="shared" ca="1" si="31"/>
        <v/>
      </c>
      <c r="P95" s="118" t="str">
        <f t="shared" ca="1" si="32"/>
        <v/>
      </c>
      <c r="Q95" s="138" t="str">
        <f t="shared" ca="1" si="33"/>
        <v/>
      </c>
    </row>
    <row r="96" spans="1:17" x14ac:dyDescent="0.15">
      <c r="A96" s="138" t="str">
        <f t="shared" ca="1" si="28"/>
        <v/>
      </c>
      <c r="B96" s="102" t="str">
        <f t="shared" ca="1" si="17"/>
        <v/>
      </c>
      <c r="C96" s="102" t="str">
        <f t="shared" ca="1" si="18"/>
        <v/>
      </c>
      <c r="D96" s="102" t="str">
        <f t="shared" ca="1" si="19"/>
        <v/>
      </c>
      <c r="E96" s="102" t="str">
        <f t="shared" ca="1" si="20"/>
        <v/>
      </c>
      <c r="F96" s="102" t="str">
        <f t="shared" ca="1" si="21"/>
        <v/>
      </c>
      <c r="G96" s="102" t="str">
        <f t="shared" ca="1" si="22"/>
        <v/>
      </c>
      <c r="H96" s="139" t="str">
        <f t="shared" ca="1" si="23"/>
        <v/>
      </c>
      <c r="I96" s="139" t="str">
        <f t="shared" ca="1" si="24"/>
        <v/>
      </c>
      <c r="J96" s="140" t="str">
        <f t="shared" ca="1" si="29"/>
        <v/>
      </c>
      <c r="K96" s="118" t="str">
        <f t="shared" ca="1" si="30"/>
        <v/>
      </c>
      <c r="L96" s="118" t="str">
        <f t="shared" ca="1" si="25"/>
        <v/>
      </c>
      <c r="M96" s="141" t="str">
        <f t="shared" ca="1" si="26"/>
        <v/>
      </c>
      <c r="N96" s="139" t="str">
        <f t="shared" ca="1" si="27"/>
        <v/>
      </c>
      <c r="O96" s="140" t="str">
        <f t="shared" ca="1" si="31"/>
        <v/>
      </c>
      <c r="P96" s="118" t="str">
        <f t="shared" ca="1" si="32"/>
        <v/>
      </c>
      <c r="Q96" s="138" t="str">
        <f t="shared" ca="1" si="33"/>
        <v/>
      </c>
    </row>
    <row r="97" spans="1:17" x14ac:dyDescent="0.15">
      <c r="A97" s="138" t="str">
        <f t="shared" ca="1" si="28"/>
        <v/>
      </c>
      <c r="B97" s="102" t="str">
        <f t="shared" ca="1" si="17"/>
        <v/>
      </c>
      <c r="C97" s="102" t="str">
        <f t="shared" ca="1" si="18"/>
        <v/>
      </c>
      <c r="D97" s="102" t="str">
        <f t="shared" ca="1" si="19"/>
        <v/>
      </c>
      <c r="E97" s="102" t="str">
        <f t="shared" ca="1" si="20"/>
        <v/>
      </c>
      <c r="F97" s="102" t="str">
        <f t="shared" ca="1" si="21"/>
        <v/>
      </c>
      <c r="G97" s="102" t="str">
        <f t="shared" ca="1" si="22"/>
        <v/>
      </c>
      <c r="H97" s="139" t="str">
        <f t="shared" ca="1" si="23"/>
        <v/>
      </c>
      <c r="I97" s="139" t="str">
        <f t="shared" ca="1" si="24"/>
        <v/>
      </c>
      <c r="J97" s="140" t="str">
        <f t="shared" ca="1" si="29"/>
        <v/>
      </c>
      <c r="K97" s="118" t="str">
        <f t="shared" ca="1" si="30"/>
        <v/>
      </c>
      <c r="L97" s="118" t="str">
        <f t="shared" ca="1" si="25"/>
        <v/>
      </c>
      <c r="M97" s="141" t="str">
        <f t="shared" ca="1" si="26"/>
        <v/>
      </c>
      <c r="N97" s="139" t="str">
        <f t="shared" ca="1" si="27"/>
        <v/>
      </c>
      <c r="O97" s="140" t="str">
        <f t="shared" ca="1" si="31"/>
        <v/>
      </c>
      <c r="P97" s="118" t="str">
        <f t="shared" ca="1" si="32"/>
        <v/>
      </c>
      <c r="Q97" s="138" t="str">
        <f t="shared" ca="1" si="33"/>
        <v/>
      </c>
    </row>
    <row r="98" spans="1:17" x14ac:dyDescent="0.15">
      <c r="A98" s="138" t="str">
        <f t="shared" ca="1" si="28"/>
        <v/>
      </c>
      <c r="B98" s="102" t="str">
        <f t="shared" ca="1" si="17"/>
        <v/>
      </c>
      <c r="C98" s="102" t="str">
        <f t="shared" ca="1" si="18"/>
        <v/>
      </c>
      <c r="D98" s="102" t="str">
        <f t="shared" ca="1" si="19"/>
        <v/>
      </c>
      <c r="E98" s="102" t="str">
        <f t="shared" ca="1" si="20"/>
        <v/>
      </c>
      <c r="F98" s="102" t="str">
        <f t="shared" ca="1" si="21"/>
        <v/>
      </c>
      <c r="G98" s="102" t="str">
        <f t="shared" ca="1" si="22"/>
        <v/>
      </c>
      <c r="H98" s="139" t="str">
        <f t="shared" ca="1" si="23"/>
        <v/>
      </c>
      <c r="I98" s="139" t="str">
        <f t="shared" ca="1" si="24"/>
        <v/>
      </c>
      <c r="J98" s="140" t="str">
        <f t="shared" ca="1" si="29"/>
        <v/>
      </c>
      <c r="K98" s="118" t="str">
        <f t="shared" ca="1" si="30"/>
        <v/>
      </c>
      <c r="L98" s="118" t="str">
        <f t="shared" ca="1" si="25"/>
        <v/>
      </c>
      <c r="M98" s="141" t="str">
        <f t="shared" ca="1" si="26"/>
        <v/>
      </c>
      <c r="N98" s="139" t="str">
        <f t="shared" ca="1" si="27"/>
        <v/>
      </c>
      <c r="O98" s="140" t="str">
        <f t="shared" ca="1" si="31"/>
        <v/>
      </c>
      <c r="P98" s="118" t="str">
        <f t="shared" ca="1" si="32"/>
        <v/>
      </c>
      <c r="Q98" s="138" t="str">
        <f t="shared" ca="1" si="33"/>
        <v/>
      </c>
    </row>
    <row r="99" spans="1:17" x14ac:dyDescent="0.15">
      <c r="A99" s="138" t="str">
        <f t="shared" ca="1" si="28"/>
        <v/>
      </c>
      <c r="B99" s="102" t="str">
        <f t="shared" ca="1" si="17"/>
        <v/>
      </c>
      <c r="C99" s="102" t="str">
        <f t="shared" ca="1" si="18"/>
        <v/>
      </c>
      <c r="D99" s="102" t="str">
        <f t="shared" ca="1" si="19"/>
        <v/>
      </c>
      <c r="E99" s="102" t="str">
        <f t="shared" ca="1" si="20"/>
        <v/>
      </c>
      <c r="F99" s="102" t="str">
        <f t="shared" ca="1" si="21"/>
        <v/>
      </c>
      <c r="G99" s="102" t="str">
        <f t="shared" ca="1" si="22"/>
        <v/>
      </c>
      <c r="H99" s="139" t="str">
        <f t="shared" ca="1" si="23"/>
        <v/>
      </c>
      <c r="I99" s="139" t="str">
        <f t="shared" ca="1" si="24"/>
        <v/>
      </c>
      <c r="J99" s="140" t="str">
        <f t="shared" ca="1" si="29"/>
        <v/>
      </c>
      <c r="K99" s="118" t="str">
        <f t="shared" ca="1" si="30"/>
        <v/>
      </c>
      <c r="L99" s="118" t="str">
        <f t="shared" ca="1" si="25"/>
        <v/>
      </c>
      <c r="M99" s="141" t="str">
        <f t="shared" ca="1" si="26"/>
        <v/>
      </c>
      <c r="N99" s="139" t="str">
        <f t="shared" ca="1" si="27"/>
        <v/>
      </c>
      <c r="O99" s="140" t="str">
        <f t="shared" ca="1" si="31"/>
        <v/>
      </c>
      <c r="P99" s="118" t="str">
        <f t="shared" ca="1" si="32"/>
        <v/>
      </c>
      <c r="Q99" s="138" t="str">
        <f t="shared" ca="1" si="33"/>
        <v/>
      </c>
    </row>
    <row r="100" spans="1:17" x14ac:dyDescent="0.15">
      <c r="A100" s="138" t="str">
        <f t="shared" ca="1" si="28"/>
        <v/>
      </c>
      <c r="B100" s="102" t="str">
        <f t="shared" ca="1" si="17"/>
        <v/>
      </c>
      <c r="C100" s="102" t="str">
        <f t="shared" ca="1" si="18"/>
        <v/>
      </c>
      <c r="D100" s="102" t="str">
        <f t="shared" ca="1" si="19"/>
        <v/>
      </c>
      <c r="E100" s="102" t="str">
        <f t="shared" ca="1" si="20"/>
        <v/>
      </c>
      <c r="F100" s="102" t="str">
        <f t="shared" ca="1" si="21"/>
        <v/>
      </c>
      <c r="G100" s="102" t="str">
        <f t="shared" ca="1" si="22"/>
        <v/>
      </c>
      <c r="H100" s="139" t="str">
        <f t="shared" ca="1" si="23"/>
        <v/>
      </c>
      <c r="I100" s="139" t="str">
        <f t="shared" ca="1" si="24"/>
        <v/>
      </c>
      <c r="J100" s="140" t="str">
        <f t="shared" ca="1" si="29"/>
        <v/>
      </c>
      <c r="K100" s="118" t="str">
        <f t="shared" ca="1" si="30"/>
        <v/>
      </c>
      <c r="L100" s="118" t="str">
        <f t="shared" ca="1" si="25"/>
        <v/>
      </c>
      <c r="M100" s="141" t="str">
        <f t="shared" ca="1" si="26"/>
        <v/>
      </c>
      <c r="N100" s="139" t="str">
        <f t="shared" ca="1" si="27"/>
        <v/>
      </c>
      <c r="O100" s="140" t="str">
        <f t="shared" ca="1" si="31"/>
        <v/>
      </c>
      <c r="P100" s="118" t="str">
        <f t="shared" ca="1" si="32"/>
        <v/>
      </c>
      <c r="Q100" s="138" t="str">
        <f t="shared" ca="1" si="33"/>
        <v/>
      </c>
    </row>
    <row r="101" spans="1:17" x14ac:dyDescent="0.15">
      <c r="A101" s="138" t="str">
        <f t="shared" ca="1" si="28"/>
        <v/>
      </c>
      <c r="B101" s="102" t="str">
        <f t="shared" ca="1" si="17"/>
        <v/>
      </c>
      <c r="C101" s="102" t="str">
        <f t="shared" ca="1" si="18"/>
        <v/>
      </c>
      <c r="D101" s="102" t="str">
        <f t="shared" ca="1" si="19"/>
        <v/>
      </c>
      <c r="E101" s="102" t="str">
        <f t="shared" ca="1" si="20"/>
        <v/>
      </c>
      <c r="F101" s="102" t="str">
        <f t="shared" ca="1" si="21"/>
        <v/>
      </c>
      <c r="G101" s="102" t="str">
        <f t="shared" ca="1" si="22"/>
        <v/>
      </c>
      <c r="H101" s="139" t="str">
        <f t="shared" ca="1" si="23"/>
        <v/>
      </c>
      <c r="I101" s="139" t="str">
        <f t="shared" ca="1" si="24"/>
        <v/>
      </c>
      <c r="J101" s="140" t="str">
        <f t="shared" ca="1" si="29"/>
        <v/>
      </c>
      <c r="K101" s="118" t="str">
        <f t="shared" ca="1" si="30"/>
        <v/>
      </c>
      <c r="L101" s="118" t="str">
        <f t="shared" ca="1" si="25"/>
        <v/>
      </c>
      <c r="M101" s="141" t="str">
        <f t="shared" ca="1" si="26"/>
        <v/>
      </c>
      <c r="N101" s="139" t="str">
        <f t="shared" ca="1" si="27"/>
        <v/>
      </c>
      <c r="O101" s="140" t="str">
        <f t="shared" ca="1" si="31"/>
        <v/>
      </c>
      <c r="P101" s="118" t="str">
        <f t="shared" ca="1" si="32"/>
        <v/>
      </c>
      <c r="Q101" s="138" t="str">
        <f t="shared" ca="1" si="33"/>
        <v/>
      </c>
    </row>
    <row r="102" spans="1:17" x14ac:dyDescent="0.15">
      <c r="A102" s="138" t="str">
        <f t="shared" ca="1" si="28"/>
        <v/>
      </c>
      <c r="B102" s="102" t="str">
        <f t="shared" ca="1" si="17"/>
        <v/>
      </c>
      <c r="C102" s="102" t="str">
        <f t="shared" ca="1" si="18"/>
        <v/>
      </c>
      <c r="D102" s="102" t="str">
        <f t="shared" ca="1" si="19"/>
        <v/>
      </c>
      <c r="E102" s="102" t="str">
        <f t="shared" ca="1" si="20"/>
        <v/>
      </c>
      <c r="F102" s="102" t="str">
        <f t="shared" ca="1" si="21"/>
        <v/>
      </c>
      <c r="G102" s="102" t="str">
        <f t="shared" ca="1" si="22"/>
        <v/>
      </c>
      <c r="H102" s="139" t="str">
        <f t="shared" ca="1" si="23"/>
        <v/>
      </c>
      <c r="I102" s="139" t="str">
        <f t="shared" ca="1" si="24"/>
        <v/>
      </c>
      <c r="J102" s="140" t="str">
        <f t="shared" ca="1" si="29"/>
        <v/>
      </c>
      <c r="K102" s="118" t="str">
        <f t="shared" ca="1" si="30"/>
        <v/>
      </c>
      <c r="L102" s="118" t="str">
        <f t="shared" ca="1" si="25"/>
        <v/>
      </c>
      <c r="M102" s="141" t="str">
        <f t="shared" ca="1" si="26"/>
        <v/>
      </c>
      <c r="N102" s="139" t="str">
        <f t="shared" ca="1" si="27"/>
        <v/>
      </c>
      <c r="O102" s="140" t="str">
        <f t="shared" ca="1" si="31"/>
        <v/>
      </c>
      <c r="P102" s="118" t="str">
        <f t="shared" ca="1" si="32"/>
        <v/>
      </c>
      <c r="Q102" s="138" t="str">
        <f t="shared" ca="1" si="33"/>
        <v/>
      </c>
    </row>
    <row r="103" spans="1:17" x14ac:dyDescent="0.15">
      <c r="A103" s="138" t="str">
        <f t="shared" ca="1" si="28"/>
        <v/>
      </c>
      <c r="B103" s="102" t="str">
        <f t="shared" ca="1" si="17"/>
        <v/>
      </c>
      <c r="C103" s="102" t="str">
        <f t="shared" ca="1" si="18"/>
        <v/>
      </c>
      <c r="D103" s="102" t="str">
        <f t="shared" ca="1" si="19"/>
        <v/>
      </c>
      <c r="E103" s="102" t="str">
        <f t="shared" ca="1" si="20"/>
        <v/>
      </c>
      <c r="F103" s="102" t="str">
        <f t="shared" ca="1" si="21"/>
        <v/>
      </c>
      <c r="G103" s="102" t="str">
        <f t="shared" ca="1" si="22"/>
        <v/>
      </c>
      <c r="H103" s="139" t="str">
        <f t="shared" ca="1" si="23"/>
        <v/>
      </c>
      <c r="I103" s="139" t="str">
        <f t="shared" ca="1" si="24"/>
        <v/>
      </c>
      <c r="J103" s="140" t="str">
        <f t="shared" ca="1" si="29"/>
        <v/>
      </c>
      <c r="K103" s="118" t="str">
        <f t="shared" ca="1" si="30"/>
        <v/>
      </c>
      <c r="L103" s="118" t="str">
        <f t="shared" ca="1" si="25"/>
        <v/>
      </c>
      <c r="M103" s="141" t="str">
        <f t="shared" ca="1" si="26"/>
        <v/>
      </c>
      <c r="N103" s="139" t="str">
        <f t="shared" ca="1" si="27"/>
        <v/>
      </c>
      <c r="O103" s="140" t="str">
        <f t="shared" ca="1" si="31"/>
        <v/>
      </c>
      <c r="P103" s="118" t="str">
        <f t="shared" ca="1" si="32"/>
        <v/>
      </c>
      <c r="Q103" s="138" t="str">
        <f t="shared" ca="1" si="33"/>
        <v/>
      </c>
    </row>
    <row r="104" spans="1:17" x14ac:dyDescent="0.15">
      <c r="A104" s="138" t="str">
        <f t="shared" ca="1" si="28"/>
        <v/>
      </c>
      <c r="B104" s="102" t="str">
        <f t="shared" ca="1" si="17"/>
        <v/>
      </c>
      <c r="C104" s="102" t="str">
        <f t="shared" ca="1" si="18"/>
        <v/>
      </c>
      <c r="D104" s="102" t="str">
        <f t="shared" ca="1" si="19"/>
        <v/>
      </c>
      <c r="E104" s="102" t="str">
        <f t="shared" ca="1" si="20"/>
        <v/>
      </c>
      <c r="F104" s="102" t="str">
        <f t="shared" ca="1" si="21"/>
        <v/>
      </c>
      <c r="G104" s="102" t="str">
        <f t="shared" ca="1" si="22"/>
        <v/>
      </c>
      <c r="H104" s="139" t="str">
        <f t="shared" ca="1" si="23"/>
        <v/>
      </c>
      <c r="I104" s="139" t="str">
        <f t="shared" ca="1" si="24"/>
        <v/>
      </c>
      <c r="J104" s="140" t="str">
        <f t="shared" ca="1" si="29"/>
        <v/>
      </c>
      <c r="K104" s="118" t="str">
        <f t="shared" ca="1" si="30"/>
        <v/>
      </c>
      <c r="L104" s="118" t="str">
        <f t="shared" ca="1" si="25"/>
        <v/>
      </c>
      <c r="M104" s="141" t="str">
        <f t="shared" ca="1" si="26"/>
        <v/>
      </c>
      <c r="N104" s="139" t="str">
        <f t="shared" ca="1" si="27"/>
        <v/>
      </c>
      <c r="O104" s="140" t="str">
        <f t="shared" ca="1" si="31"/>
        <v/>
      </c>
      <c r="P104" s="118" t="str">
        <f t="shared" ca="1" si="32"/>
        <v/>
      </c>
      <c r="Q104" s="138" t="str">
        <f t="shared" ca="1" si="33"/>
        <v/>
      </c>
    </row>
    <row r="105" spans="1:17" x14ac:dyDescent="0.15">
      <c r="A105" s="138" t="str">
        <f t="shared" ca="1" si="28"/>
        <v/>
      </c>
      <c r="B105" s="102" t="str">
        <f t="shared" ca="1" si="17"/>
        <v/>
      </c>
      <c r="C105" s="102" t="str">
        <f t="shared" ca="1" si="18"/>
        <v/>
      </c>
      <c r="D105" s="102" t="str">
        <f t="shared" ca="1" si="19"/>
        <v/>
      </c>
      <c r="E105" s="102" t="str">
        <f t="shared" ca="1" si="20"/>
        <v/>
      </c>
      <c r="F105" s="102" t="str">
        <f t="shared" ca="1" si="21"/>
        <v/>
      </c>
      <c r="G105" s="102" t="str">
        <f t="shared" ca="1" si="22"/>
        <v/>
      </c>
      <c r="H105" s="139" t="str">
        <f t="shared" ca="1" si="23"/>
        <v/>
      </c>
      <c r="I105" s="139" t="str">
        <f t="shared" ca="1" si="24"/>
        <v/>
      </c>
      <c r="J105" s="140" t="str">
        <f t="shared" ca="1" si="29"/>
        <v/>
      </c>
      <c r="K105" s="118" t="str">
        <f t="shared" ca="1" si="30"/>
        <v/>
      </c>
      <c r="L105" s="118" t="str">
        <f t="shared" ca="1" si="25"/>
        <v/>
      </c>
      <c r="M105" s="141" t="str">
        <f t="shared" ca="1" si="26"/>
        <v/>
      </c>
      <c r="N105" s="139" t="str">
        <f t="shared" ca="1" si="27"/>
        <v/>
      </c>
      <c r="O105" s="140" t="str">
        <f t="shared" ca="1" si="31"/>
        <v/>
      </c>
      <c r="P105" s="118" t="str">
        <f t="shared" ca="1" si="32"/>
        <v/>
      </c>
      <c r="Q105" s="138" t="str">
        <f t="shared" ca="1" si="33"/>
        <v/>
      </c>
    </row>
    <row r="106" spans="1:17" x14ac:dyDescent="0.15">
      <c r="A106" s="138" t="str">
        <f t="shared" ca="1" si="28"/>
        <v/>
      </c>
      <c r="B106" s="102" t="str">
        <f t="shared" ca="1" si="17"/>
        <v/>
      </c>
      <c r="C106" s="102" t="str">
        <f t="shared" ca="1" si="18"/>
        <v/>
      </c>
      <c r="D106" s="102" t="str">
        <f t="shared" ca="1" si="19"/>
        <v/>
      </c>
      <c r="E106" s="102" t="str">
        <f t="shared" ca="1" si="20"/>
        <v/>
      </c>
      <c r="F106" s="102" t="str">
        <f t="shared" ca="1" si="21"/>
        <v/>
      </c>
      <c r="G106" s="102" t="str">
        <f t="shared" ca="1" si="22"/>
        <v/>
      </c>
      <c r="H106" s="139" t="str">
        <f t="shared" ca="1" si="23"/>
        <v/>
      </c>
      <c r="I106" s="139" t="str">
        <f t="shared" ca="1" si="24"/>
        <v/>
      </c>
      <c r="J106" s="140" t="str">
        <f t="shared" ca="1" si="29"/>
        <v/>
      </c>
      <c r="K106" s="118" t="str">
        <f t="shared" ca="1" si="30"/>
        <v/>
      </c>
      <c r="L106" s="118" t="str">
        <f t="shared" ca="1" si="25"/>
        <v/>
      </c>
      <c r="M106" s="141" t="str">
        <f t="shared" ca="1" si="26"/>
        <v/>
      </c>
      <c r="N106" s="139" t="str">
        <f t="shared" ca="1" si="27"/>
        <v/>
      </c>
      <c r="O106" s="140" t="str">
        <f t="shared" ca="1" si="31"/>
        <v/>
      </c>
      <c r="P106" s="118" t="str">
        <f t="shared" ca="1" si="32"/>
        <v/>
      </c>
      <c r="Q106" s="138" t="str">
        <f t="shared" ca="1" si="33"/>
        <v/>
      </c>
    </row>
    <row r="107" spans="1:17" x14ac:dyDescent="0.15">
      <c r="A107" s="138" t="str">
        <f t="shared" ca="1" si="28"/>
        <v/>
      </c>
      <c r="B107" s="102" t="str">
        <f t="shared" ca="1" si="17"/>
        <v/>
      </c>
      <c r="C107" s="102" t="str">
        <f t="shared" ca="1" si="18"/>
        <v/>
      </c>
      <c r="D107" s="102" t="str">
        <f t="shared" ca="1" si="19"/>
        <v/>
      </c>
      <c r="E107" s="102" t="str">
        <f t="shared" ca="1" si="20"/>
        <v/>
      </c>
      <c r="F107" s="102" t="str">
        <f t="shared" ca="1" si="21"/>
        <v/>
      </c>
      <c r="G107" s="102" t="str">
        <f t="shared" ca="1" si="22"/>
        <v/>
      </c>
      <c r="H107" s="139" t="str">
        <f t="shared" ca="1" si="23"/>
        <v/>
      </c>
      <c r="I107" s="139" t="str">
        <f t="shared" ca="1" si="24"/>
        <v/>
      </c>
      <c r="J107" s="140" t="str">
        <f t="shared" ca="1" si="29"/>
        <v/>
      </c>
      <c r="K107" s="118" t="str">
        <f t="shared" ca="1" si="30"/>
        <v/>
      </c>
      <c r="L107" s="118" t="str">
        <f t="shared" ca="1" si="25"/>
        <v/>
      </c>
      <c r="M107" s="141" t="str">
        <f t="shared" ca="1" si="26"/>
        <v/>
      </c>
      <c r="N107" s="139" t="str">
        <f t="shared" ca="1" si="27"/>
        <v/>
      </c>
      <c r="O107" s="140" t="str">
        <f t="shared" ca="1" si="31"/>
        <v/>
      </c>
      <c r="P107" s="118" t="str">
        <f t="shared" ca="1" si="32"/>
        <v/>
      </c>
      <c r="Q107" s="138" t="str">
        <f t="shared" ca="1" si="33"/>
        <v/>
      </c>
    </row>
    <row r="108" spans="1:17" x14ac:dyDescent="0.15">
      <c r="A108" s="138" t="str">
        <f t="shared" ca="1" si="28"/>
        <v/>
      </c>
      <c r="B108" s="102" t="str">
        <f t="shared" ca="1" si="17"/>
        <v/>
      </c>
      <c r="C108" s="102" t="str">
        <f t="shared" ca="1" si="18"/>
        <v/>
      </c>
      <c r="D108" s="102" t="str">
        <f t="shared" ca="1" si="19"/>
        <v/>
      </c>
      <c r="E108" s="102" t="str">
        <f t="shared" ca="1" si="20"/>
        <v/>
      </c>
      <c r="F108" s="102" t="str">
        <f t="shared" ca="1" si="21"/>
        <v/>
      </c>
      <c r="G108" s="102" t="str">
        <f t="shared" ca="1" si="22"/>
        <v/>
      </c>
      <c r="H108" s="139" t="str">
        <f t="shared" ca="1" si="23"/>
        <v/>
      </c>
      <c r="I108" s="139" t="str">
        <f t="shared" ca="1" si="24"/>
        <v/>
      </c>
      <c r="J108" s="140" t="str">
        <f t="shared" ca="1" si="29"/>
        <v/>
      </c>
      <c r="K108" s="118" t="str">
        <f t="shared" ca="1" si="30"/>
        <v/>
      </c>
      <c r="L108" s="118" t="str">
        <f t="shared" ca="1" si="25"/>
        <v/>
      </c>
      <c r="M108" s="141" t="str">
        <f t="shared" ca="1" si="26"/>
        <v/>
      </c>
      <c r="N108" s="139" t="str">
        <f t="shared" ca="1" si="27"/>
        <v/>
      </c>
      <c r="O108" s="140" t="str">
        <f t="shared" ca="1" si="31"/>
        <v/>
      </c>
      <c r="P108" s="118" t="str">
        <f t="shared" ca="1" si="32"/>
        <v/>
      </c>
      <c r="Q108" s="138" t="str">
        <f t="shared" ca="1" si="33"/>
        <v/>
      </c>
    </row>
    <row r="109" spans="1:17" x14ac:dyDescent="0.15">
      <c r="A109" s="138" t="str">
        <f t="shared" ca="1" si="28"/>
        <v/>
      </c>
      <c r="B109" s="102" t="str">
        <f t="shared" ca="1" si="17"/>
        <v/>
      </c>
      <c r="C109" s="102" t="str">
        <f t="shared" ca="1" si="18"/>
        <v/>
      </c>
      <c r="D109" s="102" t="str">
        <f t="shared" ca="1" si="19"/>
        <v/>
      </c>
      <c r="E109" s="102" t="str">
        <f t="shared" ca="1" si="20"/>
        <v/>
      </c>
      <c r="F109" s="102" t="str">
        <f t="shared" ca="1" si="21"/>
        <v/>
      </c>
      <c r="G109" s="102" t="str">
        <f t="shared" ca="1" si="22"/>
        <v/>
      </c>
      <c r="H109" s="139" t="str">
        <f t="shared" ca="1" si="23"/>
        <v/>
      </c>
      <c r="I109" s="139" t="str">
        <f t="shared" ca="1" si="24"/>
        <v/>
      </c>
      <c r="J109" s="140" t="str">
        <f t="shared" ca="1" si="29"/>
        <v/>
      </c>
      <c r="K109" s="118" t="str">
        <f t="shared" ca="1" si="30"/>
        <v/>
      </c>
      <c r="L109" s="118" t="str">
        <f t="shared" ca="1" si="25"/>
        <v/>
      </c>
      <c r="M109" s="141" t="str">
        <f t="shared" ca="1" si="26"/>
        <v/>
      </c>
      <c r="N109" s="139" t="str">
        <f t="shared" ca="1" si="27"/>
        <v/>
      </c>
      <c r="O109" s="140" t="str">
        <f t="shared" ca="1" si="31"/>
        <v/>
      </c>
      <c r="P109" s="118" t="str">
        <f t="shared" ca="1" si="32"/>
        <v/>
      </c>
      <c r="Q109" s="138" t="str">
        <f t="shared" ca="1" si="33"/>
        <v/>
      </c>
    </row>
    <row r="110" spans="1:17" x14ac:dyDescent="0.15">
      <c r="A110" s="138" t="str">
        <f t="shared" ca="1" si="28"/>
        <v/>
      </c>
      <c r="B110" s="102" t="str">
        <f t="shared" ca="1" si="17"/>
        <v/>
      </c>
      <c r="C110" s="102" t="str">
        <f t="shared" ca="1" si="18"/>
        <v/>
      </c>
      <c r="D110" s="102" t="str">
        <f t="shared" ca="1" si="19"/>
        <v/>
      </c>
      <c r="E110" s="102" t="str">
        <f t="shared" ca="1" si="20"/>
        <v/>
      </c>
      <c r="F110" s="102" t="str">
        <f t="shared" ca="1" si="21"/>
        <v/>
      </c>
      <c r="G110" s="102" t="str">
        <f t="shared" ca="1" si="22"/>
        <v/>
      </c>
      <c r="H110" s="139" t="str">
        <f t="shared" ca="1" si="23"/>
        <v/>
      </c>
      <c r="I110" s="139" t="str">
        <f t="shared" ca="1" si="24"/>
        <v/>
      </c>
      <c r="J110" s="140" t="str">
        <f t="shared" ca="1" si="29"/>
        <v/>
      </c>
      <c r="K110" s="118" t="str">
        <f t="shared" ca="1" si="30"/>
        <v/>
      </c>
      <c r="L110" s="118" t="str">
        <f t="shared" ca="1" si="25"/>
        <v/>
      </c>
      <c r="M110" s="141" t="str">
        <f t="shared" ca="1" si="26"/>
        <v/>
      </c>
      <c r="N110" s="139" t="str">
        <f t="shared" ca="1" si="27"/>
        <v/>
      </c>
      <c r="O110" s="140" t="str">
        <f t="shared" ca="1" si="31"/>
        <v/>
      </c>
      <c r="P110" s="118" t="str">
        <f t="shared" ca="1" si="32"/>
        <v/>
      </c>
      <c r="Q110" s="138" t="str">
        <f t="shared" ca="1" si="33"/>
        <v/>
      </c>
    </row>
    <row r="111" spans="1:17" x14ac:dyDescent="0.15">
      <c r="A111" s="138" t="str">
        <f t="shared" ca="1" si="28"/>
        <v/>
      </c>
      <c r="B111" s="102" t="str">
        <f t="shared" ca="1" si="17"/>
        <v/>
      </c>
      <c r="C111" s="102" t="str">
        <f t="shared" ca="1" si="18"/>
        <v/>
      </c>
      <c r="D111" s="102" t="str">
        <f t="shared" ca="1" si="19"/>
        <v/>
      </c>
      <c r="E111" s="102" t="str">
        <f t="shared" ca="1" si="20"/>
        <v/>
      </c>
      <c r="F111" s="102" t="str">
        <f t="shared" ca="1" si="21"/>
        <v/>
      </c>
      <c r="G111" s="102" t="str">
        <f t="shared" ca="1" si="22"/>
        <v/>
      </c>
      <c r="H111" s="139" t="str">
        <f t="shared" ca="1" si="23"/>
        <v/>
      </c>
      <c r="I111" s="139" t="str">
        <f t="shared" ca="1" si="24"/>
        <v/>
      </c>
      <c r="J111" s="140" t="str">
        <f t="shared" ca="1" si="29"/>
        <v/>
      </c>
      <c r="K111" s="118" t="str">
        <f t="shared" ca="1" si="30"/>
        <v/>
      </c>
      <c r="L111" s="118" t="str">
        <f t="shared" ca="1" si="25"/>
        <v/>
      </c>
      <c r="M111" s="141" t="str">
        <f t="shared" ca="1" si="26"/>
        <v/>
      </c>
      <c r="N111" s="139" t="str">
        <f t="shared" ca="1" si="27"/>
        <v/>
      </c>
      <c r="O111" s="140" t="str">
        <f t="shared" ca="1" si="31"/>
        <v/>
      </c>
      <c r="P111" s="118" t="str">
        <f t="shared" ca="1" si="32"/>
        <v/>
      </c>
      <c r="Q111" s="138" t="str">
        <f t="shared" ca="1" si="33"/>
        <v/>
      </c>
    </row>
    <row r="112" spans="1:17" x14ac:dyDescent="0.15">
      <c r="A112" s="138" t="str">
        <f t="shared" ca="1" si="28"/>
        <v/>
      </c>
      <c r="B112" s="102" t="str">
        <f t="shared" ca="1" si="17"/>
        <v/>
      </c>
      <c r="C112" s="102" t="str">
        <f t="shared" ca="1" si="18"/>
        <v/>
      </c>
      <c r="D112" s="102" t="str">
        <f t="shared" ca="1" si="19"/>
        <v/>
      </c>
      <c r="E112" s="102" t="str">
        <f t="shared" ca="1" si="20"/>
        <v/>
      </c>
      <c r="F112" s="102" t="str">
        <f t="shared" ca="1" si="21"/>
        <v/>
      </c>
      <c r="G112" s="102" t="str">
        <f t="shared" ca="1" si="22"/>
        <v/>
      </c>
      <c r="H112" s="139" t="str">
        <f t="shared" ca="1" si="23"/>
        <v/>
      </c>
      <c r="I112" s="139" t="str">
        <f t="shared" ca="1" si="24"/>
        <v/>
      </c>
      <c r="J112" s="140" t="str">
        <f t="shared" ca="1" si="29"/>
        <v/>
      </c>
      <c r="K112" s="118" t="str">
        <f t="shared" ca="1" si="30"/>
        <v/>
      </c>
      <c r="L112" s="118" t="str">
        <f t="shared" ca="1" si="25"/>
        <v/>
      </c>
      <c r="M112" s="141" t="str">
        <f t="shared" ca="1" si="26"/>
        <v/>
      </c>
      <c r="N112" s="139" t="str">
        <f t="shared" ca="1" si="27"/>
        <v/>
      </c>
      <c r="O112" s="140" t="str">
        <f t="shared" ca="1" si="31"/>
        <v/>
      </c>
      <c r="P112" s="118" t="str">
        <f t="shared" ca="1" si="32"/>
        <v/>
      </c>
      <c r="Q112" s="138" t="str">
        <f t="shared" ca="1" si="33"/>
        <v/>
      </c>
    </row>
    <row r="113" spans="1:17" x14ac:dyDescent="0.15">
      <c r="A113" s="138" t="str">
        <f t="shared" ca="1" si="28"/>
        <v/>
      </c>
      <c r="B113" s="102" t="str">
        <f t="shared" ca="1" si="17"/>
        <v/>
      </c>
      <c r="C113" s="102" t="str">
        <f t="shared" ca="1" si="18"/>
        <v/>
      </c>
      <c r="D113" s="102" t="str">
        <f t="shared" ca="1" si="19"/>
        <v/>
      </c>
      <c r="E113" s="102" t="str">
        <f t="shared" ca="1" si="20"/>
        <v/>
      </c>
      <c r="F113" s="102" t="str">
        <f t="shared" ca="1" si="21"/>
        <v/>
      </c>
      <c r="G113" s="102" t="str">
        <f t="shared" ca="1" si="22"/>
        <v/>
      </c>
      <c r="H113" s="139" t="str">
        <f t="shared" ca="1" si="23"/>
        <v/>
      </c>
      <c r="I113" s="139" t="str">
        <f t="shared" ca="1" si="24"/>
        <v/>
      </c>
      <c r="J113" s="140" t="str">
        <f t="shared" ca="1" si="29"/>
        <v/>
      </c>
      <c r="K113" s="118" t="str">
        <f t="shared" ca="1" si="30"/>
        <v/>
      </c>
      <c r="L113" s="118" t="str">
        <f t="shared" ca="1" si="25"/>
        <v/>
      </c>
      <c r="M113" s="141" t="str">
        <f t="shared" ca="1" si="26"/>
        <v/>
      </c>
      <c r="N113" s="139" t="str">
        <f t="shared" ca="1" si="27"/>
        <v/>
      </c>
      <c r="O113" s="140" t="str">
        <f t="shared" ca="1" si="31"/>
        <v/>
      </c>
      <c r="P113" s="118" t="str">
        <f t="shared" ca="1" si="32"/>
        <v/>
      </c>
      <c r="Q113" s="138" t="str">
        <f t="shared" ca="1" si="33"/>
        <v/>
      </c>
    </row>
    <row r="114" spans="1:17" x14ac:dyDescent="0.15">
      <c r="A114" s="138" t="str">
        <f t="shared" ca="1" si="28"/>
        <v/>
      </c>
      <c r="B114" s="102" t="str">
        <f t="shared" ca="1" si="17"/>
        <v/>
      </c>
      <c r="C114" s="102" t="str">
        <f t="shared" ca="1" si="18"/>
        <v/>
      </c>
      <c r="D114" s="102" t="str">
        <f t="shared" ca="1" si="19"/>
        <v/>
      </c>
      <c r="E114" s="102" t="str">
        <f t="shared" ca="1" si="20"/>
        <v/>
      </c>
      <c r="F114" s="102" t="str">
        <f t="shared" ca="1" si="21"/>
        <v/>
      </c>
      <c r="G114" s="102" t="str">
        <f t="shared" ca="1" si="22"/>
        <v/>
      </c>
      <c r="H114" s="139" t="str">
        <f t="shared" ca="1" si="23"/>
        <v/>
      </c>
      <c r="I114" s="139" t="str">
        <f t="shared" ca="1" si="24"/>
        <v/>
      </c>
      <c r="J114" s="140" t="str">
        <f t="shared" ca="1" si="29"/>
        <v/>
      </c>
      <c r="K114" s="118" t="str">
        <f t="shared" ca="1" si="30"/>
        <v/>
      </c>
      <c r="L114" s="118" t="str">
        <f t="shared" ca="1" si="25"/>
        <v/>
      </c>
      <c r="M114" s="141" t="str">
        <f t="shared" ca="1" si="26"/>
        <v/>
      </c>
      <c r="N114" s="139" t="str">
        <f t="shared" ca="1" si="27"/>
        <v/>
      </c>
      <c r="O114" s="140" t="str">
        <f t="shared" ca="1" si="31"/>
        <v/>
      </c>
      <c r="P114" s="118" t="str">
        <f t="shared" ca="1" si="32"/>
        <v/>
      </c>
      <c r="Q114" s="138" t="str">
        <f t="shared" ca="1" si="33"/>
        <v/>
      </c>
    </row>
    <row r="115" spans="1:17" x14ac:dyDescent="0.15">
      <c r="A115" s="138" t="str">
        <f t="shared" ca="1" si="28"/>
        <v/>
      </c>
      <c r="B115" s="102" t="str">
        <f t="shared" ca="1" si="17"/>
        <v/>
      </c>
      <c r="C115" s="102" t="str">
        <f t="shared" ca="1" si="18"/>
        <v/>
      </c>
      <c r="D115" s="102" t="str">
        <f t="shared" ca="1" si="19"/>
        <v/>
      </c>
      <c r="E115" s="102" t="str">
        <f t="shared" ca="1" si="20"/>
        <v/>
      </c>
      <c r="F115" s="102" t="str">
        <f t="shared" ca="1" si="21"/>
        <v/>
      </c>
      <c r="G115" s="102" t="str">
        <f t="shared" ca="1" si="22"/>
        <v/>
      </c>
      <c r="H115" s="139" t="str">
        <f t="shared" ca="1" si="23"/>
        <v/>
      </c>
      <c r="I115" s="139" t="str">
        <f t="shared" ca="1" si="24"/>
        <v/>
      </c>
      <c r="J115" s="140" t="str">
        <f t="shared" ca="1" si="29"/>
        <v/>
      </c>
      <c r="K115" s="118" t="str">
        <f t="shared" ca="1" si="30"/>
        <v/>
      </c>
      <c r="L115" s="118" t="str">
        <f t="shared" ca="1" si="25"/>
        <v/>
      </c>
      <c r="M115" s="141" t="str">
        <f t="shared" ca="1" si="26"/>
        <v/>
      </c>
      <c r="N115" s="139" t="str">
        <f t="shared" ca="1" si="27"/>
        <v/>
      </c>
      <c r="O115" s="140" t="str">
        <f t="shared" ca="1" si="31"/>
        <v/>
      </c>
      <c r="P115" s="118" t="str">
        <f t="shared" ca="1" si="32"/>
        <v/>
      </c>
      <c r="Q115" s="138" t="str">
        <f t="shared" ca="1" si="33"/>
        <v/>
      </c>
    </row>
    <row r="116" spans="1:17" x14ac:dyDescent="0.15">
      <c r="A116" s="138" t="str">
        <f t="shared" ca="1" si="28"/>
        <v/>
      </c>
      <c r="B116" s="102" t="str">
        <f t="shared" ca="1" si="17"/>
        <v/>
      </c>
      <c r="C116" s="102" t="str">
        <f t="shared" ca="1" si="18"/>
        <v/>
      </c>
      <c r="D116" s="102" t="str">
        <f t="shared" ca="1" si="19"/>
        <v/>
      </c>
      <c r="E116" s="102" t="str">
        <f t="shared" ca="1" si="20"/>
        <v/>
      </c>
      <c r="F116" s="102" t="str">
        <f t="shared" ca="1" si="21"/>
        <v/>
      </c>
      <c r="G116" s="102" t="str">
        <f t="shared" ca="1" si="22"/>
        <v/>
      </c>
      <c r="H116" s="139" t="str">
        <f t="shared" ca="1" si="23"/>
        <v/>
      </c>
      <c r="I116" s="139" t="str">
        <f t="shared" ca="1" si="24"/>
        <v/>
      </c>
      <c r="J116" s="140" t="str">
        <f t="shared" ca="1" si="29"/>
        <v/>
      </c>
      <c r="K116" s="118" t="str">
        <f t="shared" ca="1" si="30"/>
        <v/>
      </c>
      <c r="L116" s="118" t="str">
        <f t="shared" ca="1" si="25"/>
        <v/>
      </c>
      <c r="M116" s="141" t="str">
        <f t="shared" ca="1" si="26"/>
        <v/>
      </c>
      <c r="N116" s="139" t="str">
        <f t="shared" ca="1" si="27"/>
        <v/>
      </c>
      <c r="O116" s="140" t="str">
        <f t="shared" ca="1" si="31"/>
        <v/>
      </c>
      <c r="P116" s="118" t="str">
        <f t="shared" ca="1" si="32"/>
        <v/>
      </c>
      <c r="Q116" s="138" t="str">
        <f t="shared" ca="1" si="33"/>
        <v/>
      </c>
    </row>
    <row r="117" spans="1:17" x14ac:dyDescent="0.15">
      <c r="A117" s="138" t="str">
        <f t="shared" ca="1" si="28"/>
        <v/>
      </c>
      <c r="B117" s="102" t="str">
        <f t="shared" ca="1" si="17"/>
        <v/>
      </c>
      <c r="C117" s="102" t="str">
        <f t="shared" ca="1" si="18"/>
        <v/>
      </c>
      <c r="D117" s="102" t="str">
        <f t="shared" ca="1" si="19"/>
        <v/>
      </c>
      <c r="E117" s="102" t="str">
        <f t="shared" ca="1" si="20"/>
        <v/>
      </c>
      <c r="F117" s="102" t="str">
        <f t="shared" ca="1" si="21"/>
        <v/>
      </c>
      <c r="G117" s="102" t="str">
        <f t="shared" ca="1" si="22"/>
        <v/>
      </c>
      <c r="H117" s="139" t="str">
        <f t="shared" ca="1" si="23"/>
        <v/>
      </c>
      <c r="I117" s="139" t="str">
        <f t="shared" ca="1" si="24"/>
        <v/>
      </c>
      <c r="J117" s="140" t="str">
        <f t="shared" ca="1" si="29"/>
        <v/>
      </c>
      <c r="K117" s="118" t="str">
        <f t="shared" ca="1" si="30"/>
        <v/>
      </c>
      <c r="L117" s="118" t="str">
        <f t="shared" ca="1" si="25"/>
        <v/>
      </c>
      <c r="M117" s="141" t="str">
        <f t="shared" ca="1" si="26"/>
        <v/>
      </c>
      <c r="N117" s="139" t="str">
        <f t="shared" ca="1" si="27"/>
        <v/>
      </c>
      <c r="O117" s="140" t="str">
        <f t="shared" ca="1" si="31"/>
        <v/>
      </c>
      <c r="P117" s="118" t="str">
        <f t="shared" ca="1" si="32"/>
        <v/>
      </c>
      <c r="Q117" s="138" t="str">
        <f t="shared" ca="1" si="33"/>
        <v/>
      </c>
    </row>
    <row r="118" spans="1:17" x14ac:dyDescent="0.15">
      <c r="A118" s="138" t="str">
        <f t="shared" ca="1" si="28"/>
        <v/>
      </c>
      <c r="B118" s="102" t="str">
        <f t="shared" ca="1" si="17"/>
        <v/>
      </c>
      <c r="C118" s="102" t="str">
        <f t="shared" ca="1" si="18"/>
        <v/>
      </c>
      <c r="D118" s="102" t="str">
        <f t="shared" ca="1" si="19"/>
        <v/>
      </c>
      <c r="E118" s="102" t="str">
        <f t="shared" ca="1" si="20"/>
        <v/>
      </c>
      <c r="F118" s="102" t="str">
        <f t="shared" ca="1" si="21"/>
        <v/>
      </c>
      <c r="G118" s="102" t="str">
        <f t="shared" ca="1" si="22"/>
        <v/>
      </c>
      <c r="H118" s="139" t="str">
        <f t="shared" ca="1" si="23"/>
        <v/>
      </c>
      <c r="I118" s="139" t="str">
        <f t="shared" ca="1" si="24"/>
        <v/>
      </c>
      <c r="J118" s="140" t="str">
        <f t="shared" ca="1" si="29"/>
        <v/>
      </c>
      <c r="K118" s="118" t="str">
        <f t="shared" ca="1" si="30"/>
        <v/>
      </c>
      <c r="L118" s="118" t="str">
        <f t="shared" ca="1" si="25"/>
        <v/>
      </c>
      <c r="M118" s="141" t="str">
        <f t="shared" ca="1" si="26"/>
        <v/>
      </c>
      <c r="N118" s="139" t="str">
        <f t="shared" ca="1" si="27"/>
        <v/>
      </c>
      <c r="O118" s="140" t="str">
        <f t="shared" ca="1" si="31"/>
        <v/>
      </c>
      <c r="P118" s="118" t="str">
        <f t="shared" ca="1" si="32"/>
        <v/>
      </c>
      <c r="Q118" s="138" t="str">
        <f t="shared" ca="1" si="33"/>
        <v/>
      </c>
    </row>
    <row r="119" spans="1:17" x14ac:dyDescent="0.15">
      <c r="A119" s="138" t="str">
        <f t="shared" ca="1" si="28"/>
        <v/>
      </c>
      <c r="B119" s="102" t="str">
        <f t="shared" ca="1" si="17"/>
        <v/>
      </c>
      <c r="C119" s="102" t="str">
        <f t="shared" ca="1" si="18"/>
        <v/>
      </c>
      <c r="D119" s="102" t="str">
        <f t="shared" ca="1" si="19"/>
        <v/>
      </c>
      <c r="E119" s="102" t="str">
        <f t="shared" ca="1" si="20"/>
        <v/>
      </c>
      <c r="F119" s="102" t="str">
        <f t="shared" ca="1" si="21"/>
        <v/>
      </c>
      <c r="G119" s="102" t="str">
        <f t="shared" ca="1" si="22"/>
        <v/>
      </c>
      <c r="H119" s="139" t="str">
        <f t="shared" ca="1" si="23"/>
        <v/>
      </c>
      <c r="I119" s="139" t="str">
        <f t="shared" ca="1" si="24"/>
        <v/>
      </c>
      <c r="J119" s="140" t="str">
        <f t="shared" ca="1" si="29"/>
        <v/>
      </c>
      <c r="K119" s="118" t="str">
        <f t="shared" ca="1" si="30"/>
        <v/>
      </c>
      <c r="L119" s="118" t="str">
        <f t="shared" ca="1" si="25"/>
        <v/>
      </c>
      <c r="M119" s="141" t="str">
        <f t="shared" ca="1" si="26"/>
        <v/>
      </c>
      <c r="N119" s="139" t="str">
        <f t="shared" ca="1" si="27"/>
        <v/>
      </c>
      <c r="O119" s="140" t="str">
        <f t="shared" ca="1" si="31"/>
        <v/>
      </c>
      <c r="P119" s="118" t="str">
        <f t="shared" ca="1" si="32"/>
        <v/>
      </c>
      <c r="Q119" s="138" t="str">
        <f t="shared" ca="1" si="33"/>
        <v/>
      </c>
    </row>
    <row r="120" spans="1:17" x14ac:dyDescent="0.15">
      <c r="A120" s="138" t="str">
        <f t="shared" ca="1" si="28"/>
        <v/>
      </c>
      <c r="B120" s="102" t="str">
        <f t="shared" ca="1" si="17"/>
        <v/>
      </c>
      <c r="C120" s="102" t="str">
        <f t="shared" ca="1" si="18"/>
        <v/>
      </c>
      <c r="D120" s="102" t="str">
        <f t="shared" ca="1" si="19"/>
        <v/>
      </c>
      <c r="E120" s="102" t="str">
        <f t="shared" ca="1" si="20"/>
        <v/>
      </c>
      <c r="F120" s="102" t="str">
        <f t="shared" ca="1" si="21"/>
        <v/>
      </c>
      <c r="G120" s="102" t="str">
        <f t="shared" ca="1" si="22"/>
        <v/>
      </c>
      <c r="H120" s="139" t="str">
        <f t="shared" ca="1" si="23"/>
        <v/>
      </c>
      <c r="I120" s="139" t="str">
        <f t="shared" ca="1" si="24"/>
        <v/>
      </c>
      <c r="J120" s="140" t="str">
        <f t="shared" ca="1" si="29"/>
        <v/>
      </c>
      <c r="K120" s="118" t="str">
        <f t="shared" ca="1" si="30"/>
        <v/>
      </c>
      <c r="L120" s="118" t="str">
        <f t="shared" ca="1" si="25"/>
        <v/>
      </c>
      <c r="M120" s="141" t="str">
        <f t="shared" ca="1" si="26"/>
        <v/>
      </c>
      <c r="N120" s="139" t="str">
        <f t="shared" ca="1" si="27"/>
        <v/>
      </c>
      <c r="O120" s="140" t="str">
        <f t="shared" ca="1" si="31"/>
        <v/>
      </c>
      <c r="P120" s="118" t="str">
        <f t="shared" ca="1" si="32"/>
        <v/>
      </c>
      <c r="Q120" s="138" t="str">
        <f t="shared" ca="1" si="33"/>
        <v/>
      </c>
    </row>
    <row r="121" spans="1:17" x14ac:dyDescent="0.15">
      <c r="A121" s="138" t="str">
        <f t="shared" ca="1" si="28"/>
        <v/>
      </c>
      <c r="B121" s="102" t="str">
        <f t="shared" ca="1" si="17"/>
        <v/>
      </c>
      <c r="C121" s="102" t="str">
        <f t="shared" ca="1" si="18"/>
        <v/>
      </c>
      <c r="D121" s="102" t="str">
        <f t="shared" ca="1" si="19"/>
        <v/>
      </c>
      <c r="E121" s="102" t="str">
        <f t="shared" ca="1" si="20"/>
        <v/>
      </c>
      <c r="F121" s="102" t="str">
        <f t="shared" ca="1" si="21"/>
        <v/>
      </c>
      <c r="G121" s="102" t="str">
        <f t="shared" ca="1" si="22"/>
        <v/>
      </c>
      <c r="H121" s="139" t="str">
        <f t="shared" ca="1" si="23"/>
        <v/>
      </c>
      <c r="I121" s="139" t="str">
        <f t="shared" ca="1" si="24"/>
        <v/>
      </c>
      <c r="J121" s="140" t="str">
        <f t="shared" ca="1" si="29"/>
        <v/>
      </c>
      <c r="K121" s="118" t="str">
        <f t="shared" ca="1" si="30"/>
        <v/>
      </c>
      <c r="L121" s="118" t="str">
        <f t="shared" ca="1" si="25"/>
        <v/>
      </c>
      <c r="M121" s="141" t="str">
        <f t="shared" ca="1" si="26"/>
        <v/>
      </c>
      <c r="N121" s="139" t="str">
        <f t="shared" ca="1" si="27"/>
        <v/>
      </c>
      <c r="O121" s="140" t="str">
        <f t="shared" ca="1" si="31"/>
        <v/>
      </c>
      <c r="P121" s="118" t="str">
        <f t="shared" ca="1" si="32"/>
        <v/>
      </c>
      <c r="Q121" s="138" t="str">
        <f t="shared" ca="1" si="33"/>
        <v/>
      </c>
    </row>
    <row r="122" spans="1:17" x14ac:dyDescent="0.15">
      <c r="A122" s="138" t="str">
        <f t="shared" ca="1" si="28"/>
        <v/>
      </c>
      <c r="B122" s="102" t="str">
        <f t="shared" ca="1" si="17"/>
        <v/>
      </c>
      <c r="C122" s="102" t="str">
        <f t="shared" ca="1" si="18"/>
        <v/>
      </c>
      <c r="D122" s="102" t="str">
        <f t="shared" ca="1" si="19"/>
        <v/>
      </c>
      <c r="E122" s="102" t="str">
        <f t="shared" ca="1" si="20"/>
        <v/>
      </c>
      <c r="F122" s="102" t="str">
        <f t="shared" ca="1" si="21"/>
        <v/>
      </c>
      <c r="G122" s="102" t="str">
        <f t="shared" ca="1" si="22"/>
        <v/>
      </c>
      <c r="H122" s="139" t="str">
        <f t="shared" ca="1" si="23"/>
        <v/>
      </c>
      <c r="I122" s="139" t="str">
        <f t="shared" ca="1" si="24"/>
        <v/>
      </c>
      <c r="J122" s="140" t="str">
        <f t="shared" ca="1" si="29"/>
        <v/>
      </c>
      <c r="K122" s="118" t="str">
        <f t="shared" ca="1" si="30"/>
        <v/>
      </c>
      <c r="L122" s="118" t="str">
        <f t="shared" ca="1" si="25"/>
        <v/>
      </c>
      <c r="M122" s="141" t="str">
        <f t="shared" ca="1" si="26"/>
        <v/>
      </c>
      <c r="N122" s="139" t="str">
        <f t="shared" ca="1" si="27"/>
        <v/>
      </c>
      <c r="O122" s="140" t="str">
        <f t="shared" ca="1" si="31"/>
        <v/>
      </c>
      <c r="P122" s="118" t="str">
        <f t="shared" ca="1" si="32"/>
        <v/>
      </c>
      <c r="Q122" s="138" t="str">
        <f t="shared" ca="1" si="33"/>
        <v/>
      </c>
    </row>
    <row r="123" spans="1:17" x14ac:dyDescent="0.15">
      <c r="A123" s="138" t="str">
        <f t="shared" ca="1" si="28"/>
        <v/>
      </c>
      <c r="B123" s="102" t="str">
        <f t="shared" ca="1" si="17"/>
        <v/>
      </c>
      <c r="C123" s="102" t="str">
        <f t="shared" ca="1" si="18"/>
        <v/>
      </c>
      <c r="D123" s="102" t="str">
        <f t="shared" ca="1" si="19"/>
        <v/>
      </c>
      <c r="E123" s="102" t="str">
        <f t="shared" ca="1" si="20"/>
        <v/>
      </c>
      <c r="F123" s="102" t="str">
        <f t="shared" ca="1" si="21"/>
        <v/>
      </c>
      <c r="G123" s="102" t="str">
        <f t="shared" ca="1" si="22"/>
        <v/>
      </c>
      <c r="H123" s="139" t="str">
        <f t="shared" ca="1" si="23"/>
        <v/>
      </c>
      <c r="I123" s="139" t="str">
        <f t="shared" ca="1" si="24"/>
        <v/>
      </c>
      <c r="J123" s="140" t="str">
        <f t="shared" ca="1" si="29"/>
        <v/>
      </c>
      <c r="K123" s="118" t="str">
        <f t="shared" ca="1" si="30"/>
        <v/>
      </c>
      <c r="L123" s="118" t="str">
        <f t="shared" ca="1" si="25"/>
        <v/>
      </c>
      <c r="M123" s="141" t="str">
        <f t="shared" ca="1" si="26"/>
        <v/>
      </c>
      <c r="N123" s="139" t="str">
        <f t="shared" ca="1" si="27"/>
        <v/>
      </c>
      <c r="O123" s="140" t="str">
        <f t="shared" ca="1" si="31"/>
        <v/>
      </c>
      <c r="P123" s="118" t="str">
        <f t="shared" ca="1" si="32"/>
        <v/>
      </c>
      <c r="Q123" s="138" t="str">
        <f t="shared" ca="1" si="33"/>
        <v/>
      </c>
    </row>
    <row r="124" spans="1:17" x14ac:dyDescent="0.15">
      <c r="A124" s="138" t="str">
        <f t="shared" ca="1" si="28"/>
        <v/>
      </c>
      <c r="B124" s="102" t="str">
        <f t="shared" ca="1" si="17"/>
        <v/>
      </c>
      <c r="C124" s="102" t="str">
        <f t="shared" ca="1" si="18"/>
        <v/>
      </c>
      <c r="D124" s="102" t="str">
        <f t="shared" ca="1" si="19"/>
        <v/>
      </c>
      <c r="E124" s="102" t="str">
        <f t="shared" ca="1" si="20"/>
        <v/>
      </c>
      <c r="F124" s="102" t="str">
        <f t="shared" ca="1" si="21"/>
        <v/>
      </c>
      <c r="G124" s="102" t="str">
        <f t="shared" ca="1" si="22"/>
        <v/>
      </c>
      <c r="H124" s="139" t="str">
        <f t="shared" ca="1" si="23"/>
        <v/>
      </c>
      <c r="I124" s="139" t="str">
        <f t="shared" ca="1" si="24"/>
        <v/>
      </c>
      <c r="J124" s="140" t="str">
        <f t="shared" ca="1" si="29"/>
        <v/>
      </c>
      <c r="K124" s="118" t="str">
        <f t="shared" ca="1" si="30"/>
        <v/>
      </c>
      <c r="L124" s="118" t="str">
        <f t="shared" ca="1" si="25"/>
        <v/>
      </c>
      <c r="M124" s="141" t="str">
        <f t="shared" ca="1" si="26"/>
        <v/>
      </c>
      <c r="N124" s="139" t="str">
        <f t="shared" ca="1" si="27"/>
        <v/>
      </c>
      <c r="O124" s="140" t="str">
        <f t="shared" ca="1" si="31"/>
        <v/>
      </c>
      <c r="P124" s="118" t="str">
        <f t="shared" ca="1" si="32"/>
        <v/>
      </c>
      <c r="Q124" s="138" t="str">
        <f t="shared" ca="1" si="33"/>
        <v/>
      </c>
    </row>
    <row r="125" spans="1:17" x14ac:dyDescent="0.15">
      <c r="A125" s="138" t="str">
        <f t="shared" ca="1" si="28"/>
        <v/>
      </c>
      <c r="B125" s="102" t="str">
        <f t="shared" ca="1" si="17"/>
        <v/>
      </c>
      <c r="C125" s="102" t="str">
        <f t="shared" ca="1" si="18"/>
        <v/>
      </c>
      <c r="D125" s="102" t="str">
        <f t="shared" ca="1" si="19"/>
        <v/>
      </c>
      <c r="E125" s="102" t="str">
        <f t="shared" ca="1" si="20"/>
        <v/>
      </c>
      <c r="F125" s="102" t="str">
        <f t="shared" ca="1" si="21"/>
        <v/>
      </c>
      <c r="G125" s="102" t="str">
        <f t="shared" ca="1" si="22"/>
        <v/>
      </c>
      <c r="H125" s="139" t="str">
        <f t="shared" ca="1" si="23"/>
        <v/>
      </c>
      <c r="I125" s="139" t="str">
        <f t="shared" ca="1" si="24"/>
        <v/>
      </c>
      <c r="J125" s="140" t="str">
        <f t="shared" ca="1" si="29"/>
        <v/>
      </c>
      <c r="K125" s="118" t="str">
        <f t="shared" ca="1" si="30"/>
        <v/>
      </c>
      <c r="L125" s="118" t="str">
        <f t="shared" ca="1" si="25"/>
        <v/>
      </c>
      <c r="M125" s="141" t="str">
        <f t="shared" ca="1" si="26"/>
        <v/>
      </c>
      <c r="N125" s="139" t="str">
        <f t="shared" ca="1" si="27"/>
        <v/>
      </c>
      <c r="O125" s="140" t="str">
        <f t="shared" ca="1" si="31"/>
        <v/>
      </c>
      <c r="P125" s="118" t="str">
        <f t="shared" ca="1" si="32"/>
        <v/>
      </c>
      <c r="Q125" s="138" t="str">
        <f t="shared" ca="1" si="33"/>
        <v/>
      </c>
    </row>
    <row r="126" spans="1:17" x14ac:dyDescent="0.15">
      <c r="A126" s="138" t="str">
        <f t="shared" ca="1" si="28"/>
        <v/>
      </c>
      <c r="B126" s="102" t="str">
        <f t="shared" ca="1" si="17"/>
        <v/>
      </c>
      <c r="C126" s="102" t="str">
        <f t="shared" ca="1" si="18"/>
        <v/>
      </c>
      <c r="D126" s="102" t="str">
        <f t="shared" ca="1" si="19"/>
        <v/>
      </c>
      <c r="E126" s="102" t="str">
        <f t="shared" ca="1" si="20"/>
        <v/>
      </c>
      <c r="F126" s="102" t="str">
        <f t="shared" ca="1" si="21"/>
        <v/>
      </c>
      <c r="G126" s="102" t="str">
        <f t="shared" ca="1" si="22"/>
        <v/>
      </c>
      <c r="H126" s="139" t="str">
        <f t="shared" ca="1" si="23"/>
        <v/>
      </c>
      <c r="I126" s="139" t="str">
        <f t="shared" ca="1" si="24"/>
        <v/>
      </c>
      <c r="J126" s="140" t="str">
        <f t="shared" ca="1" si="29"/>
        <v/>
      </c>
      <c r="K126" s="118" t="str">
        <f t="shared" ca="1" si="30"/>
        <v/>
      </c>
      <c r="L126" s="118" t="str">
        <f t="shared" ca="1" si="25"/>
        <v/>
      </c>
      <c r="M126" s="141" t="str">
        <f t="shared" ca="1" si="26"/>
        <v/>
      </c>
      <c r="N126" s="139" t="str">
        <f t="shared" ca="1" si="27"/>
        <v/>
      </c>
      <c r="O126" s="140" t="str">
        <f t="shared" ca="1" si="31"/>
        <v/>
      </c>
      <c r="P126" s="118" t="str">
        <f t="shared" ca="1" si="32"/>
        <v/>
      </c>
      <c r="Q126" s="138" t="str">
        <f t="shared" ca="1" si="33"/>
        <v/>
      </c>
    </row>
    <row r="127" spans="1:17" x14ac:dyDescent="0.15">
      <c r="A127" s="138" t="str">
        <f t="shared" ca="1" si="28"/>
        <v/>
      </c>
      <c r="B127" s="102" t="str">
        <f t="shared" ca="1" si="17"/>
        <v/>
      </c>
      <c r="C127" s="102" t="str">
        <f t="shared" ca="1" si="18"/>
        <v/>
      </c>
      <c r="D127" s="102" t="str">
        <f t="shared" ca="1" si="19"/>
        <v/>
      </c>
      <c r="E127" s="102" t="str">
        <f t="shared" ca="1" si="20"/>
        <v/>
      </c>
      <c r="F127" s="102" t="str">
        <f t="shared" ca="1" si="21"/>
        <v/>
      </c>
      <c r="G127" s="102" t="str">
        <f t="shared" ca="1" si="22"/>
        <v/>
      </c>
      <c r="H127" s="139" t="str">
        <f t="shared" ca="1" si="23"/>
        <v/>
      </c>
      <c r="I127" s="139" t="str">
        <f t="shared" ca="1" si="24"/>
        <v/>
      </c>
      <c r="J127" s="140" t="str">
        <f t="shared" ca="1" si="29"/>
        <v/>
      </c>
      <c r="K127" s="118" t="str">
        <f t="shared" ca="1" si="30"/>
        <v/>
      </c>
      <c r="L127" s="118" t="str">
        <f t="shared" ca="1" si="25"/>
        <v/>
      </c>
      <c r="M127" s="141" t="str">
        <f t="shared" ca="1" si="26"/>
        <v/>
      </c>
      <c r="N127" s="139" t="str">
        <f t="shared" ca="1" si="27"/>
        <v/>
      </c>
      <c r="O127" s="140" t="str">
        <f t="shared" ca="1" si="31"/>
        <v/>
      </c>
      <c r="P127" s="118" t="str">
        <f t="shared" ca="1" si="32"/>
        <v/>
      </c>
      <c r="Q127" s="138" t="str">
        <f t="shared" ca="1" si="33"/>
        <v/>
      </c>
    </row>
    <row r="128" spans="1:17" x14ac:dyDescent="0.15">
      <c r="A128" s="138" t="str">
        <f t="shared" ca="1" si="28"/>
        <v/>
      </c>
      <c r="B128" s="102" t="str">
        <f t="shared" ca="1" si="17"/>
        <v/>
      </c>
      <c r="C128" s="102" t="str">
        <f t="shared" ca="1" si="18"/>
        <v/>
      </c>
      <c r="D128" s="102" t="str">
        <f t="shared" ca="1" si="19"/>
        <v/>
      </c>
      <c r="E128" s="102" t="str">
        <f t="shared" ca="1" si="20"/>
        <v/>
      </c>
      <c r="F128" s="102" t="str">
        <f t="shared" ca="1" si="21"/>
        <v/>
      </c>
      <c r="G128" s="102" t="str">
        <f t="shared" ca="1" si="22"/>
        <v/>
      </c>
      <c r="H128" s="139" t="str">
        <f t="shared" ca="1" si="23"/>
        <v/>
      </c>
      <c r="I128" s="139" t="str">
        <f t="shared" ca="1" si="24"/>
        <v/>
      </c>
      <c r="J128" s="140" t="str">
        <f t="shared" ca="1" si="29"/>
        <v/>
      </c>
      <c r="K128" s="118" t="str">
        <f t="shared" ca="1" si="30"/>
        <v/>
      </c>
      <c r="L128" s="118" t="str">
        <f t="shared" ca="1" si="25"/>
        <v/>
      </c>
      <c r="M128" s="141" t="str">
        <f t="shared" ca="1" si="26"/>
        <v/>
      </c>
      <c r="N128" s="139" t="str">
        <f t="shared" ca="1" si="27"/>
        <v/>
      </c>
      <c r="O128" s="140" t="str">
        <f t="shared" ca="1" si="31"/>
        <v/>
      </c>
      <c r="P128" s="118" t="str">
        <f t="shared" ca="1" si="32"/>
        <v/>
      </c>
      <c r="Q128" s="138" t="str">
        <f t="shared" ca="1" si="33"/>
        <v/>
      </c>
    </row>
    <row r="129" spans="1:17" x14ac:dyDescent="0.15">
      <c r="A129" s="138" t="str">
        <f t="shared" ca="1" si="28"/>
        <v/>
      </c>
      <c r="B129" s="102" t="str">
        <f t="shared" ca="1" si="17"/>
        <v/>
      </c>
      <c r="C129" s="102" t="str">
        <f t="shared" ca="1" si="18"/>
        <v/>
      </c>
      <c r="D129" s="102" t="str">
        <f t="shared" ca="1" si="19"/>
        <v/>
      </c>
      <c r="E129" s="102" t="str">
        <f t="shared" ca="1" si="20"/>
        <v/>
      </c>
      <c r="F129" s="102" t="str">
        <f t="shared" ca="1" si="21"/>
        <v/>
      </c>
      <c r="G129" s="102" t="str">
        <f t="shared" ca="1" si="22"/>
        <v/>
      </c>
      <c r="H129" s="139" t="str">
        <f t="shared" ca="1" si="23"/>
        <v/>
      </c>
      <c r="I129" s="139" t="str">
        <f t="shared" ca="1" si="24"/>
        <v/>
      </c>
      <c r="J129" s="140" t="str">
        <f t="shared" ca="1" si="29"/>
        <v/>
      </c>
      <c r="K129" s="118" t="str">
        <f t="shared" ca="1" si="30"/>
        <v/>
      </c>
      <c r="L129" s="118" t="str">
        <f t="shared" ca="1" si="25"/>
        <v/>
      </c>
      <c r="M129" s="141" t="str">
        <f t="shared" ca="1" si="26"/>
        <v/>
      </c>
      <c r="N129" s="139" t="str">
        <f t="shared" ca="1" si="27"/>
        <v/>
      </c>
      <c r="O129" s="140" t="str">
        <f t="shared" ca="1" si="31"/>
        <v/>
      </c>
      <c r="P129" s="118" t="str">
        <f t="shared" ca="1" si="32"/>
        <v/>
      </c>
      <c r="Q129" s="138" t="str">
        <f t="shared" ca="1" si="33"/>
        <v/>
      </c>
    </row>
    <row r="130" spans="1:17" x14ac:dyDescent="0.15">
      <c r="A130" s="138" t="str">
        <f t="shared" ca="1" si="28"/>
        <v/>
      </c>
      <c r="B130" s="102" t="str">
        <f t="shared" ca="1" si="17"/>
        <v/>
      </c>
      <c r="C130" s="102" t="str">
        <f t="shared" ca="1" si="18"/>
        <v/>
      </c>
      <c r="D130" s="102" t="str">
        <f t="shared" ca="1" si="19"/>
        <v/>
      </c>
      <c r="E130" s="102" t="str">
        <f t="shared" ca="1" si="20"/>
        <v/>
      </c>
      <c r="F130" s="102" t="str">
        <f t="shared" ca="1" si="21"/>
        <v/>
      </c>
      <c r="G130" s="102" t="str">
        <f t="shared" ca="1" si="22"/>
        <v/>
      </c>
      <c r="H130" s="139" t="str">
        <f t="shared" ca="1" si="23"/>
        <v/>
      </c>
      <c r="I130" s="139" t="str">
        <f t="shared" ca="1" si="24"/>
        <v/>
      </c>
      <c r="J130" s="140" t="str">
        <f t="shared" ca="1" si="29"/>
        <v/>
      </c>
      <c r="K130" s="118" t="str">
        <f t="shared" ca="1" si="30"/>
        <v/>
      </c>
      <c r="L130" s="118" t="str">
        <f t="shared" ca="1" si="25"/>
        <v/>
      </c>
      <c r="M130" s="141" t="str">
        <f t="shared" ca="1" si="26"/>
        <v/>
      </c>
      <c r="N130" s="139" t="str">
        <f t="shared" ca="1" si="27"/>
        <v/>
      </c>
      <c r="O130" s="140" t="str">
        <f t="shared" ca="1" si="31"/>
        <v/>
      </c>
      <c r="P130" s="118" t="str">
        <f t="shared" ca="1" si="32"/>
        <v/>
      </c>
      <c r="Q130" s="138" t="str">
        <f t="shared" ca="1" si="33"/>
        <v/>
      </c>
    </row>
    <row r="131" spans="1:17" x14ac:dyDescent="0.15">
      <c r="A131" s="138" t="str">
        <f t="shared" ca="1" si="28"/>
        <v/>
      </c>
      <c r="B131" s="102" t="str">
        <f t="shared" ca="1" si="17"/>
        <v/>
      </c>
      <c r="C131" s="102" t="str">
        <f t="shared" ca="1" si="18"/>
        <v/>
      </c>
      <c r="D131" s="102" t="str">
        <f t="shared" ca="1" si="19"/>
        <v/>
      </c>
      <c r="E131" s="102" t="str">
        <f t="shared" ca="1" si="20"/>
        <v/>
      </c>
      <c r="F131" s="102" t="str">
        <f t="shared" ca="1" si="21"/>
        <v/>
      </c>
      <c r="G131" s="102" t="str">
        <f t="shared" ca="1" si="22"/>
        <v/>
      </c>
      <c r="H131" s="139" t="str">
        <f t="shared" ca="1" si="23"/>
        <v/>
      </c>
      <c r="I131" s="139" t="str">
        <f t="shared" ca="1" si="24"/>
        <v/>
      </c>
      <c r="J131" s="140" t="str">
        <f t="shared" ca="1" si="29"/>
        <v/>
      </c>
      <c r="K131" s="118" t="str">
        <f t="shared" ca="1" si="30"/>
        <v/>
      </c>
      <c r="L131" s="118" t="str">
        <f t="shared" ca="1" si="25"/>
        <v/>
      </c>
      <c r="M131" s="141" t="str">
        <f t="shared" ca="1" si="26"/>
        <v/>
      </c>
      <c r="N131" s="139" t="str">
        <f t="shared" ca="1" si="27"/>
        <v/>
      </c>
      <c r="O131" s="140" t="str">
        <f t="shared" ca="1" si="31"/>
        <v/>
      </c>
      <c r="P131" s="118" t="str">
        <f t="shared" ca="1" si="32"/>
        <v/>
      </c>
      <c r="Q131" s="138" t="str">
        <f t="shared" ca="1" si="33"/>
        <v/>
      </c>
    </row>
    <row r="132" spans="1:17" x14ac:dyDescent="0.15">
      <c r="A132" s="138" t="str">
        <f t="shared" ca="1" si="28"/>
        <v/>
      </c>
      <c r="B132" s="102" t="str">
        <f t="shared" ca="1" si="17"/>
        <v/>
      </c>
      <c r="C132" s="102" t="str">
        <f t="shared" ca="1" si="18"/>
        <v/>
      </c>
      <c r="D132" s="102" t="str">
        <f t="shared" ca="1" si="19"/>
        <v/>
      </c>
      <c r="E132" s="102" t="str">
        <f t="shared" ca="1" si="20"/>
        <v/>
      </c>
      <c r="F132" s="102" t="str">
        <f t="shared" ca="1" si="21"/>
        <v/>
      </c>
      <c r="G132" s="102" t="str">
        <f t="shared" ca="1" si="22"/>
        <v/>
      </c>
      <c r="H132" s="139" t="str">
        <f t="shared" ca="1" si="23"/>
        <v/>
      </c>
      <c r="I132" s="139" t="str">
        <f t="shared" ca="1" si="24"/>
        <v/>
      </c>
      <c r="J132" s="140" t="str">
        <f t="shared" ca="1" si="29"/>
        <v/>
      </c>
      <c r="K132" s="118" t="str">
        <f t="shared" ca="1" si="30"/>
        <v/>
      </c>
      <c r="L132" s="118" t="str">
        <f t="shared" ca="1" si="25"/>
        <v/>
      </c>
      <c r="M132" s="141" t="str">
        <f t="shared" ca="1" si="26"/>
        <v/>
      </c>
      <c r="N132" s="139" t="str">
        <f t="shared" ca="1" si="27"/>
        <v/>
      </c>
      <c r="O132" s="140" t="str">
        <f t="shared" ca="1" si="31"/>
        <v/>
      </c>
      <c r="P132" s="118" t="str">
        <f t="shared" ca="1" si="32"/>
        <v/>
      </c>
      <c r="Q132" s="138" t="str">
        <f t="shared" ca="1" si="33"/>
        <v/>
      </c>
    </row>
    <row r="133" spans="1:17" x14ac:dyDescent="0.15">
      <c r="A133" s="138" t="str">
        <f t="shared" ca="1" si="28"/>
        <v/>
      </c>
      <c r="B133" s="102" t="str">
        <f t="shared" ca="1" si="17"/>
        <v/>
      </c>
      <c r="C133" s="102" t="str">
        <f t="shared" ca="1" si="18"/>
        <v/>
      </c>
      <c r="D133" s="102" t="str">
        <f t="shared" ca="1" si="19"/>
        <v/>
      </c>
      <c r="E133" s="102" t="str">
        <f t="shared" ca="1" si="20"/>
        <v/>
      </c>
      <c r="F133" s="102" t="str">
        <f t="shared" ca="1" si="21"/>
        <v/>
      </c>
      <c r="G133" s="102" t="str">
        <f t="shared" ca="1" si="22"/>
        <v/>
      </c>
      <c r="H133" s="139" t="str">
        <f t="shared" ca="1" si="23"/>
        <v/>
      </c>
      <c r="I133" s="139" t="str">
        <f t="shared" ca="1" si="24"/>
        <v/>
      </c>
      <c r="J133" s="140" t="str">
        <f t="shared" ca="1" si="29"/>
        <v/>
      </c>
      <c r="K133" s="118" t="str">
        <f t="shared" ca="1" si="30"/>
        <v/>
      </c>
      <c r="L133" s="118" t="str">
        <f t="shared" ca="1" si="25"/>
        <v/>
      </c>
      <c r="M133" s="141" t="str">
        <f t="shared" ca="1" si="26"/>
        <v/>
      </c>
      <c r="N133" s="139" t="str">
        <f t="shared" ca="1" si="27"/>
        <v/>
      </c>
      <c r="O133" s="140" t="str">
        <f t="shared" ca="1" si="31"/>
        <v/>
      </c>
      <c r="P133" s="118" t="str">
        <f t="shared" ca="1" si="32"/>
        <v/>
      </c>
      <c r="Q133" s="138" t="str">
        <f t="shared" ca="1" si="33"/>
        <v/>
      </c>
    </row>
    <row r="134" spans="1:17" x14ac:dyDescent="0.15">
      <c r="A134" s="138" t="str">
        <f t="shared" ca="1" si="28"/>
        <v/>
      </c>
      <c r="B134" s="102" t="str">
        <f t="shared" ref="B134:B197" ca="1" si="34">IF($A134="","",INDEX(INDIRECT("ydn_raw!AL:AL"),MATCH($B$4,INDIRECT("ydn_raw!AL:AL"),0)+$A134))</f>
        <v/>
      </c>
      <c r="C134" s="102" t="str">
        <f t="shared" ref="C134:C197" ca="1" si="35">IF($A134="","",INDEX(INDIRECT("ydn_raw!AM:AM"),MATCH($B$4,INDIRECT("ydn_raw!AL:AL"),0)+$A134))</f>
        <v/>
      </c>
      <c r="D134" s="102" t="str">
        <f t="shared" ref="D134:D197" ca="1" si="36">IF($A134="","",INDEX(INDIRECT("ydn_raw!AO:AO"),MATCH($B$4,INDIRECT("ydn_raw!AL:AL"),0)+$A134))</f>
        <v/>
      </c>
      <c r="E134" s="102" t="str">
        <f t="shared" ref="E134:E197" ca="1" si="37">IF($A134="","",INDEX(INDIRECT("ydn_raw!AP:AP"),MATCH($B$4,INDIRECT("ydn_raw!AL:AL"),0)+$A134))</f>
        <v/>
      </c>
      <c r="F134" s="102" t="str">
        <f t="shared" ref="F134:F197" ca="1" si="38">IF($A134="","",INDEX(INDIRECT("ydn_raw!AQ:AQ"),MATCH($B$4,INDIRECT("ydn_raw!AL:AL"),0)+$A134))</f>
        <v/>
      </c>
      <c r="G134" s="102" t="str">
        <f t="shared" ref="G134:G197" ca="1" si="39">IF($A134="","",INDEX(INDIRECT("ydn_raw!AR:AR"),MATCH($B$4,INDIRECT("ydn_raw!AL:AL"),0)+$A134))</f>
        <v/>
      </c>
      <c r="H134" s="139" t="str">
        <f t="shared" ref="H134:H197" ca="1" si="40">IF($A134="","",INDEX(INDIRECT("ydn_raw!AU:AU"),MATCH($B$4,INDIRECT("ydn_raw!AL:AL"),0)+$A134))</f>
        <v/>
      </c>
      <c r="I134" s="139" t="str">
        <f t="shared" ref="I134:I197" ca="1" si="41">IF($A134="","",INDEX(INDIRECT("ydn_raw!AV:AV"),MATCH($B$4,INDIRECT("ydn_raw!AL:AL"),0)+$A134))</f>
        <v/>
      </c>
      <c r="J134" s="140" t="str">
        <f t="shared" ca="1" si="29"/>
        <v/>
      </c>
      <c r="K134" s="118" t="str">
        <f t="shared" ca="1" si="30"/>
        <v/>
      </c>
      <c r="L134" s="118" t="str">
        <f t="shared" ref="L134:L197" ca="1" si="42">IF($A134="","",INDEX(INDIRECT("ydn_raw!AX:AX"),MATCH($B$4,INDIRECT("ydn_raw!AL:AL"),0)+$A134))</f>
        <v/>
      </c>
      <c r="M134" s="141" t="str">
        <f t="shared" ref="M134:M197" ca="1" si="43">IF($A134="","",INDEX(INDIRECT("ydn_raw!AY:AY"),MATCH($B$4,INDIRECT("ydn_raw!AL:AL"),0)+$A134))</f>
        <v/>
      </c>
      <c r="N134" s="139" t="str">
        <f t="shared" ref="N134:N197" ca="1" si="44">IF($A134="","",INDEX(INDIRECT("ydn_raw!BA:BA"),MATCH($B$4,INDIRECT("ydn_raw!AL:AL"),0)+$A134))</f>
        <v/>
      </c>
      <c r="O134" s="140" t="str">
        <f t="shared" ca="1" si="31"/>
        <v/>
      </c>
      <c r="P134" s="118" t="str">
        <f t="shared" ca="1" si="32"/>
        <v/>
      </c>
      <c r="Q134" s="138" t="str">
        <f t="shared" ca="1" si="33"/>
        <v/>
      </c>
    </row>
    <row r="135" spans="1:17" x14ac:dyDescent="0.15">
      <c r="A135" s="138" t="str">
        <f t="shared" ref="A135:A198" ca="1" si="45">IF(ROW()-5&gt;$A$5,"",ROW()-5)</f>
        <v/>
      </c>
      <c r="B135" s="102" t="str">
        <f t="shared" ca="1" si="34"/>
        <v/>
      </c>
      <c r="C135" s="102" t="str">
        <f t="shared" ca="1" si="35"/>
        <v/>
      </c>
      <c r="D135" s="102" t="str">
        <f t="shared" ca="1" si="36"/>
        <v/>
      </c>
      <c r="E135" s="102" t="str">
        <f t="shared" ca="1" si="37"/>
        <v/>
      </c>
      <c r="F135" s="102" t="str">
        <f t="shared" ca="1" si="38"/>
        <v/>
      </c>
      <c r="G135" s="102" t="str">
        <f t="shared" ca="1" si="39"/>
        <v/>
      </c>
      <c r="H135" s="139" t="str">
        <f t="shared" ca="1" si="40"/>
        <v/>
      </c>
      <c r="I135" s="139" t="str">
        <f t="shared" ca="1" si="41"/>
        <v/>
      </c>
      <c r="J135" s="140" t="str">
        <f t="shared" ref="J135:J198" ca="1" si="46">IF($A135="","",IFERROR(I135/H135,""))</f>
        <v/>
      </c>
      <c r="K135" s="118" t="str">
        <f t="shared" ref="K135:K198" ca="1" si="47">IF($A135="","",IFERROR(L135/I135,""))</f>
        <v/>
      </c>
      <c r="L135" s="118" t="str">
        <f t="shared" ca="1" si="42"/>
        <v/>
      </c>
      <c r="M135" s="141" t="str">
        <f t="shared" ca="1" si="43"/>
        <v/>
      </c>
      <c r="N135" s="139" t="str">
        <f t="shared" ca="1" si="44"/>
        <v/>
      </c>
      <c r="O135" s="140" t="str">
        <f t="shared" ref="O135:O198" ca="1" si="48">IF($A135="","",IFERROR(N135/I135,""))</f>
        <v/>
      </c>
      <c r="P135" s="118" t="str">
        <f t="shared" ref="P135:P198" ca="1" si="49">IF($A135="","",IFERROR(L135/N135,""))</f>
        <v/>
      </c>
      <c r="Q135" s="138" t="str">
        <f t="shared" ref="Q135:Q198" ca="1" si="50">IF($A135="","",IF(N135&gt;0,IF(P135&gt;$P$5,"B","A"),IF(N135=0,IF(L135&gt;$P$5,"C","D"))))</f>
        <v/>
      </c>
    </row>
    <row r="136" spans="1:17" x14ac:dyDescent="0.15">
      <c r="A136" s="138" t="str">
        <f t="shared" ca="1" si="45"/>
        <v/>
      </c>
      <c r="B136" s="102" t="str">
        <f t="shared" ca="1" si="34"/>
        <v/>
      </c>
      <c r="C136" s="102" t="str">
        <f t="shared" ca="1" si="35"/>
        <v/>
      </c>
      <c r="D136" s="102" t="str">
        <f t="shared" ca="1" si="36"/>
        <v/>
      </c>
      <c r="E136" s="102" t="str">
        <f t="shared" ca="1" si="37"/>
        <v/>
      </c>
      <c r="F136" s="102" t="str">
        <f t="shared" ca="1" si="38"/>
        <v/>
      </c>
      <c r="G136" s="102" t="str">
        <f t="shared" ca="1" si="39"/>
        <v/>
      </c>
      <c r="H136" s="139" t="str">
        <f t="shared" ca="1" si="40"/>
        <v/>
      </c>
      <c r="I136" s="139" t="str">
        <f t="shared" ca="1" si="41"/>
        <v/>
      </c>
      <c r="J136" s="140" t="str">
        <f t="shared" ca="1" si="46"/>
        <v/>
      </c>
      <c r="K136" s="118" t="str">
        <f t="shared" ca="1" si="47"/>
        <v/>
      </c>
      <c r="L136" s="118" t="str">
        <f t="shared" ca="1" si="42"/>
        <v/>
      </c>
      <c r="M136" s="141" t="str">
        <f t="shared" ca="1" si="43"/>
        <v/>
      </c>
      <c r="N136" s="139" t="str">
        <f t="shared" ca="1" si="44"/>
        <v/>
      </c>
      <c r="O136" s="140" t="str">
        <f t="shared" ca="1" si="48"/>
        <v/>
      </c>
      <c r="P136" s="118" t="str">
        <f t="shared" ca="1" si="49"/>
        <v/>
      </c>
      <c r="Q136" s="138" t="str">
        <f t="shared" ca="1" si="50"/>
        <v/>
      </c>
    </row>
    <row r="137" spans="1:17" x14ac:dyDescent="0.15">
      <c r="A137" s="138" t="str">
        <f t="shared" ca="1" si="45"/>
        <v/>
      </c>
      <c r="B137" s="102" t="str">
        <f t="shared" ca="1" si="34"/>
        <v/>
      </c>
      <c r="C137" s="102" t="str">
        <f t="shared" ca="1" si="35"/>
        <v/>
      </c>
      <c r="D137" s="102" t="str">
        <f t="shared" ca="1" si="36"/>
        <v/>
      </c>
      <c r="E137" s="102" t="str">
        <f t="shared" ca="1" si="37"/>
        <v/>
      </c>
      <c r="F137" s="102" t="str">
        <f t="shared" ca="1" si="38"/>
        <v/>
      </c>
      <c r="G137" s="102" t="str">
        <f t="shared" ca="1" si="39"/>
        <v/>
      </c>
      <c r="H137" s="139" t="str">
        <f t="shared" ca="1" si="40"/>
        <v/>
      </c>
      <c r="I137" s="139" t="str">
        <f t="shared" ca="1" si="41"/>
        <v/>
      </c>
      <c r="J137" s="140" t="str">
        <f t="shared" ca="1" si="46"/>
        <v/>
      </c>
      <c r="K137" s="118" t="str">
        <f t="shared" ca="1" si="47"/>
        <v/>
      </c>
      <c r="L137" s="118" t="str">
        <f t="shared" ca="1" si="42"/>
        <v/>
      </c>
      <c r="M137" s="141" t="str">
        <f t="shared" ca="1" si="43"/>
        <v/>
      </c>
      <c r="N137" s="139" t="str">
        <f t="shared" ca="1" si="44"/>
        <v/>
      </c>
      <c r="O137" s="140" t="str">
        <f t="shared" ca="1" si="48"/>
        <v/>
      </c>
      <c r="P137" s="118" t="str">
        <f t="shared" ca="1" si="49"/>
        <v/>
      </c>
      <c r="Q137" s="138" t="str">
        <f t="shared" ca="1" si="50"/>
        <v/>
      </c>
    </row>
    <row r="138" spans="1:17" x14ac:dyDescent="0.15">
      <c r="A138" s="138" t="str">
        <f t="shared" ca="1" si="45"/>
        <v/>
      </c>
      <c r="B138" s="102" t="str">
        <f t="shared" ca="1" si="34"/>
        <v/>
      </c>
      <c r="C138" s="102" t="str">
        <f t="shared" ca="1" si="35"/>
        <v/>
      </c>
      <c r="D138" s="102" t="str">
        <f t="shared" ca="1" si="36"/>
        <v/>
      </c>
      <c r="E138" s="102" t="str">
        <f t="shared" ca="1" si="37"/>
        <v/>
      </c>
      <c r="F138" s="102" t="str">
        <f t="shared" ca="1" si="38"/>
        <v/>
      </c>
      <c r="G138" s="102" t="str">
        <f t="shared" ca="1" si="39"/>
        <v/>
      </c>
      <c r="H138" s="139" t="str">
        <f t="shared" ca="1" si="40"/>
        <v/>
      </c>
      <c r="I138" s="139" t="str">
        <f t="shared" ca="1" si="41"/>
        <v/>
      </c>
      <c r="J138" s="140" t="str">
        <f t="shared" ca="1" si="46"/>
        <v/>
      </c>
      <c r="K138" s="118" t="str">
        <f t="shared" ca="1" si="47"/>
        <v/>
      </c>
      <c r="L138" s="118" t="str">
        <f t="shared" ca="1" si="42"/>
        <v/>
      </c>
      <c r="M138" s="141" t="str">
        <f t="shared" ca="1" si="43"/>
        <v/>
      </c>
      <c r="N138" s="139" t="str">
        <f t="shared" ca="1" si="44"/>
        <v/>
      </c>
      <c r="O138" s="140" t="str">
        <f t="shared" ca="1" si="48"/>
        <v/>
      </c>
      <c r="P138" s="118" t="str">
        <f t="shared" ca="1" si="49"/>
        <v/>
      </c>
      <c r="Q138" s="138" t="str">
        <f t="shared" ca="1" si="50"/>
        <v/>
      </c>
    </row>
    <row r="139" spans="1:17" x14ac:dyDescent="0.15">
      <c r="A139" s="138" t="str">
        <f t="shared" ca="1" si="45"/>
        <v/>
      </c>
      <c r="B139" s="102" t="str">
        <f t="shared" ca="1" si="34"/>
        <v/>
      </c>
      <c r="C139" s="102" t="str">
        <f t="shared" ca="1" si="35"/>
        <v/>
      </c>
      <c r="D139" s="102" t="str">
        <f t="shared" ca="1" si="36"/>
        <v/>
      </c>
      <c r="E139" s="102" t="str">
        <f t="shared" ca="1" si="37"/>
        <v/>
      </c>
      <c r="F139" s="102" t="str">
        <f t="shared" ca="1" si="38"/>
        <v/>
      </c>
      <c r="G139" s="102" t="str">
        <f t="shared" ca="1" si="39"/>
        <v/>
      </c>
      <c r="H139" s="139" t="str">
        <f t="shared" ca="1" si="40"/>
        <v/>
      </c>
      <c r="I139" s="139" t="str">
        <f t="shared" ca="1" si="41"/>
        <v/>
      </c>
      <c r="J139" s="140" t="str">
        <f t="shared" ca="1" si="46"/>
        <v/>
      </c>
      <c r="K139" s="118" t="str">
        <f t="shared" ca="1" si="47"/>
        <v/>
      </c>
      <c r="L139" s="118" t="str">
        <f t="shared" ca="1" si="42"/>
        <v/>
      </c>
      <c r="M139" s="141" t="str">
        <f t="shared" ca="1" si="43"/>
        <v/>
      </c>
      <c r="N139" s="139" t="str">
        <f t="shared" ca="1" si="44"/>
        <v/>
      </c>
      <c r="O139" s="140" t="str">
        <f t="shared" ca="1" si="48"/>
        <v/>
      </c>
      <c r="P139" s="118" t="str">
        <f t="shared" ca="1" si="49"/>
        <v/>
      </c>
      <c r="Q139" s="138" t="str">
        <f t="shared" ca="1" si="50"/>
        <v/>
      </c>
    </row>
    <row r="140" spans="1:17" x14ac:dyDescent="0.15">
      <c r="A140" s="138" t="str">
        <f t="shared" ca="1" si="45"/>
        <v/>
      </c>
      <c r="B140" s="102" t="str">
        <f t="shared" ca="1" si="34"/>
        <v/>
      </c>
      <c r="C140" s="102" t="str">
        <f t="shared" ca="1" si="35"/>
        <v/>
      </c>
      <c r="D140" s="102" t="str">
        <f t="shared" ca="1" si="36"/>
        <v/>
      </c>
      <c r="E140" s="102" t="str">
        <f t="shared" ca="1" si="37"/>
        <v/>
      </c>
      <c r="F140" s="102" t="str">
        <f t="shared" ca="1" si="38"/>
        <v/>
      </c>
      <c r="G140" s="102" t="str">
        <f t="shared" ca="1" si="39"/>
        <v/>
      </c>
      <c r="H140" s="139" t="str">
        <f t="shared" ca="1" si="40"/>
        <v/>
      </c>
      <c r="I140" s="139" t="str">
        <f t="shared" ca="1" si="41"/>
        <v/>
      </c>
      <c r="J140" s="140" t="str">
        <f t="shared" ca="1" si="46"/>
        <v/>
      </c>
      <c r="K140" s="118" t="str">
        <f t="shared" ca="1" si="47"/>
        <v/>
      </c>
      <c r="L140" s="118" t="str">
        <f t="shared" ca="1" si="42"/>
        <v/>
      </c>
      <c r="M140" s="141" t="str">
        <f t="shared" ca="1" si="43"/>
        <v/>
      </c>
      <c r="N140" s="139" t="str">
        <f t="shared" ca="1" si="44"/>
        <v/>
      </c>
      <c r="O140" s="140" t="str">
        <f t="shared" ca="1" si="48"/>
        <v/>
      </c>
      <c r="P140" s="118" t="str">
        <f t="shared" ca="1" si="49"/>
        <v/>
      </c>
      <c r="Q140" s="138" t="str">
        <f t="shared" ca="1" si="50"/>
        <v/>
      </c>
    </row>
    <row r="141" spans="1:17" x14ac:dyDescent="0.15">
      <c r="A141" s="138" t="str">
        <f t="shared" ca="1" si="45"/>
        <v/>
      </c>
      <c r="B141" s="102" t="str">
        <f t="shared" ca="1" si="34"/>
        <v/>
      </c>
      <c r="C141" s="102" t="str">
        <f t="shared" ca="1" si="35"/>
        <v/>
      </c>
      <c r="D141" s="102" t="str">
        <f t="shared" ca="1" si="36"/>
        <v/>
      </c>
      <c r="E141" s="102" t="str">
        <f t="shared" ca="1" si="37"/>
        <v/>
      </c>
      <c r="F141" s="102" t="str">
        <f t="shared" ca="1" si="38"/>
        <v/>
      </c>
      <c r="G141" s="102" t="str">
        <f t="shared" ca="1" si="39"/>
        <v/>
      </c>
      <c r="H141" s="139" t="str">
        <f t="shared" ca="1" si="40"/>
        <v/>
      </c>
      <c r="I141" s="139" t="str">
        <f t="shared" ca="1" si="41"/>
        <v/>
      </c>
      <c r="J141" s="140" t="str">
        <f t="shared" ca="1" si="46"/>
        <v/>
      </c>
      <c r="K141" s="118" t="str">
        <f t="shared" ca="1" si="47"/>
        <v/>
      </c>
      <c r="L141" s="118" t="str">
        <f t="shared" ca="1" si="42"/>
        <v/>
      </c>
      <c r="M141" s="141" t="str">
        <f t="shared" ca="1" si="43"/>
        <v/>
      </c>
      <c r="N141" s="139" t="str">
        <f t="shared" ca="1" si="44"/>
        <v/>
      </c>
      <c r="O141" s="140" t="str">
        <f t="shared" ca="1" si="48"/>
        <v/>
      </c>
      <c r="P141" s="118" t="str">
        <f t="shared" ca="1" si="49"/>
        <v/>
      </c>
      <c r="Q141" s="138" t="str">
        <f t="shared" ca="1" si="50"/>
        <v/>
      </c>
    </row>
    <row r="142" spans="1:17" x14ac:dyDescent="0.15">
      <c r="A142" s="138" t="str">
        <f t="shared" ca="1" si="45"/>
        <v/>
      </c>
      <c r="B142" s="102" t="str">
        <f t="shared" ca="1" si="34"/>
        <v/>
      </c>
      <c r="C142" s="102" t="str">
        <f t="shared" ca="1" si="35"/>
        <v/>
      </c>
      <c r="D142" s="102" t="str">
        <f t="shared" ca="1" si="36"/>
        <v/>
      </c>
      <c r="E142" s="102" t="str">
        <f t="shared" ca="1" si="37"/>
        <v/>
      </c>
      <c r="F142" s="102" t="str">
        <f t="shared" ca="1" si="38"/>
        <v/>
      </c>
      <c r="G142" s="102" t="str">
        <f t="shared" ca="1" si="39"/>
        <v/>
      </c>
      <c r="H142" s="139" t="str">
        <f t="shared" ca="1" si="40"/>
        <v/>
      </c>
      <c r="I142" s="139" t="str">
        <f t="shared" ca="1" si="41"/>
        <v/>
      </c>
      <c r="J142" s="140" t="str">
        <f t="shared" ca="1" si="46"/>
        <v/>
      </c>
      <c r="K142" s="118" t="str">
        <f t="shared" ca="1" si="47"/>
        <v/>
      </c>
      <c r="L142" s="118" t="str">
        <f t="shared" ca="1" si="42"/>
        <v/>
      </c>
      <c r="M142" s="141" t="str">
        <f t="shared" ca="1" si="43"/>
        <v/>
      </c>
      <c r="N142" s="139" t="str">
        <f t="shared" ca="1" si="44"/>
        <v/>
      </c>
      <c r="O142" s="140" t="str">
        <f t="shared" ca="1" si="48"/>
        <v/>
      </c>
      <c r="P142" s="118" t="str">
        <f t="shared" ca="1" si="49"/>
        <v/>
      </c>
      <c r="Q142" s="138" t="str">
        <f t="shared" ca="1" si="50"/>
        <v/>
      </c>
    </row>
    <row r="143" spans="1:17" x14ac:dyDescent="0.15">
      <c r="A143" s="138" t="str">
        <f t="shared" ca="1" si="45"/>
        <v/>
      </c>
      <c r="B143" s="102" t="str">
        <f t="shared" ca="1" si="34"/>
        <v/>
      </c>
      <c r="C143" s="102" t="str">
        <f t="shared" ca="1" si="35"/>
        <v/>
      </c>
      <c r="D143" s="102" t="str">
        <f t="shared" ca="1" si="36"/>
        <v/>
      </c>
      <c r="E143" s="102" t="str">
        <f t="shared" ca="1" si="37"/>
        <v/>
      </c>
      <c r="F143" s="102" t="str">
        <f t="shared" ca="1" si="38"/>
        <v/>
      </c>
      <c r="G143" s="102" t="str">
        <f t="shared" ca="1" si="39"/>
        <v/>
      </c>
      <c r="H143" s="139" t="str">
        <f t="shared" ca="1" si="40"/>
        <v/>
      </c>
      <c r="I143" s="139" t="str">
        <f t="shared" ca="1" si="41"/>
        <v/>
      </c>
      <c r="J143" s="140" t="str">
        <f t="shared" ca="1" si="46"/>
        <v/>
      </c>
      <c r="K143" s="118" t="str">
        <f t="shared" ca="1" si="47"/>
        <v/>
      </c>
      <c r="L143" s="118" t="str">
        <f t="shared" ca="1" si="42"/>
        <v/>
      </c>
      <c r="M143" s="141" t="str">
        <f t="shared" ca="1" si="43"/>
        <v/>
      </c>
      <c r="N143" s="139" t="str">
        <f t="shared" ca="1" si="44"/>
        <v/>
      </c>
      <c r="O143" s="140" t="str">
        <f t="shared" ca="1" si="48"/>
        <v/>
      </c>
      <c r="P143" s="118" t="str">
        <f t="shared" ca="1" si="49"/>
        <v/>
      </c>
      <c r="Q143" s="138" t="str">
        <f t="shared" ca="1" si="50"/>
        <v/>
      </c>
    </row>
    <row r="144" spans="1:17" x14ac:dyDescent="0.15">
      <c r="A144" s="138" t="str">
        <f t="shared" ca="1" si="45"/>
        <v/>
      </c>
      <c r="B144" s="102" t="str">
        <f t="shared" ca="1" si="34"/>
        <v/>
      </c>
      <c r="C144" s="102" t="str">
        <f t="shared" ca="1" si="35"/>
        <v/>
      </c>
      <c r="D144" s="102" t="str">
        <f t="shared" ca="1" si="36"/>
        <v/>
      </c>
      <c r="E144" s="102" t="str">
        <f t="shared" ca="1" si="37"/>
        <v/>
      </c>
      <c r="F144" s="102" t="str">
        <f t="shared" ca="1" si="38"/>
        <v/>
      </c>
      <c r="G144" s="102" t="str">
        <f t="shared" ca="1" si="39"/>
        <v/>
      </c>
      <c r="H144" s="139" t="str">
        <f t="shared" ca="1" si="40"/>
        <v/>
      </c>
      <c r="I144" s="139" t="str">
        <f t="shared" ca="1" si="41"/>
        <v/>
      </c>
      <c r="J144" s="140" t="str">
        <f t="shared" ca="1" si="46"/>
        <v/>
      </c>
      <c r="K144" s="118" t="str">
        <f t="shared" ca="1" si="47"/>
        <v/>
      </c>
      <c r="L144" s="118" t="str">
        <f t="shared" ca="1" si="42"/>
        <v/>
      </c>
      <c r="M144" s="141" t="str">
        <f t="shared" ca="1" si="43"/>
        <v/>
      </c>
      <c r="N144" s="139" t="str">
        <f t="shared" ca="1" si="44"/>
        <v/>
      </c>
      <c r="O144" s="140" t="str">
        <f t="shared" ca="1" si="48"/>
        <v/>
      </c>
      <c r="P144" s="118" t="str">
        <f t="shared" ca="1" si="49"/>
        <v/>
      </c>
      <c r="Q144" s="138" t="str">
        <f t="shared" ca="1" si="50"/>
        <v/>
      </c>
    </row>
    <row r="145" spans="1:17" x14ac:dyDescent="0.15">
      <c r="A145" s="138" t="str">
        <f t="shared" ca="1" si="45"/>
        <v/>
      </c>
      <c r="B145" s="102" t="str">
        <f t="shared" ca="1" si="34"/>
        <v/>
      </c>
      <c r="C145" s="102" t="str">
        <f t="shared" ca="1" si="35"/>
        <v/>
      </c>
      <c r="D145" s="102" t="str">
        <f t="shared" ca="1" si="36"/>
        <v/>
      </c>
      <c r="E145" s="102" t="str">
        <f t="shared" ca="1" si="37"/>
        <v/>
      </c>
      <c r="F145" s="102" t="str">
        <f t="shared" ca="1" si="38"/>
        <v/>
      </c>
      <c r="G145" s="102" t="str">
        <f t="shared" ca="1" si="39"/>
        <v/>
      </c>
      <c r="H145" s="139" t="str">
        <f t="shared" ca="1" si="40"/>
        <v/>
      </c>
      <c r="I145" s="139" t="str">
        <f t="shared" ca="1" si="41"/>
        <v/>
      </c>
      <c r="J145" s="140" t="str">
        <f t="shared" ca="1" si="46"/>
        <v/>
      </c>
      <c r="K145" s="118" t="str">
        <f t="shared" ca="1" si="47"/>
        <v/>
      </c>
      <c r="L145" s="118" t="str">
        <f t="shared" ca="1" si="42"/>
        <v/>
      </c>
      <c r="M145" s="141" t="str">
        <f t="shared" ca="1" si="43"/>
        <v/>
      </c>
      <c r="N145" s="139" t="str">
        <f t="shared" ca="1" si="44"/>
        <v/>
      </c>
      <c r="O145" s="140" t="str">
        <f t="shared" ca="1" si="48"/>
        <v/>
      </c>
      <c r="P145" s="118" t="str">
        <f t="shared" ca="1" si="49"/>
        <v/>
      </c>
      <c r="Q145" s="138" t="str">
        <f t="shared" ca="1" si="50"/>
        <v/>
      </c>
    </row>
    <row r="146" spans="1:17" x14ac:dyDescent="0.15">
      <c r="A146" s="138" t="str">
        <f t="shared" ca="1" si="45"/>
        <v/>
      </c>
      <c r="B146" s="102" t="str">
        <f t="shared" ca="1" si="34"/>
        <v/>
      </c>
      <c r="C146" s="102" t="str">
        <f t="shared" ca="1" si="35"/>
        <v/>
      </c>
      <c r="D146" s="102" t="str">
        <f t="shared" ca="1" si="36"/>
        <v/>
      </c>
      <c r="E146" s="102" t="str">
        <f t="shared" ca="1" si="37"/>
        <v/>
      </c>
      <c r="F146" s="102" t="str">
        <f t="shared" ca="1" si="38"/>
        <v/>
      </c>
      <c r="G146" s="102" t="str">
        <f t="shared" ca="1" si="39"/>
        <v/>
      </c>
      <c r="H146" s="139" t="str">
        <f t="shared" ca="1" si="40"/>
        <v/>
      </c>
      <c r="I146" s="139" t="str">
        <f t="shared" ca="1" si="41"/>
        <v/>
      </c>
      <c r="J146" s="140" t="str">
        <f t="shared" ca="1" si="46"/>
        <v/>
      </c>
      <c r="K146" s="118" t="str">
        <f t="shared" ca="1" si="47"/>
        <v/>
      </c>
      <c r="L146" s="118" t="str">
        <f t="shared" ca="1" si="42"/>
        <v/>
      </c>
      <c r="M146" s="141" t="str">
        <f t="shared" ca="1" si="43"/>
        <v/>
      </c>
      <c r="N146" s="139" t="str">
        <f t="shared" ca="1" si="44"/>
        <v/>
      </c>
      <c r="O146" s="140" t="str">
        <f t="shared" ca="1" si="48"/>
        <v/>
      </c>
      <c r="P146" s="118" t="str">
        <f t="shared" ca="1" si="49"/>
        <v/>
      </c>
      <c r="Q146" s="138" t="str">
        <f t="shared" ca="1" si="50"/>
        <v/>
      </c>
    </row>
    <row r="147" spans="1:17" x14ac:dyDescent="0.15">
      <c r="A147" s="138" t="str">
        <f t="shared" ca="1" si="45"/>
        <v/>
      </c>
      <c r="B147" s="102" t="str">
        <f t="shared" ca="1" si="34"/>
        <v/>
      </c>
      <c r="C147" s="102" t="str">
        <f t="shared" ca="1" si="35"/>
        <v/>
      </c>
      <c r="D147" s="102" t="str">
        <f t="shared" ca="1" si="36"/>
        <v/>
      </c>
      <c r="E147" s="102" t="str">
        <f t="shared" ca="1" si="37"/>
        <v/>
      </c>
      <c r="F147" s="102" t="str">
        <f t="shared" ca="1" si="38"/>
        <v/>
      </c>
      <c r="G147" s="102" t="str">
        <f t="shared" ca="1" si="39"/>
        <v/>
      </c>
      <c r="H147" s="139" t="str">
        <f t="shared" ca="1" si="40"/>
        <v/>
      </c>
      <c r="I147" s="139" t="str">
        <f t="shared" ca="1" si="41"/>
        <v/>
      </c>
      <c r="J147" s="140" t="str">
        <f t="shared" ca="1" si="46"/>
        <v/>
      </c>
      <c r="K147" s="118" t="str">
        <f t="shared" ca="1" si="47"/>
        <v/>
      </c>
      <c r="L147" s="118" t="str">
        <f t="shared" ca="1" si="42"/>
        <v/>
      </c>
      <c r="M147" s="141" t="str">
        <f t="shared" ca="1" si="43"/>
        <v/>
      </c>
      <c r="N147" s="139" t="str">
        <f t="shared" ca="1" si="44"/>
        <v/>
      </c>
      <c r="O147" s="140" t="str">
        <f t="shared" ca="1" si="48"/>
        <v/>
      </c>
      <c r="P147" s="118" t="str">
        <f t="shared" ca="1" si="49"/>
        <v/>
      </c>
      <c r="Q147" s="138" t="str">
        <f t="shared" ca="1" si="50"/>
        <v/>
      </c>
    </row>
    <row r="148" spans="1:17" x14ac:dyDescent="0.15">
      <c r="A148" s="138" t="str">
        <f t="shared" ca="1" si="45"/>
        <v/>
      </c>
      <c r="B148" s="102" t="str">
        <f t="shared" ca="1" si="34"/>
        <v/>
      </c>
      <c r="C148" s="102" t="str">
        <f t="shared" ca="1" si="35"/>
        <v/>
      </c>
      <c r="D148" s="102" t="str">
        <f t="shared" ca="1" si="36"/>
        <v/>
      </c>
      <c r="E148" s="102" t="str">
        <f t="shared" ca="1" si="37"/>
        <v/>
      </c>
      <c r="F148" s="102" t="str">
        <f t="shared" ca="1" si="38"/>
        <v/>
      </c>
      <c r="G148" s="102" t="str">
        <f t="shared" ca="1" si="39"/>
        <v/>
      </c>
      <c r="H148" s="139" t="str">
        <f t="shared" ca="1" si="40"/>
        <v/>
      </c>
      <c r="I148" s="139" t="str">
        <f t="shared" ca="1" si="41"/>
        <v/>
      </c>
      <c r="J148" s="140" t="str">
        <f t="shared" ca="1" si="46"/>
        <v/>
      </c>
      <c r="K148" s="118" t="str">
        <f t="shared" ca="1" si="47"/>
        <v/>
      </c>
      <c r="L148" s="118" t="str">
        <f t="shared" ca="1" si="42"/>
        <v/>
      </c>
      <c r="M148" s="141" t="str">
        <f t="shared" ca="1" si="43"/>
        <v/>
      </c>
      <c r="N148" s="139" t="str">
        <f t="shared" ca="1" si="44"/>
        <v/>
      </c>
      <c r="O148" s="140" t="str">
        <f t="shared" ca="1" si="48"/>
        <v/>
      </c>
      <c r="P148" s="118" t="str">
        <f t="shared" ca="1" si="49"/>
        <v/>
      </c>
      <c r="Q148" s="138" t="str">
        <f t="shared" ca="1" si="50"/>
        <v/>
      </c>
    </row>
    <row r="149" spans="1:17" x14ac:dyDescent="0.15">
      <c r="A149" s="138" t="str">
        <f t="shared" ca="1" si="45"/>
        <v/>
      </c>
      <c r="B149" s="102" t="str">
        <f t="shared" ca="1" si="34"/>
        <v/>
      </c>
      <c r="C149" s="102" t="str">
        <f t="shared" ca="1" si="35"/>
        <v/>
      </c>
      <c r="D149" s="102" t="str">
        <f t="shared" ca="1" si="36"/>
        <v/>
      </c>
      <c r="E149" s="102" t="str">
        <f t="shared" ca="1" si="37"/>
        <v/>
      </c>
      <c r="F149" s="102" t="str">
        <f t="shared" ca="1" si="38"/>
        <v/>
      </c>
      <c r="G149" s="102" t="str">
        <f t="shared" ca="1" si="39"/>
        <v/>
      </c>
      <c r="H149" s="139" t="str">
        <f t="shared" ca="1" si="40"/>
        <v/>
      </c>
      <c r="I149" s="139" t="str">
        <f t="shared" ca="1" si="41"/>
        <v/>
      </c>
      <c r="J149" s="140" t="str">
        <f t="shared" ca="1" si="46"/>
        <v/>
      </c>
      <c r="K149" s="118" t="str">
        <f t="shared" ca="1" si="47"/>
        <v/>
      </c>
      <c r="L149" s="118" t="str">
        <f t="shared" ca="1" si="42"/>
        <v/>
      </c>
      <c r="M149" s="141" t="str">
        <f t="shared" ca="1" si="43"/>
        <v/>
      </c>
      <c r="N149" s="139" t="str">
        <f t="shared" ca="1" si="44"/>
        <v/>
      </c>
      <c r="O149" s="140" t="str">
        <f t="shared" ca="1" si="48"/>
        <v/>
      </c>
      <c r="P149" s="118" t="str">
        <f t="shared" ca="1" si="49"/>
        <v/>
      </c>
      <c r="Q149" s="138" t="str">
        <f t="shared" ca="1" si="50"/>
        <v/>
      </c>
    </row>
    <row r="150" spans="1:17" x14ac:dyDescent="0.15">
      <c r="A150" s="138" t="str">
        <f t="shared" ca="1" si="45"/>
        <v/>
      </c>
      <c r="B150" s="102" t="str">
        <f t="shared" ca="1" si="34"/>
        <v/>
      </c>
      <c r="C150" s="102" t="str">
        <f t="shared" ca="1" si="35"/>
        <v/>
      </c>
      <c r="D150" s="102" t="str">
        <f t="shared" ca="1" si="36"/>
        <v/>
      </c>
      <c r="E150" s="102" t="str">
        <f t="shared" ca="1" si="37"/>
        <v/>
      </c>
      <c r="F150" s="102" t="str">
        <f t="shared" ca="1" si="38"/>
        <v/>
      </c>
      <c r="G150" s="102" t="str">
        <f t="shared" ca="1" si="39"/>
        <v/>
      </c>
      <c r="H150" s="139" t="str">
        <f t="shared" ca="1" si="40"/>
        <v/>
      </c>
      <c r="I150" s="139" t="str">
        <f t="shared" ca="1" si="41"/>
        <v/>
      </c>
      <c r="J150" s="140" t="str">
        <f t="shared" ca="1" si="46"/>
        <v/>
      </c>
      <c r="K150" s="118" t="str">
        <f t="shared" ca="1" si="47"/>
        <v/>
      </c>
      <c r="L150" s="118" t="str">
        <f t="shared" ca="1" si="42"/>
        <v/>
      </c>
      <c r="M150" s="141" t="str">
        <f t="shared" ca="1" si="43"/>
        <v/>
      </c>
      <c r="N150" s="139" t="str">
        <f t="shared" ca="1" si="44"/>
        <v/>
      </c>
      <c r="O150" s="140" t="str">
        <f t="shared" ca="1" si="48"/>
        <v/>
      </c>
      <c r="P150" s="118" t="str">
        <f t="shared" ca="1" si="49"/>
        <v/>
      </c>
      <c r="Q150" s="138" t="str">
        <f t="shared" ca="1" si="50"/>
        <v/>
      </c>
    </row>
    <row r="151" spans="1:17" x14ac:dyDescent="0.15">
      <c r="A151" s="138" t="str">
        <f t="shared" ca="1" si="45"/>
        <v/>
      </c>
      <c r="B151" s="102" t="str">
        <f t="shared" ca="1" si="34"/>
        <v/>
      </c>
      <c r="C151" s="102" t="str">
        <f t="shared" ca="1" si="35"/>
        <v/>
      </c>
      <c r="D151" s="102" t="str">
        <f t="shared" ca="1" si="36"/>
        <v/>
      </c>
      <c r="E151" s="102" t="str">
        <f t="shared" ca="1" si="37"/>
        <v/>
      </c>
      <c r="F151" s="102" t="str">
        <f t="shared" ca="1" si="38"/>
        <v/>
      </c>
      <c r="G151" s="102" t="str">
        <f t="shared" ca="1" si="39"/>
        <v/>
      </c>
      <c r="H151" s="139" t="str">
        <f t="shared" ca="1" si="40"/>
        <v/>
      </c>
      <c r="I151" s="139" t="str">
        <f t="shared" ca="1" si="41"/>
        <v/>
      </c>
      <c r="J151" s="140" t="str">
        <f t="shared" ca="1" si="46"/>
        <v/>
      </c>
      <c r="K151" s="118" t="str">
        <f t="shared" ca="1" si="47"/>
        <v/>
      </c>
      <c r="L151" s="118" t="str">
        <f t="shared" ca="1" si="42"/>
        <v/>
      </c>
      <c r="M151" s="141" t="str">
        <f t="shared" ca="1" si="43"/>
        <v/>
      </c>
      <c r="N151" s="139" t="str">
        <f t="shared" ca="1" si="44"/>
        <v/>
      </c>
      <c r="O151" s="140" t="str">
        <f t="shared" ca="1" si="48"/>
        <v/>
      </c>
      <c r="P151" s="118" t="str">
        <f t="shared" ca="1" si="49"/>
        <v/>
      </c>
      <c r="Q151" s="138" t="str">
        <f t="shared" ca="1" si="50"/>
        <v/>
      </c>
    </row>
    <row r="152" spans="1:17" x14ac:dyDescent="0.15">
      <c r="A152" s="138" t="str">
        <f t="shared" ca="1" si="45"/>
        <v/>
      </c>
      <c r="B152" s="102" t="str">
        <f t="shared" ca="1" si="34"/>
        <v/>
      </c>
      <c r="C152" s="102" t="str">
        <f t="shared" ca="1" si="35"/>
        <v/>
      </c>
      <c r="D152" s="102" t="str">
        <f t="shared" ca="1" si="36"/>
        <v/>
      </c>
      <c r="E152" s="102" t="str">
        <f t="shared" ca="1" si="37"/>
        <v/>
      </c>
      <c r="F152" s="102" t="str">
        <f t="shared" ca="1" si="38"/>
        <v/>
      </c>
      <c r="G152" s="102" t="str">
        <f t="shared" ca="1" si="39"/>
        <v/>
      </c>
      <c r="H152" s="139" t="str">
        <f t="shared" ca="1" si="40"/>
        <v/>
      </c>
      <c r="I152" s="139" t="str">
        <f t="shared" ca="1" si="41"/>
        <v/>
      </c>
      <c r="J152" s="140" t="str">
        <f t="shared" ca="1" si="46"/>
        <v/>
      </c>
      <c r="K152" s="118" t="str">
        <f t="shared" ca="1" si="47"/>
        <v/>
      </c>
      <c r="L152" s="118" t="str">
        <f t="shared" ca="1" si="42"/>
        <v/>
      </c>
      <c r="M152" s="141" t="str">
        <f t="shared" ca="1" si="43"/>
        <v/>
      </c>
      <c r="N152" s="139" t="str">
        <f t="shared" ca="1" si="44"/>
        <v/>
      </c>
      <c r="O152" s="140" t="str">
        <f t="shared" ca="1" si="48"/>
        <v/>
      </c>
      <c r="P152" s="118" t="str">
        <f t="shared" ca="1" si="49"/>
        <v/>
      </c>
      <c r="Q152" s="138" t="str">
        <f t="shared" ca="1" si="50"/>
        <v/>
      </c>
    </row>
    <row r="153" spans="1:17" x14ac:dyDescent="0.15">
      <c r="A153" s="138" t="str">
        <f t="shared" ca="1" si="45"/>
        <v/>
      </c>
      <c r="B153" s="102" t="str">
        <f t="shared" ca="1" si="34"/>
        <v/>
      </c>
      <c r="C153" s="102" t="str">
        <f t="shared" ca="1" si="35"/>
        <v/>
      </c>
      <c r="D153" s="102" t="str">
        <f t="shared" ca="1" si="36"/>
        <v/>
      </c>
      <c r="E153" s="102" t="str">
        <f t="shared" ca="1" si="37"/>
        <v/>
      </c>
      <c r="F153" s="102" t="str">
        <f t="shared" ca="1" si="38"/>
        <v/>
      </c>
      <c r="G153" s="102" t="str">
        <f t="shared" ca="1" si="39"/>
        <v/>
      </c>
      <c r="H153" s="139" t="str">
        <f t="shared" ca="1" si="40"/>
        <v/>
      </c>
      <c r="I153" s="139" t="str">
        <f t="shared" ca="1" si="41"/>
        <v/>
      </c>
      <c r="J153" s="140" t="str">
        <f t="shared" ca="1" si="46"/>
        <v/>
      </c>
      <c r="K153" s="118" t="str">
        <f t="shared" ca="1" si="47"/>
        <v/>
      </c>
      <c r="L153" s="118" t="str">
        <f t="shared" ca="1" si="42"/>
        <v/>
      </c>
      <c r="M153" s="141" t="str">
        <f t="shared" ca="1" si="43"/>
        <v/>
      </c>
      <c r="N153" s="139" t="str">
        <f t="shared" ca="1" si="44"/>
        <v/>
      </c>
      <c r="O153" s="140" t="str">
        <f t="shared" ca="1" si="48"/>
        <v/>
      </c>
      <c r="P153" s="118" t="str">
        <f t="shared" ca="1" si="49"/>
        <v/>
      </c>
      <c r="Q153" s="138" t="str">
        <f t="shared" ca="1" si="50"/>
        <v/>
      </c>
    </row>
    <row r="154" spans="1:17" x14ac:dyDescent="0.15">
      <c r="A154" s="138" t="str">
        <f t="shared" ca="1" si="45"/>
        <v/>
      </c>
      <c r="B154" s="102" t="str">
        <f t="shared" ca="1" si="34"/>
        <v/>
      </c>
      <c r="C154" s="102" t="str">
        <f t="shared" ca="1" si="35"/>
        <v/>
      </c>
      <c r="D154" s="102" t="str">
        <f t="shared" ca="1" si="36"/>
        <v/>
      </c>
      <c r="E154" s="102" t="str">
        <f t="shared" ca="1" si="37"/>
        <v/>
      </c>
      <c r="F154" s="102" t="str">
        <f t="shared" ca="1" si="38"/>
        <v/>
      </c>
      <c r="G154" s="102" t="str">
        <f t="shared" ca="1" si="39"/>
        <v/>
      </c>
      <c r="H154" s="139" t="str">
        <f t="shared" ca="1" si="40"/>
        <v/>
      </c>
      <c r="I154" s="139" t="str">
        <f t="shared" ca="1" si="41"/>
        <v/>
      </c>
      <c r="J154" s="140" t="str">
        <f t="shared" ca="1" si="46"/>
        <v/>
      </c>
      <c r="K154" s="118" t="str">
        <f t="shared" ca="1" si="47"/>
        <v/>
      </c>
      <c r="L154" s="118" t="str">
        <f t="shared" ca="1" si="42"/>
        <v/>
      </c>
      <c r="M154" s="141" t="str">
        <f t="shared" ca="1" si="43"/>
        <v/>
      </c>
      <c r="N154" s="139" t="str">
        <f t="shared" ca="1" si="44"/>
        <v/>
      </c>
      <c r="O154" s="140" t="str">
        <f t="shared" ca="1" si="48"/>
        <v/>
      </c>
      <c r="P154" s="118" t="str">
        <f t="shared" ca="1" si="49"/>
        <v/>
      </c>
      <c r="Q154" s="138" t="str">
        <f t="shared" ca="1" si="50"/>
        <v/>
      </c>
    </row>
    <row r="155" spans="1:17" x14ac:dyDescent="0.15">
      <c r="A155" s="138" t="str">
        <f t="shared" ca="1" si="45"/>
        <v/>
      </c>
      <c r="B155" s="102" t="str">
        <f t="shared" ca="1" si="34"/>
        <v/>
      </c>
      <c r="C155" s="102" t="str">
        <f t="shared" ca="1" si="35"/>
        <v/>
      </c>
      <c r="D155" s="102" t="str">
        <f t="shared" ca="1" si="36"/>
        <v/>
      </c>
      <c r="E155" s="102" t="str">
        <f t="shared" ca="1" si="37"/>
        <v/>
      </c>
      <c r="F155" s="102" t="str">
        <f t="shared" ca="1" si="38"/>
        <v/>
      </c>
      <c r="G155" s="102" t="str">
        <f t="shared" ca="1" si="39"/>
        <v/>
      </c>
      <c r="H155" s="139" t="str">
        <f t="shared" ca="1" si="40"/>
        <v/>
      </c>
      <c r="I155" s="139" t="str">
        <f t="shared" ca="1" si="41"/>
        <v/>
      </c>
      <c r="J155" s="140" t="str">
        <f t="shared" ca="1" si="46"/>
        <v/>
      </c>
      <c r="K155" s="118" t="str">
        <f t="shared" ca="1" si="47"/>
        <v/>
      </c>
      <c r="L155" s="118" t="str">
        <f t="shared" ca="1" si="42"/>
        <v/>
      </c>
      <c r="M155" s="141" t="str">
        <f t="shared" ca="1" si="43"/>
        <v/>
      </c>
      <c r="N155" s="139" t="str">
        <f t="shared" ca="1" si="44"/>
        <v/>
      </c>
      <c r="O155" s="140" t="str">
        <f t="shared" ca="1" si="48"/>
        <v/>
      </c>
      <c r="P155" s="118" t="str">
        <f t="shared" ca="1" si="49"/>
        <v/>
      </c>
      <c r="Q155" s="138" t="str">
        <f t="shared" ca="1" si="50"/>
        <v/>
      </c>
    </row>
    <row r="156" spans="1:17" x14ac:dyDescent="0.15">
      <c r="A156" s="138" t="str">
        <f t="shared" ca="1" si="45"/>
        <v/>
      </c>
      <c r="B156" s="102" t="str">
        <f t="shared" ca="1" si="34"/>
        <v/>
      </c>
      <c r="C156" s="102" t="str">
        <f t="shared" ca="1" si="35"/>
        <v/>
      </c>
      <c r="D156" s="102" t="str">
        <f t="shared" ca="1" si="36"/>
        <v/>
      </c>
      <c r="E156" s="102" t="str">
        <f t="shared" ca="1" si="37"/>
        <v/>
      </c>
      <c r="F156" s="102" t="str">
        <f t="shared" ca="1" si="38"/>
        <v/>
      </c>
      <c r="G156" s="102" t="str">
        <f t="shared" ca="1" si="39"/>
        <v/>
      </c>
      <c r="H156" s="139" t="str">
        <f t="shared" ca="1" si="40"/>
        <v/>
      </c>
      <c r="I156" s="139" t="str">
        <f t="shared" ca="1" si="41"/>
        <v/>
      </c>
      <c r="J156" s="140" t="str">
        <f t="shared" ca="1" si="46"/>
        <v/>
      </c>
      <c r="K156" s="118" t="str">
        <f t="shared" ca="1" si="47"/>
        <v/>
      </c>
      <c r="L156" s="118" t="str">
        <f t="shared" ca="1" si="42"/>
        <v/>
      </c>
      <c r="M156" s="141" t="str">
        <f t="shared" ca="1" si="43"/>
        <v/>
      </c>
      <c r="N156" s="139" t="str">
        <f t="shared" ca="1" si="44"/>
        <v/>
      </c>
      <c r="O156" s="140" t="str">
        <f t="shared" ca="1" si="48"/>
        <v/>
      </c>
      <c r="P156" s="118" t="str">
        <f t="shared" ca="1" si="49"/>
        <v/>
      </c>
      <c r="Q156" s="138" t="str">
        <f t="shared" ca="1" si="50"/>
        <v/>
      </c>
    </row>
    <row r="157" spans="1:17" x14ac:dyDescent="0.15">
      <c r="A157" s="138" t="str">
        <f t="shared" ca="1" si="45"/>
        <v/>
      </c>
      <c r="B157" s="102" t="str">
        <f t="shared" ca="1" si="34"/>
        <v/>
      </c>
      <c r="C157" s="102" t="str">
        <f t="shared" ca="1" si="35"/>
        <v/>
      </c>
      <c r="D157" s="102" t="str">
        <f t="shared" ca="1" si="36"/>
        <v/>
      </c>
      <c r="E157" s="102" t="str">
        <f t="shared" ca="1" si="37"/>
        <v/>
      </c>
      <c r="F157" s="102" t="str">
        <f t="shared" ca="1" si="38"/>
        <v/>
      </c>
      <c r="G157" s="102" t="str">
        <f t="shared" ca="1" si="39"/>
        <v/>
      </c>
      <c r="H157" s="139" t="str">
        <f t="shared" ca="1" si="40"/>
        <v/>
      </c>
      <c r="I157" s="139" t="str">
        <f t="shared" ca="1" si="41"/>
        <v/>
      </c>
      <c r="J157" s="140" t="str">
        <f t="shared" ca="1" si="46"/>
        <v/>
      </c>
      <c r="K157" s="118" t="str">
        <f t="shared" ca="1" si="47"/>
        <v/>
      </c>
      <c r="L157" s="118" t="str">
        <f t="shared" ca="1" si="42"/>
        <v/>
      </c>
      <c r="M157" s="141" t="str">
        <f t="shared" ca="1" si="43"/>
        <v/>
      </c>
      <c r="N157" s="139" t="str">
        <f t="shared" ca="1" si="44"/>
        <v/>
      </c>
      <c r="O157" s="140" t="str">
        <f t="shared" ca="1" si="48"/>
        <v/>
      </c>
      <c r="P157" s="118" t="str">
        <f t="shared" ca="1" si="49"/>
        <v/>
      </c>
      <c r="Q157" s="138" t="str">
        <f t="shared" ca="1" si="50"/>
        <v/>
      </c>
    </row>
    <row r="158" spans="1:17" x14ac:dyDescent="0.15">
      <c r="A158" s="138" t="str">
        <f t="shared" ca="1" si="45"/>
        <v/>
      </c>
      <c r="B158" s="102" t="str">
        <f t="shared" ca="1" si="34"/>
        <v/>
      </c>
      <c r="C158" s="102" t="str">
        <f t="shared" ca="1" si="35"/>
        <v/>
      </c>
      <c r="D158" s="102" t="str">
        <f t="shared" ca="1" si="36"/>
        <v/>
      </c>
      <c r="E158" s="102" t="str">
        <f t="shared" ca="1" si="37"/>
        <v/>
      </c>
      <c r="F158" s="102" t="str">
        <f t="shared" ca="1" si="38"/>
        <v/>
      </c>
      <c r="G158" s="102" t="str">
        <f t="shared" ca="1" si="39"/>
        <v/>
      </c>
      <c r="H158" s="139" t="str">
        <f t="shared" ca="1" si="40"/>
        <v/>
      </c>
      <c r="I158" s="139" t="str">
        <f t="shared" ca="1" si="41"/>
        <v/>
      </c>
      <c r="J158" s="140" t="str">
        <f t="shared" ca="1" si="46"/>
        <v/>
      </c>
      <c r="K158" s="118" t="str">
        <f t="shared" ca="1" si="47"/>
        <v/>
      </c>
      <c r="L158" s="118" t="str">
        <f t="shared" ca="1" si="42"/>
        <v/>
      </c>
      <c r="M158" s="141" t="str">
        <f t="shared" ca="1" si="43"/>
        <v/>
      </c>
      <c r="N158" s="139" t="str">
        <f t="shared" ca="1" si="44"/>
        <v/>
      </c>
      <c r="O158" s="140" t="str">
        <f t="shared" ca="1" si="48"/>
        <v/>
      </c>
      <c r="P158" s="118" t="str">
        <f t="shared" ca="1" si="49"/>
        <v/>
      </c>
      <c r="Q158" s="138" t="str">
        <f t="shared" ca="1" si="50"/>
        <v/>
      </c>
    </row>
    <row r="159" spans="1:17" x14ac:dyDescent="0.15">
      <c r="A159" s="138" t="str">
        <f t="shared" ca="1" si="45"/>
        <v/>
      </c>
      <c r="B159" s="102" t="str">
        <f t="shared" ca="1" si="34"/>
        <v/>
      </c>
      <c r="C159" s="102" t="str">
        <f t="shared" ca="1" si="35"/>
        <v/>
      </c>
      <c r="D159" s="102" t="str">
        <f t="shared" ca="1" si="36"/>
        <v/>
      </c>
      <c r="E159" s="102" t="str">
        <f t="shared" ca="1" si="37"/>
        <v/>
      </c>
      <c r="F159" s="102" t="str">
        <f t="shared" ca="1" si="38"/>
        <v/>
      </c>
      <c r="G159" s="102" t="str">
        <f t="shared" ca="1" si="39"/>
        <v/>
      </c>
      <c r="H159" s="139" t="str">
        <f t="shared" ca="1" si="40"/>
        <v/>
      </c>
      <c r="I159" s="139" t="str">
        <f t="shared" ca="1" si="41"/>
        <v/>
      </c>
      <c r="J159" s="140" t="str">
        <f t="shared" ca="1" si="46"/>
        <v/>
      </c>
      <c r="K159" s="118" t="str">
        <f t="shared" ca="1" si="47"/>
        <v/>
      </c>
      <c r="L159" s="118" t="str">
        <f t="shared" ca="1" si="42"/>
        <v/>
      </c>
      <c r="M159" s="141" t="str">
        <f t="shared" ca="1" si="43"/>
        <v/>
      </c>
      <c r="N159" s="139" t="str">
        <f t="shared" ca="1" si="44"/>
        <v/>
      </c>
      <c r="O159" s="140" t="str">
        <f t="shared" ca="1" si="48"/>
        <v/>
      </c>
      <c r="P159" s="118" t="str">
        <f t="shared" ca="1" si="49"/>
        <v/>
      </c>
      <c r="Q159" s="138" t="str">
        <f t="shared" ca="1" si="50"/>
        <v/>
      </c>
    </row>
    <row r="160" spans="1:17" x14ac:dyDescent="0.15">
      <c r="A160" s="138" t="str">
        <f t="shared" ca="1" si="45"/>
        <v/>
      </c>
      <c r="B160" s="102" t="str">
        <f t="shared" ca="1" si="34"/>
        <v/>
      </c>
      <c r="C160" s="102" t="str">
        <f t="shared" ca="1" si="35"/>
        <v/>
      </c>
      <c r="D160" s="102" t="str">
        <f t="shared" ca="1" si="36"/>
        <v/>
      </c>
      <c r="E160" s="102" t="str">
        <f t="shared" ca="1" si="37"/>
        <v/>
      </c>
      <c r="F160" s="102" t="str">
        <f t="shared" ca="1" si="38"/>
        <v/>
      </c>
      <c r="G160" s="102" t="str">
        <f t="shared" ca="1" si="39"/>
        <v/>
      </c>
      <c r="H160" s="139" t="str">
        <f t="shared" ca="1" si="40"/>
        <v/>
      </c>
      <c r="I160" s="139" t="str">
        <f t="shared" ca="1" si="41"/>
        <v/>
      </c>
      <c r="J160" s="140" t="str">
        <f t="shared" ca="1" si="46"/>
        <v/>
      </c>
      <c r="K160" s="118" t="str">
        <f t="shared" ca="1" si="47"/>
        <v/>
      </c>
      <c r="L160" s="118" t="str">
        <f t="shared" ca="1" si="42"/>
        <v/>
      </c>
      <c r="M160" s="141" t="str">
        <f t="shared" ca="1" si="43"/>
        <v/>
      </c>
      <c r="N160" s="139" t="str">
        <f t="shared" ca="1" si="44"/>
        <v/>
      </c>
      <c r="O160" s="140" t="str">
        <f t="shared" ca="1" si="48"/>
        <v/>
      </c>
      <c r="P160" s="118" t="str">
        <f t="shared" ca="1" si="49"/>
        <v/>
      </c>
      <c r="Q160" s="138" t="str">
        <f t="shared" ca="1" si="50"/>
        <v/>
      </c>
    </row>
    <row r="161" spans="1:17" x14ac:dyDescent="0.15">
      <c r="A161" s="138" t="str">
        <f t="shared" ca="1" si="45"/>
        <v/>
      </c>
      <c r="B161" s="102" t="str">
        <f t="shared" ca="1" si="34"/>
        <v/>
      </c>
      <c r="C161" s="102" t="str">
        <f t="shared" ca="1" si="35"/>
        <v/>
      </c>
      <c r="D161" s="102" t="str">
        <f t="shared" ca="1" si="36"/>
        <v/>
      </c>
      <c r="E161" s="102" t="str">
        <f t="shared" ca="1" si="37"/>
        <v/>
      </c>
      <c r="F161" s="102" t="str">
        <f t="shared" ca="1" si="38"/>
        <v/>
      </c>
      <c r="G161" s="102" t="str">
        <f t="shared" ca="1" si="39"/>
        <v/>
      </c>
      <c r="H161" s="139" t="str">
        <f t="shared" ca="1" si="40"/>
        <v/>
      </c>
      <c r="I161" s="139" t="str">
        <f t="shared" ca="1" si="41"/>
        <v/>
      </c>
      <c r="J161" s="140" t="str">
        <f t="shared" ca="1" si="46"/>
        <v/>
      </c>
      <c r="K161" s="118" t="str">
        <f t="shared" ca="1" si="47"/>
        <v/>
      </c>
      <c r="L161" s="118" t="str">
        <f t="shared" ca="1" si="42"/>
        <v/>
      </c>
      <c r="M161" s="141" t="str">
        <f t="shared" ca="1" si="43"/>
        <v/>
      </c>
      <c r="N161" s="139" t="str">
        <f t="shared" ca="1" si="44"/>
        <v/>
      </c>
      <c r="O161" s="140" t="str">
        <f t="shared" ca="1" si="48"/>
        <v/>
      </c>
      <c r="P161" s="118" t="str">
        <f t="shared" ca="1" si="49"/>
        <v/>
      </c>
      <c r="Q161" s="138" t="str">
        <f t="shared" ca="1" si="50"/>
        <v/>
      </c>
    </row>
    <row r="162" spans="1:17" x14ac:dyDescent="0.15">
      <c r="A162" s="138" t="str">
        <f t="shared" ca="1" si="45"/>
        <v/>
      </c>
      <c r="B162" s="102" t="str">
        <f t="shared" ca="1" si="34"/>
        <v/>
      </c>
      <c r="C162" s="102" t="str">
        <f t="shared" ca="1" si="35"/>
        <v/>
      </c>
      <c r="D162" s="102" t="str">
        <f t="shared" ca="1" si="36"/>
        <v/>
      </c>
      <c r="E162" s="102" t="str">
        <f t="shared" ca="1" si="37"/>
        <v/>
      </c>
      <c r="F162" s="102" t="str">
        <f t="shared" ca="1" si="38"/>
        <v/>
      </c>
      <c r="G162" s="102" t="str">
        <f t="shared" ca="1" si="39"/>
        <v/>
      </c>
      <c r="H162" s="139" t="str">
        <f t="shared" ca="1" si="40"/>
        <v/>
      </c>
      <c r="I162" s="139" t="str">
        <f t="shared" ca="1" si="41"/>
        <v/>
      </c>
      <c r="J162" s="140" t="str">
        <f t="shared" ca="1" si="46"/>
        <v/>
      </c>
      <c r="K162" s="118" t="str">
        <f t="shared" ca="1" si="47"/>
        <v/>
      </c>
      <c r="L162" s="118" t="str">
        <f t="shared" ca="1" si="42"/>
        <v/>
      </c>
      <c r="M162" s="141" t="str">
        <f t="shared" ca="1" si="43"/>
        <v/>
      </c>
      <c r="N162" s="139" t="str">
        <f t="shared" ca="1" si="44"/>
        <v/>
      </c>
      <c r="O162" s="140" t="str">
        <f t="shared" ca="1" si="48"/>
        <v/>
      </c>
      <c r="P162" s="118" t="str">
        <f t="shared" ca="1" si="49"/>
        <v/>
      </c>
      <c r="Q162" s="138" t="str">
        <f t="shared" ca="1" si="50"/>
        <v/>
      </c>
    </row>
    <row r="163" spans="1:17" x14ac:dyDescent="0.15">
      <c r="A163" s="138" t="str">
        <f t="shared" ca="1" si="45"/>
        <v/>
      </c>
      <c r="B163" s="102" t="str">
        <f t="shared" ca="1" si="34"/>
        <v/>
      </c>
      <c r="C163" s="102" t="str">
        <f t="shared" ca="1" si="35"/>
        <v/>
      </c>
      <c r="D163" s="102" t="str">
        <f t="shared" ca="1" si="36"/>
        <v/>
      </c>
      <c r="E163" s="102" t="str">
        <f t="shared" ca="1" si="37"/>
        <v/>
      </c>
      <c r="F163" s="102" t="str">
        <f t="shared" ca="1" si="38"/>
        <v/>
      </c>
      <c r="G163" s="102" t="str">
        <f t="shared" ca="1" si="39"/>
        <v/>
      </c>
      <c r="H163" s="139" t="str">
        <f t="shared" ca="1" si="40"/>
        <v/>
      </c>
      <c r="I163" s="139" t="str">
        <f t="shared" ca="1" si="41"/>
        <v/>
      </c>
      <c r="J163" s="140" t="str">
        <f t="shared" ca="1" si="46"/>
        <v/>
      </c>
      <c r="K163" s="118" t="str">
        <f t="shared" ca="1" si="47"/>
        <v/>
      </c>
      <c r="L163" s="118" t="str">
        <f t="shared" ca="1" si="42"/>
        <v/>
      </c>
      <c r="M163" s="141" t="str">
        <f t="shared" ca="1" si="43"/>
        <v/>
      </c>
      <c r="N163" s="139" t="str">
        <f t="shared" ca="1" si="44"/>
        <v/>
      </c>
      <c r="O163" s="140" t="str">
        <f t="shared" ca="1" si="48"/>
        <v/>
      </c>
      <c r="P163" s="118" t="str">
        <f t="shared" ca="1" si="49"/>
        <v/>
      </c>
      <c r="Q163" s="138" t="str">
        <f t="shared" ca="1" si="50"/>
        <v/>
      </c>
    </row>
    <row r="164" spans="1:17" x14ac:dyDescent="0.15">
      <c r="A164" s="138" t="str">
        <f t="shared" ca="1" si="45"/>
        <v/>
      </c>
      <c r="B164" s="102" t="str">
        <f t="shared" ca="1" si="34"/>
        <v/>
      </c>
      <c r="C164" s="102" t="str">
        <f t="shared" ca="1" si="35"/>
        <v/>
      </c>
      <c r="D164" s="102" t="str">
        <f t="shared" ca="1" si="36"/>
        <v/>
      </c>
      <c r="E164" s="102" t="str">
        <f t="shared" ca="1" si="37"/>
        <v/>
      </c>
      <c r="F164" s="102" t="str">
        <f t="shared" ca="1" si="38"/>
        <v/>
      </c>
      <c r="G164" s="102" t="str">
        <f t="shared" ca="1" si="39"/>
        <v/>
      </c>
      <c r="H164" s="139" t="str">
        <f t="shared" ca="1" si="40"/>
        <v/>
      </c>
      <c r="I164" s="139" t="str">
        <f t="shared" ca="1" si="41"/>
        <v/>
      </c>
      <c r="J164" s="140" t="str">
        <f t="shared" ca="1" si="46"/>
        <v/>
      </c>
      <c r="K164" s="118" t="str">
        <f t="shared" ca="1" si="47"/>
        <v/>
      </c>
      <c r="L164" s="118" t="str">
        <f t="shared" ca="1" si="42"/>
        <v/>
      </c>
      <c r="M164" s="141" t="str">
        <f t="shared" ca="1" si="43"/>
        <v/>
      </c>
      <c r="N164" s="139" t="str">
        <f t="shared" ca="1" si="44"/>
        <v/>
      </c>
      <c r="O164" s="140" t="str">
        <f t="shared" ca="1" si="48"/>
        <v/>
      </c>
      <c r="P164" s="118" t="str">
        <f t="shared" ca="1" si="49"/>
        <v/>
      </c>
      <c r="Q164" s="138" t="str">
        <f t="shared" ca="1" si="50"/>
        <v/>
      </c>
    </row>
    <row r="165" spans="1:17" x14ac:dyDescent="0.15">
      <c r="A165" s="138" t="str">
        <f t="shared" ca="1" si="45"/>
        <v/>
      </c>
      <c r="B165" s="102" t="str">
        <f t="shared" ca="1" si="34"/>
        <v/>
      </c>
      <c r="C165" s="102" t="str">
        <f t="shared" ca="1" si="35"/>
        <v/>
      </c>
      <c r="D165" s="102" t="str">
        <f t="shared" ca="1" si="36"/>
        <v/>
      </c>
      <c r="E165" s="102" t="str">
        <f t="shared" ca="1" si="37"/>
        <v/>
      </c>
      <c r="F165" s="102" t="str">
        <f t="shared" ca="1" si="38"/>
        <v/>
      </c>
      <c r="G165" s="102" t="str">
        <f t="shared" ca="1" si="39"/>
        <v/>
      </c>
      <c r="H165" s="139" t="str">
        <f t="shared" ca="1" si="40"/>
        <v/>
      </c>
      <c r="I165" s="139" t="str">
        <f t="shared" ca="1" si="41"/>
        <v/>
      </c>
      <c r="J165" s="140" t="str">
        <f t="shared" ca="1" si="46"/>
        <v/>
      </c>
      <c r="K165" s="118" t="str">
        <f t="shared" ca="1" si="47"/>
        <v/>
      </c>
      <c r="L165" s="118" t="str">
        <f t="shared" ca="1" si="42"/>
        <v/>
      </c>
      <c r="M165" s="141" t="str">
        <f t="shared" ca="1" si="43"/>
        <v/>
      </c>
      <c r="N165" s="139" t="str">
        <f t="shared" ca="1" si="44"/>
        <v/>
      </c>
      <c r="O165" s="140" t="str">
        <f t="shared" ca="1" si="48"/>
        <v/>
      </c>
      <c r="P165" s="118" t="str">
        <f t="shared" ca="1" si="49"/>
        <v/>
      </c>
      <c r="Q165" s="138" t="str">
        <f t="shared" ca="1" si="50"/>
        <v/>
      </c>
    </row>
    <row r="166" spans="1:17" x14ac:dyDescent="0.15">
      <c r="A166" s="138" t="str">
        <f t="shared" ca="1" si="45"/>
        <v/>
      </c>
      <c r="B166" s="102" t="str">
        <f t="shared" ca="1" si="34"/>
        <v/>
      </c>
      <c r="C166" s="102" t="str">
        <f t="shared" ca="1" si="35"/>
        <v/>
      </c>
      <c r="D166" s="102" t="str">
        <f t="shared" ca="1" si="36"/>
        <v/>
      </c>
      <c r="E166" s="102" t="str">
        <f t="shared" ca="1" si="37"/>
        <v/>
      </c>
      <c r="F166" s="102" t="str">
        <f t="shared" ca="1" si="38"/>
        <v/>
      </c>
      <c r="G166" s="102" t="str">
        <f t="shared" ca="1" si="39"/>
        <v/>
      </c>
      <c r="H166" s="139" t="str">
        <f t="shared" ca="1" si="40"/>
        <v/>
      </c>
      <c r="I166" s="139" t="str">
        <f t="shared" ca="1" si="41"/>
        <v/>
      </c>
      <c r="J166" s="140" t="str">
        <f t="shared" ca="1" si="46"/>
        <v/>
      </c>
      <c r="K166" s="118" t="str">
        <f t="shared" ca="1" si="47"/>
        <v/>
      </c>
      <c r="L166" s="118" t="str">
        <f t="shared" ca="1" si="42"/>
        <v/>
      </c>
      <c r="M166" s="141" t="str">
        <f t="shared" ca="1" si="43"/>
        <v/>
      </c>
      <c r="N166" s="139" t="str">
        <f t="shared" ca="1" si="44"/>
        <v/>
      </c>
      <c r="O166" s="140" t="str">
        <f t="shared" ca="1" si="48"/>
        <v/>
      </c>
      <c r="P166" s="118" t="str">
        <f t="shared" ca="1" si="49"/>
        <v/>
      </c>
      <c r="Q166" s="138" t="str">
        <f t="shared" ca="1" si="50"/>
        <v/>
      </c>
    </row>
    <row r="167" spans="1:17" x14ac:dyDescent="0.15">
      <c r="A167" s="138" t="str">
        <f t="shared" ca="1" si="45"/>
        <v/>
      </c>
      <c r="B167" s="102" t="str">
        <f t="shared" ca="1" si="34"/>
        <v/>
      </c>
      <c r="C167" s="102" t="str">
        <f t="shared" ca="1" si="35"/>
        <v/>
      </c>
      <c r="D167" s="102" t="str">
        <f t="shared" ca="1" si="36"/>
        <v/>
      </c>
      <c r="E167" s="102" t="str">
        <f t="shared" ca="1" si="37"/>
        <v/>
      </c>
      <c r="F167" s="102" t="str">
        <f t="shared" ca="1" si="38"/>
        <v/>
      </c>
      <c r="G167" s="102" t="str">
        <f t="shared" ca="1" si="39"/>
        <v/>
      </c>
      <c r="H167" s="139" t="str">
        <f t="shared" ca="1" si="40"/>
        <v/>
      </c>
      <c r="I167" s="139" t="str">
        <f t="shared" ca="1" si="41"/>
        <v/>
      </c>
      <c r="J167" s="140" t="str">
        <f t="shared" ca="1" si="46"/>
        <v/>
      </c>
      <c r="K167" s="118" t="str">
        <f t="shared" ca="1" si="47"/>
        <v/>
      </c>
      <c r="L167" s="118" t="str">
        <f t="shared" ca="1" si="42"/>
        <v/>
      </c>
      <c r="M167" s="141" t="str">
        <f t="shared" ca="1" si="43"/>
        <v/>
      </c>
      <c r="N167" s="139" t="str">
        <f t="shared" ca="1" si="44"/>
        <v/>
      </c>
      <c r="O167" s="140" t="str">
        <f t="shared" ca="1" si="48"/>
        <v/>
      </c>
      <c r="P167" s="118" t="str">
        <f t="shared" ca="1" si="49"/>
        <v/>
      </c>
      <c r="Q167" s="138" t="str">
        <f t="shared" ca="1" si="50"/>
        <v/>
      </c>
    </row>
    <row r="168" spans="1:17" x14ac:dyDescent="0.15">
      <c r="A168" s="138" t="str">
        <f t="shared" ca="1" si="45"/>
        <v/>
      </c>
      <c r="B168" s="102" t="str">
        <f t="shared" ca="1" si="34"/>
        <v/>
      </c>
      <c r="C168" s="102" t="str">
        <f t="shared" ca="1" si="35"/>
        <v/>
      </c>
      <c r="D168" s="102" t="str">
        <f t="shared" ca="1" si="36"/>
        <v/>
      </c>
      <c r="E168" s="102" t="str">
        <f t="shared" ca="1" si="37"/>
        <v/>
      </c>
      <c r="F168" s="102" t="str">
        <f t="shared" ca="1" si="38"/>
        <v/>
      </c>
      <c r="G168" s="102" t="str">
        <f t="shared" ca="1" si="39"/>
        <v/>
      </c>
      <c r="H168" s="139" t="str">
        <f t="shared" ca="1" si="40"/>
        <v/>
      </c>
      <c r="I168" s="139" t="str">
        <f t="shared" ca="1" si="41"/>
        <v/>
      </c>
      <c r="J168" s="140" t="str">
        <f t="shared" ca="1" si="46"/>
        <v/>
      </c>
      <c r="K168" s="118" t="str">
        <f t="shared" ca="1" si="47"/>
        <v/>
      </c>
      <c r="L168" s="118" t="str">
        <f t="shared" ca="1" si="42"/>
        <v/>
      </c>
      <c r="M168" s="141" t="str">
        <f t="shared" ca="1" si="43"/>
        <v/>
      </c>
      <c r="N168" s="139" t="str">
        <f t="shared" ca="1" si="44"/>
        <v/>
      </c>
      <c r="O168" s="140" t="str">
        <f t="shared" ca="1" si="48"/>
        <v/>
      </c>
      <c r="P168" s="118" t="str">
        <f t="shared" ca="1" si="49"/>
        <v/>
      </c>
      <c r="Q168" s="138" t="str">
        <f t="shared" ca="1" si="50"/>
        <v/>
      </c>
    </row>
    <row r="169" spans="1:17" x14ac:dyDescent="0.15">
      <c r="A169" s="138" t="str">
        <f t="shared" ca="1" si="45"/>
        <v/>
      </c>
      <c r="B169" s="102" t="str">
        <f t="shared" ca="1" si="34"/>
        <v/>
      </c>
      <c r="C169" s="102" t="str">
        <f t="shared" ca="1" si="35"/>
        <v/>
      </c>
      <c r="D169" s="102" t="str">
        <f t="shared" ca="1" si="36"/>
        <v/>
      </c>
      <c r="E169" s="102" t="str">
        <f t="shared" ca="1" si="37"/>
        <v/>
      </c>
      <c r="F169" s="102" t="str">
        <f t="shared" ca="1" si="38"/>
        <v/>
      </c>
      <c r="G169" s="102" t="str">
        <f t="shared" ca="1" si="39"/>
        <v/>
      </c>
      <c r="H169" s="139" t="str">
        <f t="shared" ca="1" si="40"/>
        <v/>
      </c>
      <c r="I169" s="139" t="str">
        <f t="shared" ca="1" si="41"/>
        <v/>
      </c>
      <c r="J169" s="140" t="str">
        <f t="shared" ca="1" si="46"/>
        <v/>
      </c>
      <c r="K169" s="118" t="str">
        <f t="shared" ca="1" si="47"/>
        <v/>
      </c>
      <c r="L169" s="118" t="str">
        <f t="shared" ca="1" si="42"/>
        <v/>
      </c>
      <c r="M169" s="141" t="str">
        <f t="shared" ca="1" si="43"/>
        <v/>
      </c>
      <c r="N169" s="139" t="str">
        <f t="shared" ca="1" si="44"/>
        <v/>
      </c>
      <c r="O169" s="140" t="str">
        <f t="shared" ca="1" si="48"/>
        <v/>
      </c>
      <c r="P169" s="118" t="str">
        <f t="shared" ca="1" si="49"/>
        <v/>
      </c>
      <c r="Q169" s="138" t="str">
        <f t="shared" ca="1" si="50"/>
        <v/>
      </c>
    </row>
    <row r="170" spans="1:17" x14ac:dyDescent="0.15">
      <c r="A170" s="138" t="str">
        <f t="shared" ca="1" si="45"/>
        <v/>
      </c>
      <c r="B170" s="102" t="str">
        <f t="shared" ca="1" si="34"/>
        <v/>
      </c>
      <c r="C170" s="102" t="str">
        <f t="shared" ca="1" si="35"/>
        <v/>
      </c>
      <c r="D170" s="102" t="str">
        <f t="shared" ca="1" si="36"/>
        <v/>
      </c>
      <c r="E170" s="102" t="str">
        <f t="shared" ca="1" si="37"/>
        <v/>
      </c>
      <c r="F170" s="102" t="str">
        <f t="shared" ca="1" si="38"/>
        <v/>
      </c>
      <c r="G170" s="102" t="str">
        <f t="shared" ca="1" si="39"/>
        <v/>
      </c>
      <c r="H170" s="139" t="str">
        <f t="shared" ca="1" si="40"/>
        <v/>
      </c>
      <c r="I170" s="139" t="str">
        <f t="shared" ca="1" si="41"/>
        <v/>
      </c>
      <c r="J170" s="140" t="str">
        <f t="shared" ca="1" si="46"/>
        <v/>
      </c>
      <c r="K170" s="118" t="str">
        <f t="shared" ca="1" si="47"/>
        <v/>
      </c>
      <c r="L170" s="118" t="str">
        <f t="shared" ca="1" si="42"/>
        <v/>
      </c>
      <c r="M170" s="141" t="str">
        <f t="shared" ca="1" si="43"/>
        <v/>
      </c>
      <c r="N170" s="139" t="str">
        <f t="shared" ca="1" si="44"/>
        <v/>
      </c>
      <c r="O170" s="140" t="str">
        <f t="shared" ca="1" si="48"/>
        <v/>
      </c>
      <c r="P170" s="118" t="str">
        <f t="shared" ca="1" si="49"/>
        <v/>
      </c>
      <c r="Q170" s="138" t="str">
        <f t="shared" ca="1" si="50"/>
        <v/>
      </c>
    </row>
    <row r="171" spans="1:17" x14ac:dyDescent="0.15">
      <c r="A171" s="138" t="str">
        <f t="shared" ca="1" si="45"/>
        <v/>
      </c>
      <c r="B171" s="102" t="str">
        <f t="shared" ca="1" si="34"/>
        <v/>
      </c>
      <c r="C171" s="102" t="str">
        <f t="shared" ca="1" si="35"/>
        <v/>
      </c>
      <c r="D171" s="102" t="str">
        <f t="shared" ca="1" si="36"/>
        <v/>
      </c>
      <c r="E171" s="102" t="str">
        <f t="shared" ca="1" si="37"/>
        <v/>
      </c>
      <c r="F171" s="102" t="str">
        <f t="shared" ca="1" si="38"/>
        <v/>
      </c>
      <c r="G171" s="102" t="str">
        <f t="shared" ca="1" si="39"/>
        <v/>
      </c>
      <c r="H171" s="139" t="str">
        <f t="shared" ca="1" si="40"/>
        <v/>
      </c>
      <c r="I171" s="139" t="str">
        <f t="shared" ca="1" si="41"/>
        <v/>
      </c>
      <c r="J171" s="140" t="str">
        <f t="shared" ca="1" si="46"/>
        <v/>
      </c>
      <c r="K171" s="118" t="str">
        <f t="shared" ca="1" si="47"/>
        <v/>
      </c>
      <c r="L171" s="118" t="str">
        <f t="shared" ca="1" si="42"/>
        <v/>
      </c>
      <c r="M171" s="141" t="str">
        <f t="shared" ca="1" si="43"/>
        <v/>
      </c>
      <c r="N171" s="139" t="str">
        <f t="shared" ca="1" si="44"/>
        <v/>
      </c>
      <c r="O171" s="140" t="str">
        <f t="shared" ca="1" si="48"/>
        <v/>
      </c>
      <c r="P171" s="118" t="str">
        <f t="shared" ca="1" si="49"/>
        <v/>
      </c>
      <c r="Q171" s="138" t="str">
        <f t="shared" ca="1" si="50"/>
        <v/>
      </c>
    </row>
    <row r="172" spans="1:17" x14ac:dyDescent="0.15">
      <c r="A172" s="138" t="str">
        <f t="shared" ca="1" si="45"/>
        <v/>
      </c>
      <c r="B172" s="102" t="str">
        <f t="shared" ca="1" si="34"/>
        <v/>
      </c>
      <c r="C172" s="102" t="str">
        <f t="shared" ca="1" si="35"/>
        <v/>
      </c>
      <c r="D172" s="102" t="str">
        <f t="shared" ca="1" si="36"/>
        <v/>
      </c>
      <c r="E172" s="102" t="str">
        <f t="shared" ca="1" si="37"/>
        <v/>
      </c>
      <c r="F172" s="102" t="str">
        <f t="shared" ca="1" si="38"/>
        <v/>
      </c>
      <c r="G172" s="102" t="str">
        <f t="shared" ca="1" si="39"/>
        <v/>
      </c>
      <c r="H172" s="139" t="str">
        <f t="shared" ca="1" si="40"/>
        <v/>
      </c>
      <c r="I172" s="139" t="str">
        <f t="shared" ca="1" si="41"/>
        <v/>
      </c>
      <c r="J172" s="140" t="str">
        <f t="shared" ca="1" si="46"/>
        <v/>
      </c>
      <c r="K172" s="118" t="str">
        <f t="shared" ca="1" si="47"/>
        <v/>
      </c>
      <c r="L172" s="118" t="str">
        <f t="shared" ca="1" si="42"/>
        <v/>
      </c>
      <c r="M172" s="141" t="str">
        <f t="shared" ca="1" si="43"/>
        <v/>
      </c>
      <c r="N172" s="139" t="str">
        <f t="shared" ca="1" si="44"/>
        <v/>
      </c>
      <c r="O172" s="140" t="str">
        <f t="shared" ca="1" si="48"/>
        <v/>
      </c>
      <c r="P172" s="118" t="str">
        <f t="shared" ca="1" si="49"/>
        <v/>
      </c>
      <c r="Q172" s="138" t="str">
        <f t="shared" ca="1" si="50"/>
        <v/>
      </c>
    </row>
    <row r="173" spans="1:17" x14ac:dyDescent="0.15">
      <c r="A173" s="138" t="str">
        <f t="shared" ca="1" si="45"/>
        <v/>
      </c>
      <c r="B173" s="102" t="str">
        <f t="shared" ca="1" si="34"/>
        <v/>
      </c>
      <c r="C173" s="102" t="str">
        <f t="shared" ca="1" si="35"/>
        <v/>
      </c>
      <c r="D173" s="102" t="str">
        <f t="shared" ca="1" si="36"/>
        <v/>
      </c>
      <c r="E173" s="102" t="str">
        <f t="shared" ca="1" si="37"/>
        <v/>
      </c>
      <c r="F173" s="102" t="str">
        <f t="shared" ca="1" si="38"/>
        <v/>
      </c>
      <c r="G173" s="102" t="str">
        <f t="shared" ca="1" si="39"/>
        <v/>
      </c>
      <c r="H173" s="139" t="str">
        <f t="shared" ca="1" si="40"/>
        <v/>
      </c>
      <c r="I173" s="139" t="str">
        <f t="shared" ca="1" si="41"/>
        <v/>
      </c>
      <c r="J173" s="140" t="str">
        <f t="shared" ca="1" si="46"/>
        <v/>
      </c>
      <c r="K173" s="118" t="str">
        <f t="shared" ca="1" si="47"/>
        <v/>
      </c>
      <c r="L173" s="118" t="str">
        <f t="shared" ca="1" si="42"/>
        <v/>
      </c>
      <c r="M173" s="141" t="str">
        <f t="shared" ca="1" si="43"/>
        <v/>
      </c>
      <c r="N173" s="139" t="str">
        <f t="shared" ca="1" si="44"/>
        <v/>
      </c>
      <c r="O173" s="140" t="str">
        <f t="shared" ca="1" si="48"/>
        <v/>
      </c>
      <c r="P173" s="118" t="str">
        <f t="shared" ca="1" si="49"/>
        <v/>
      </c>
      <c r="Q173" s="138" t="str">
        <f t="shared" ca="1" si="50"/>
        <v/>
      </c>
    </row>
    <row r="174" spans="1:17" x14ac:dyDescent="0.15">
      <c r="A174" s="138" t="str">
        <f t="shared" ca="1" si="45"/>
        <v/>
      </c>
      <c r="B174" s="102" t="str">
        <f t="shared" ca="1" si="34"/>
        <v/>
      </c>
      <c r="C174" s="102" t="str">
        <f t="shared" ca="1" si="35"/>
        <v/>
      </c>
      <c r="D174" s="102" t="str">
        <f t="shared" ca="1" si="36"/>
        <v/>
      </c>
      <c r="E174" s="102" t="str">
        <f t="shared" ca="1" si="37"/>
        <v/>
      </c>
      <c r="F174" s="102" t="str">
        <f t="shared" ca="1" si="38"/>
        <v/>
      </c>
      <c r="G174" s="102" t="str">
        <f t="shared" ca="1" si="39"/>
        <v/>
      </c>
      <c r="H174" s="139" t="str">
        <f t="shared" ca="1" si="40"/>
        <v/>
      </c>
      <c r="I174" s="139" t="str">
        <f t="shared" ca="1" si="41"/>
        <v/>
      </c>
      <c r="J174" s="140" t="str">
        <f t="shared" ca="1" si="46"/>
        <v/>
      </c>
      <c r="K174" s="118" t="str">
        <f t="shared" ca="1" si="47"/>
        <v/>
      </c>
      <c r="L174" s="118" t="str">
        <f t="shared" ca="1" si="42"/>
        <v/>
      </c>
      <c r="M174" s="141" t="str">
        <f t="shared" ca="1" si="43"/>
        <v/>
      </c>
      <c r="N174" s="139" t="str">
        <f t="shared" ca="1" si="44"/>
        <v/>
      </c>
      <c r="O174" s="140" t="str">
        <f t="shared" ca="1" si="48"/>
        <v/>
      </c>
      <c r="P174" s="118" t="str">
        <f t="shared" ca="1" si="49"/>
        <v/>
      </c>
      <c r="Q174" s="138" t="str">
        <f t="shared" ca="1" si="50"/>
        <v/>
      </c>
    </row>
    <row r="175" spans="1:17" x14ac:dyDescent="0.15">
      <c r="A175" s="138" t="str">
        <f t="shared" ca="1" si="45"/>
        <v/>
      </c>
      <c r="B175" s="102" t="str">
        <f t="shared" ca="1" si="34"/>
        <v/>
      </c>
      <c r="C175" s="102" t="str">
        <f t="shared" ca="1" si="35"/>
        <v/>
      </c>
      <c r="D175" s="102" t="str">
        <f t="shared" ca="1" si="36"/>
        <v/>
      </c>
      <c r="E175" s="102" t="str">
        <f t="shared" ca="1" si="37"/>
        <v/>
      </c>
      <c r="F175" s="102" t="str">
        <f t="shared" ca="1" si="38"/>
        <v/>
      </c>
      <c r="G175" s="102" t="str">
        <f t="shared" ca="1" si="39"/>
        <v/>
      </c>
      <c r="H175" s="139" t="str">
        <f t="shared" ca="1" si="40"/>
        <v/>
      </c>
      <c r="I175" s="139" t="str">
        <f t="shared" ca="1" si="41"/>
        <v/>
      </c>
      <c r="J175" s="140" t="str">
        <f t="shared" ca="1" si="46"/>
        <v/>
      </c>
      <c r="K175" s="118" t="str">
        <f t="shared" ca="1" si="47"/>
        <v/>
      </c>
      <c r="L175" s="118" t="str">
        <f t="shared" ca="1" si="42"/>
        <v/>
      </c>
      <c r="M175" s="141" t="str">
        <f t="shared" ca="1" si="43"/>
        <v/>
      </c>
      <c r="N175" s="139" t="str">
        <f t="shared" ca="1" si="44"/>
        <v/>
      </c>
      <c r="O175" s="140" t="str">
        <f t="shared" ca="1" si="48"/>
        <v/>
      </c>
      <c r="P175" s="118" t="str">
        <f t="shared" ca="1" si="49"/>
        <v/>
      </c>
      <c r="Q175" s="138" t="str">
        <f t="shared" ca="1" si="50"/>
        <v/>
      </c>
    </row>
    <row r="176" spans="1:17" x14ac:dyDescent="0.15">
      <c r="A176" s="138" t="str">
        <f t="shared" ca="1" si="45"/>
        <v/>
      </c>
      <c r="B176" s="102" t="str">
        <f t="shared" ca="1" si="34"/>
        <v/>
      </c>
      <c r="C176" s="102" t="str">
        <f t="shared" ca="1" si="35"/>
        <v/>
      </c>
      <c r="D176" s="102" t="str">
        <f t="shared" ca="1" si="36"/>
        <v/>
      </c>
      <c r="E176" s="102" t="str">
        <f t="shared" ca="1" si="37"/>
        <v/>
      </c>
      <c r="F176" s="102" t="str">
        <f t="shared" ca="1" si="38"/>
        <v/>
      </c>
      <c r="G176" s="102" t="str">
        <f t="shared" ca="1" si="39"/>
        <v/>
      </c>
      <c r="H176" s="139" t="str">
        <f t="shared" ca="1" si="40"/>
        <v/>
      </c>
      <c r="I176" s="139" t="str">
        <f t="shared" ca="1" si="41"/>
        <v/>
      </c>
      <c r="J176" s="140" t="str">
        <f t="shared" ca="1" si="46"/>
        <v/>
      </c>
      <c r="K176" s="118" t="str">
        <f t="shared" ca="1" si="47"/>
        <v/>
      </c>
      <c r="L176" s="118" t="str">
        <f t="shared" ca="1" si="42"/>
        <v/>
      </c>
      <c r="M176" s="141" t="str">
        <f t="shared" ca="1" si="43"/>
        <v/>
      </c>
      <c r="N176" s="139" t="str">
        <f t="shared" ca="1" si="44"/>
        <v/>
      </c>
      <c r="O176" s="140" t="str">
        <f t="shared" ca="1" si="48"/>
        <v/>
      </c>
      <c r="P176" s="118" t="str">
        <f t="shared" ca="1" si="49"/>
        <v/>
      </c>
      <c r="Q176" s="138" t="str">
        <f t="shared" ca="1" si="50"/>
        <v/>
      </c>
    </row>
    <row r="177" spans="1:17" x14ac:dyDescent="0.15">
      <c r="A177" s="138" t="str">
        <f t="shared" ca="1" si="45"/>
        <v/>
      </c>
      <c r="B177" s="102" t="str">
        <f t="shared" ca="1" si="34"/>
        <v/>
      </c>
      <c r="C177" s="102" t="str">
        <f t="shared" ca="1" si="35"/>
        <v/>
      </c>
      <c r="D177" s="102" t="str">
        <f t="shared" ca="1" si="36"/>
        <v/>
      </c>
      <c r="E177" s="102" t="str">
        <f t="shared" ca="1" si="37"/>
        <v/>
      </c>
      <c r="F177" s="102" t="str">
        <f t="shared" ca="1" si="38"/>
        <v/>
      </c>
      <c r="G177" s="102" t="str">
        <f t="shared" ca="1" si="39"/>
        <v/>
      </c>
      <c r="H177" s="139" t="str">
        <f t="shared" ca="1" si="40"/>
        <v/>
      </c>
      <c r="I177" s="139" t="str">
        <f t="shared" ca="1" si="41"/>
        <v/>
      </c>
      <c r="J177" s="140" t="str">
        <f t="shared" ca="1" si="46"/>
        <v/>
      </c>
      <c r="K177" s="118" t="str">
        <f t="shared" ca="1" si="47"/>
        <v/>
      </c>
      <c r="L177" s="118" t="str">
        <f t="shared" ca="1" si="42"/>
        <v/>
      </c>
      <c r="M177" s="141" t="str">
        <f t="shared" ca="1" si="43"/>
        <v/>
      </c>
      <c r="N177" s="139" t="str">
        <f t="shared" ca="1" si="44"/>
        <v/>
      </c>
      <c r="O177" s="140" t="str">
        <f t="shared" ca="1" si="48"/>
        <v/>
      </c>
      <c r="P177" s="118" t="str">
        <f t="shared" ca="1" si="49"/>
        <v/>
      </c>
      <c r="Q177" s="138" t="str">
        <f t="shared" ca="1" si="50"/>
        <v/>
      </c>
    </row>
    <row r="178" spans="1:17" x14ac:dyDescent="0.15">
      <c r="A178" s="138" t="str">
        <f t="shared" ca="1" si="45"/>
        <v/>
      </c>
      <c r="B178" s="102" t="str">
        <f t="shared" ca="1" si="34"/>
        <v/>
      </c>
      <c r="C178" s="102" t="str">
        <f t="shared" ca="1" si="35"/>
        <v/>
      </c>
      <c r="D178" s="102" t="str">
        <f t="shared" ca="1" si="36"/>
        <v/>
      </c>
      <c r="E178" s="102" t="str">
        <f t="shared" ca="1" si="37"/>
        <v/>
      </c>
      <c r="F178" s="102" t="str">
        <f t="shared" ca="1" si="38"/>
        <v/>
      </c>
      <c r="G178" s="102" t="str">
        <f t="shared" ca="1" si="39"/>
        <v/>
      </c>
      <c r="H178" s="139" t="str">
        <f t="shared" ca="1" si="40"/>
        <v/>
      </c>
      <c r="I178" s="139" t="str">
        <f t="shared" ca="1" si="41"/>
        <v/>
      </c>
      <c r="J178" s="140" t="str">
        <f t="shared" ca="1" si="46"/>
        <v/>
      </c>
      <c r="K178" s="118" t="str">
        <f t="shared" ca="1" si="47"/>
        <v/>
      </c>
      <c r="L178" s="118" t="str">
        <f t="shared" ca="1" si="42"/>
        <v/>
      </c>
      <c r="M178" s="141" t="str">
        <f t="shared" ca="1" si="43"/>
        <v/>
      </c>
      <c r="N178" s="139" t="str">
        <f t="shared" ca="1" si="44"/>
        <v/>
      </c>
      <c r="O178" s="140" t="str">
        <f t="shared" ca="1" si="48"/>
        <v/>
      </c>
      <c r="P178" s="118" t="str">
        <f t="shared" ca="1" si="49"/>
        <v/>
      </c>
      <c r="Q178" s="138" t="str">
        <f t="shared" ca="1" si="50"/>
        <v/>
      </c>
    </row>
    <row r="179" spans="1:17" x14ac:dyDescent="0.15">
      <c r="A179" s="138" t="str">
        <f t="shared" ca="1" si="45"/>
        <v/>
      </c>
      <c r="B179" s="102" t="str">
        <f t="shared" ca="1" si="34"/>
        <v/>
      </c>
      <c r="C179" s="102" t="str">
        <f t="shared" ca="1" si="35"/>
        <v/>
      </c>
      <c r="D179" s="102" t="str">
        <f t="shared" ca="1" si="36"/>
        <v/>
      </c>
      <c r="E179" s="102" t="str">
        <f t="shared" ca="1" si="37"/>
        <v/>
      </c>
      <c r="F179" s="102" t="str">
        <f t="shared" ca="1" si="38"/>
        <v/>
      </c>
      <c r="G179" s="102" t="str">
        <f t="shared" ca="1" si="39"/>
        <v/>
      </c>
      <c r="H179" s="139" t="str">
        <f t="shared" ca="1" si="40"/>
        <v/>
      </c>
      <c r="I179" s="139" t="str">
        <f t="shared" ca="1" si="41"/>
        <v/>
      </c>
      <c r="J179" s="140" t="str">
        <f t="shared" ca="1" si="46"/>
        <v/>
      </c>
      <c r="K179" s="118" t="str">
        <f t="shared" ca="1" si="47"/>
        <v/>
      </c>
      <c r="L179" s="118" t="str">
        <f t="shared" ca="1" si="42"/>
        <v/>
      </c>
      <c r="M179" s="141" t="str">
        <f t="shared" ca="1" si="43"/>
        <v/>
      </c>
      <c r="N179" s="139" t="str">
        <f t="shared" ca="1" si="44"/>
        <v/>
      </c>
      <c r="O179" s="140" t="str">
        <f t="shared" ca="1" si="48"/>
        <v/>
      </c>
      <c r="P179" s="118" t="str">
        <f t="shared" ca="1" si="49"/>
        <v/>
      </c>
      <c r="Q179" s="138" t="str">
        <f t="shared" ca="1" si="50"/>
        <v/>
      </c>
    </row>
    <row r="180" spans="1:17" x14ac:dyDescent="0.15">
      <c r="A180" s="138" t="str">
        <f t="shared" ca="1" si="45"/>
        <v/>
      </c>
      <c r="B180" s="102" t="str">
        <f t="shared" ca="1" si="34"/>
        <v/>
      </c>
      <c r="C180" s="102" t="str">
        <f t="shared" ca="1" si="35"/>
        <v/>
      </c>
      <c r="D180" s="102" t="str">
        <f t="shared" ca="1" si="36"/>
        <v/>
      </c>
      <c r="E180" s="102" t="str">
        <f t="shared" ca="1" si="37"/>
        <v/>
      </c>
      <c r="F180" s="102" t="str">
        <f t="shared" ca="1" si="38"/>
        <v/>
      </c>
      <c r="G180" s="102" t="str">
        <f t="shared" ca="1" si="39"/>
        <v/>
      </c>
      <c r="H180" s="139" t="str">
        <f t="shared" ca="1" si="40"/>
        <v/>
      </c>
      <c r="I180" s="139" t="str">
        <f t="shared" ca="1" si="41"/>
        <v/>
      </c>
      <c r="J180" s="140" t="str">
        <f t="shared" ca="1" si="46"/>
        <v/>
      </c>
      <c r="K180" s="118" t="str">
        <f t="shared" ca="1" si="47"/>
        <v/>
      </c>
      <c r="L180" s="118" t="str">
        <f t="shared" ca="1" si="42"/>
        <v/>
      </c>
      <c r="M180" s="141" t="str">
        <f t="shared" ca="1" si="43"/>
        <v/>
      </c>
      <c r="N180" s="139" t="str">
        <f t="shared" ca="1" si="44"/>
        <v/>
      </c>
      <c r="O180" s="140" t="str">
        <f t="shared" ca="1" si="48"/>
        <v/>
      </c>
      <c r="P180" s="118" t="str">
        <f t="shared" ca="1" si="49"/>
        <v/>
      </c>
      <c r="Q180" s="138" t="str">
        <f t="shared" ca="1" si="50"/>
        <v/>
      </c>
    </row>
    <row r="181" spans="1:17" x14ac:dyDescent="0.15">
      <c r="A181" s="138" t="str">
        <f t="shared" ca="1" si="45"/>
        <v/>
      </c>
      <c r="B181" s="102" t="str">
        <f t="shared" ca="1" si="34"/>
        <v/>
      </c>
      <c r="C181" s="102" t="str">
        <f t="shared" ca="1" si="35"/>
        <v/>
      </c>
      <c r="D181" s="102" t="str">
        <f t="shared" ca="1" si="36"/>
        <v/>
      </c>
      <c r="E181" s="102" t="str">
        <f t="shared" ca="1" si="37"/>
        <v/>
      </c>
      <c r="F181" s="102" t="str">
        <f t="shared" ca="1" si="38"/>
        <v/>
      </c>
      <c r="G181" s="102" t="str">
        <f t="shared" ca="1" si="39"/>
        <v/>
      </c>
      <c r="H181" s="139" t="str">
        <f t="shared" ca="1" si="40"/>
        <v/>
      </c>
      <c r="I181" s="139" t="str">
        <f t="shared" ca="1" si="41"/>
        <v/>
      </c>
      <c r="J181" s="140" t="str">
        <f t="shared" ca="1" si="46"/>
        <v/>
      </c>
      <c r="K181" s="118" t="str">
        <f t="shared" ca="1" si="47"/>
        <v/>
      </c>
      <c r="L181" s="118" t="str">
        <f t="shared" ca="1" si="42"/>
        <v/>
      </c>
      <c r="M181" s="141" t="str">
        <f t="shared" ca="1" si="43"/>
        <v/>
      </c>
      <c r="N181" s="139" t="str">
        <f t="shared" ca="1" si="44"/>
        <v/>
      </c>
      <c r="O181" s="140" t="str">
        <f t="shared" ca="1" si="48"/>
        <v/>
      </c>
      <c r="P181" s="118" t="str">
        <f t="shared" ca="1" si="49"/>
        <v/>
      </c>
      <c r="Q181" s="138" t="str">
        <f t="shared" ca="1" si="50"/>
        <v/>
      </c>
    </row>
    <row r="182" spans="1:17" x14ac:dyDescent="0.15">
      <c r="A182" s="138" t="str">
        <f t="shared" ca="1" si="45"/>
        <v/>
      </c>
      <c r="B182" s="102" t="str">
        <f t="shared" ca="1" si="34"/>
        <v/>
      </c>
      <c r="C182" s="102" t="str">
        <f t="shared" ca="1" si="35"/>
        <v/>
      </c>
      <c r="D182" s="102" t="str">
        <f t="shared" ca="1" si="36"/>
        <v/>
      </c>
      <c r="E182" s="102" t="str">
        <f t="shared" ca="1" si="37"/>
        <v/>
      </c>
      <c r="F182" s="102" t="str">
        <f t="shared" ca="1" si="38"/>
        <v/>
      </c>
      <c r="G182" s="102" t="str">
        <f t="shared" ca="1" si="39"/>
        <v/>
      </c>
      <c r="H182" s="139" t="str">
        <f t="shared" ca="1" si="40"/>
        <v/>
      </c>
      <c r="I182" s="139" t="str">
        <f t="shared" ca="1" si="41"/>
        <v/>
      </c>
      <c r="J182" s="140" t="str">
        <f t="shared" ca="1" si="46"/>
        <v/>
      </c>
      <c r="K182" s="118" t="str">
        <f t="shared" ca="1" si="47"/>
        <v/>
      </c>
      <c r="L182" s="118" t="str">
        <f t="shared" ca="1" si="42"/>
        <v/>
      </c>
      <c r="M182" s="141" t="str">
        <f t="shared" ca="1" si="43"/>
        <v/>
      </c>
      <c r="N182" s="139" t="str">
        <f t="shared" ca="1" si="44"/>
        <v/>
      </c>
      <c r="O182" s="140" t="str">
        <f t="shared" ca="1" si="48"/>
        <v/>
      </c>
      <c r="P182" s="118" t="str">
        <f t="shared" ca="1" si="49"/>
        <v/>
      </c>
      <c r="Q182" s="138" t="str">
        <f t="shared" ca="1" si="50"/>
        <v/>
      </c>
    </row>
    <row r="183" spans="1:17" x14ac:dyDescent="0.15">
      <c r="A183" s="138" t="str">
        <f t="shared" ca="1" si="45"/>
        <v/>
      </c>
      <c r="B183" s="102" t="str">
        <f t="shared" ca="1" si="34"/>
        <v/>
      </c>
      <c r="C183" s="102" t="str">
        <f t="shared" ca="1" si="35"/>
        <v/>
      </c>
      <c r="D183" s="102" t="str">
        <f t="shared" ca="1" si="36"/>
        <v/>
      </c>
      <c r="E183" s="102" t="str">
        <f t="shared" ca="1" si="37"/>
        <v/>
      </c>
      <c r="F183" s="102" t="str">
        <f t="shared" ca="1" si="38"/>
        <v/>
      </c>
      <c r="G183" s="102" t="str">
        <f t="shared" ca="1" si="39"/>
        <v/>
      </c>
      <c r="H183" s="139" t="str">
        <f t="shared" ca="1" si="40"/>
        <v/>
      </c>
      <c r="I183" s="139" t="str">
        <f t="shared" ca="1" si="41"/>
        <v/>
      </c>
      <c r="J183" s="140" t="str">
        <f t="shared" ca="1" si="46"/>
        <v/>
      </c>
      <c r="K183" s="118" t="str">
        <f t="shared" ca="1" si="47"/>
        <v/>
      </c>
      <c r="L183" s="118" t="str">
        <f t="shared" ca="1" si="42"/>
        <v/>
      </c>
      <c r="M183" s="141" t="str">
        <f t="shared" ca="1" si="43"/>
        <v/>
      </c>
      <c r="N183" s="139" t="str">
        <f t="shared" ca="1" si="44"/>
        <v/>
      </c>
      <c r="O183" s="140" t="str">
        <f t="shared" ca="1" si="48"/>
        <v/>
      </c>
      <c r="P183" s="118" t="str">
        <f t="shared" ca="1" si="49"/>
        <v/>
      </c>
      <c r="Q183" s="138" t="str">
        <f t="shared" ca="1" si="50"/>
        <v/>
      </c>
    </row>
    <row r="184" spans="1:17" x14ac:dyDescent="0.15">
      <c r="A184" s="138" t="str">
        <f t="shared" ca="1" si="45"/>
        <v/>
      </c>
      <c r="B184" s="102" t="str">
        <f t="shared" ca="1" si="34"/>
        <v/>
      </c>
      <c r="C184" s="102" t="str">
        <f t="shared" ca="1" si="35"/>
        <v/>
      </c>
      <c r="D184" s="102" t="str">
        <f t="shared" ca="1" si="36"/>
        <v/>
      </c>
      <c r="E184" s="102" t="str">
        <f t="shared" ca="1" si="37"/>
        <v/>
      </c>
      <c r="F184" s="102" t="str">
        <f t="shared" ca="1" si="38"/>
        <v/>
      </c>
      <c r="G184" s="102" t="str">
        <f t="shared" ca="1" si="39"/>
        <v/>
      </c>
      <c r="H184" s="139" t="str">
        <f t="shared" ca="1" si="40"/>
        <v/>
      </c>
      <c r="I184" s="139" t="str">
        <f t="shared" ca="1" si="41"/>
        <v/>
      </c>
      <c r="J184" s="140" t="str">
        <f t="shared" ca="1" si="46"/>
        <v/>
      </c>
      <c r="K184" s="118" t="str">
        <f t="shared" ca="1" si="47"/>
        <v/>
      </c>
      <c r="L184" s="118" t="str">
        <f t="shared" ca="1" si="42"/>
        <v/>
      </c>
      <c r="M184" s="141" t="str">
        <f t="shared" ca="1" si="43"/>
        <v/>
      </c>
      <c r="N184" s="139" t="str">
        <f t="shared" ca="1" si="44"/>
        <v/>
      </c>
      <c r="O184" s="140" t="str">
        <f t="shared" ca="1" si="48"/>
        <v/>
      </c>
      <c r="P184" s="118" t="str">
        <f t="shared" ca="1" si="49"/>
        <v/>
      </c>
      <c r="Q184" s="138" t="str">
        <f t="shared" ca="1" si="50"/>
        <v/>
      </c>
    </row>
    <row r="185" spans="1:17" x14ac:dyDescent="0.15">
      <c r="A185" s="138" t="str">
        <f t="shared" ca="1" si="45"/>
        <v/>
      </c>
      <c r="B185" s="102" t="str">
        <f t="shared" ca="1" si="34"/>
        <v/>
      </c>
      <c r="C185" s="102" t="str">
        <f t="shared" ca="1" si="35"/>
        <v/>
      </c>
      <c r="D185" s="102" t="str">
        <f t="shared" ca="1" si="36"/>
        <v/>
      </c>
      <c r="E185" s="102" t="str">
        <f t="shared" ca="1" si="37"/>
        <v/>
      </c>
      <c r="F185" s="102" t="str">
        <f t="shared" ca="1" si="38"/>
        <v/>
      </c>
      <c r="G185" s="102" t="str">
        <f t="shared" ca="1" si="39"/>
        <v/>
      </c>
      <c r="H185" s="139" t="str">
        <f t="shared" ca="1" si="40"/>
        <v/>
      </c>
      <c r="I185" s="139" t="str">
        <f t="shared" ca="1" si="41"/>
        <v/>
      </c>
      <c r="J185" s="140" t="str">
        <f t="shared" ca="1" si="46"/>
        <v/>
      </c>
      <c r="K185" s="118" t="str">
        <f t="shared" ca="1" si="47"/>
        <v/>
      </c>
      <c r="L185" s="118" t="str">
        <f t="shared" ca="1" si="42"/>
        <v/>
      </c>
      <c r="M185" s="141" t="str">
        <f t="shared" ca="1" si="43"/>
        <v/>
      </c>
      <c r="N185" s="139" t="str">
        <f t="shared" ca="1" si="44"/>
        <v/>
      </c>
      <c r="O185" s="140" t="str">
        <f t="shared" ca="1" si="48"/>
        <v/>
      </c>
      <c r="P185" s="118" t="str">
        <f t="shared" ca="1" si="49"/>
        <v/>
      </c>
      <c r="Q185" s="138" t="str">
        <f t="shared" ca="1" si="50"/>
        <v/>
      </c>
    </row>
    <row r="186" spans="1:17" x14ac:dyDescent="0.15">
      <c r="A186" s="138" t="str">
        <f t="shared" ca="1" si="45"/>
        <v/>
      </c>
      <c r="B186" s="102" t="str">
        <f t="shared" ca="1" si="34"/>
        <v/>
      </c>
      <c r="C186" s="102" t="str">
        <f t="shared" ca="1" si="35"/>
        <v/>
      </c>
      <c r="D186" s="102" t="str">
        <f t="shared" ca="1" si="36"/>
        <v/>
      </c>
      <c r="E186" s="102" t="str">
        <f t="shared" ca="1" si="37"/>
        <v/>
      </c>
      <c r="F186" s="102" t="str">
        <f t="shared" ca="1" si="38"/>
        <v/>
      </c>
      <c r="G186" s="102" t="str">
        <f t="shared" ca="1" si="39"/>
        <v/>
      </c>
      <c r="H186" s="139" t="str">
        <f t="shared" ca="1" si="40"/>
        <v/>
      </c>
      <c r="I186" s="139" t="str">
        <f t="shared" ca="1" si="41"/>
        <v/>
      </c>
      <c r="J186" s="140" t="str">
        <f t="shared" ca="1" si="46"/>
        <v/>
      </c>
      <c r="K186" s="118" t="str">
        <f t="shared" ca="1" si="47"/>
        <v/>
      </c>
      <c r="L186" s="118" t="str">
        <f t="shared" ca="1" si="42"/>
        <v/>
      </c>
      <c r="M186" s="141" t="str">
        <f t="shared" ca="1" si="43"/>
        <v/>
      </c>
      <c r="N186" s="139" t="str">
        <f t="shared" ca="1" si="44"/>
        <v/>
      </c>
      <c r="O186" s="140" t="str">
        <f t="shared" ca="1" si="48"/>
        <v/>
      </c>
      <c r="P186" s="118" t="str">
        <f t="shared" ca="1" si="49"/>
        <v/>
      </c>
      <c r="Q186" s="138" t="str">
        <f t="shared" ca="1" si="50"/>
        <v/>
      </c>
    </row>
    <row r="187" spans="1:17" x14ac:dyDescent="0.15">
      <c r="A187" s="138" t="str">
        <f t="shared" ca="1" si="45"/>
        <v/>
      </c>
      <c r="B187" s="102" t="str">
        <f t="shared" ca="1" si="34"/>
        <v/>
      </c>
      <c r="C187" s="102" t="str">
        <f t="shared" ca="1" si="35"/>
        <v/>
      </c>
      <c r="D187" s="102" t="str">
        <f t="shared" ca="1" si="36"/>
        <v/>
      </c>
      <c r="E187" s="102" t="str">
        <f t="shared" ca="1" si="37"/>
        <v/>
      </c>
      <c r="F187" s="102" t="str">
        <f t="shared" ca="1" si="38"/>
        <v/>
      </c>
      <c r="G187" s="102" t="str">
        <f t="shared" ca="1" si="39"/>
        <v/>
      </c>
      <c r="H187" s="139" t="str">
        <f t="shared" ca="1" si="40"/>
        <v/>
      </c>
      <c r="I187" s="139" t="str">
        <f t="shared" ca="1" si="41"/>
        <v/>
      </c>
      <c r="J187" s="140" t="str">
        <f t="shared" ca="1" si="46"/>
        <v/>
      </c>
      <c r="K187" s="118" t="str">
        <f t="shared" ca="1" si="47"/>
        <v/>
      </c>
      <c r="L187" s="118" t="str">
        <f t="shared" ca="1" si="42"/>
        <v/>
      </c>
      <c r="M187" s="141" t="str">
        <f t="shared" ca="1" si="43"/>
        <v/>
      </c>
      <c r="N187" s="139" t="str">
        <f t="shared" ca="1" si="44"/>
        <v/>
      </c>
      <c r="O187" s="140" t="str">
        <f t="shared" ca="1" si="48"/>
        <v/>
      </c>
      <c r="P187" s="118" t="str">
        <f t="shared" ca="1" si="49"/>
        <v/>
      </c>
      <c r="Q187" s="138" t="str">
        <f t="shared" ca="1" si="50"/>
        <v/>
      </c>
    </row>
    <row r="188" spans="1:17" x14ac:dyDescent="0.15">
      <c r="A188" s="138" t="str">
        <f t="shared" ca="1" si="45"/>
        <v/>
      </c>
      <c r="B188" s="102" t="str">
        <f t="shared" ca="1" si="34"/>
        <v/>
      </c>
      <c r="C188" s="102" t="str">
        <f t="shared" ca="1" si="35"/>
        <v/>
      </c>
      <c r="D188" s="102" t="str">
        <f t="shared" ca="1" si="36"/>
        <v/>
      </c>
      <c r="E188" s="102" t="str">
        <f t="shared" ca="1" si="37"/>
        <v/>
      </c>
      <c r="F188" s="102" t="str">
        <f t="shared" ca="1" si="38"/>
        <v/>
      </c>
      <c r="G188" s="102" t="str">
        <f t="shared" ca="1" si="39"/>
        <v/>
      </c>
      <c r="H188" s="139" t="str">
        <f t="shared" ca="1" si="40"/>
        <v/>
      </c>
      <c r="I188" s="139" t="str">
        <f t="shared" ca="1" si="41"/>
        <v/>
      </c>
      <c r="J188" s="140" t="str">
        <f t="shared" ca="1" si="46"/>
        <v/>
      </c>
      <c r="K188" s="118" t="str">
        <f t="shared" ca="1" si="47"/>
        <v/>
      </c>
      <c r="L188" s="118" t="str">
        <f t="shared" ca="1" si="42"/>
        <v/>
      </c>
      <c r="M188" s="141" t="str">
        <f t="shared" ca="1" si="43"/>
        <v/>
      </c>
      <c r="N188" s="139" t="str">
        <f t="shared" ca="1" si="44"/>
        <v/>
      </c>
      <c r="O188" s="140" t="str">
        <f t="shared" ca="1" si="48"/>
        <v/>
      </c>
      <c r="P188" s="118" t="str">
        <f t="shared" ca="1" si="49"/>
        <v/>
      </c>
      <c r="Q188" s="138" t="str">
        <f t="shared" ca="1" si="50"/>
        <v/>
      </c>
    </row>
    <row r="189" spans="1:17" x14ac:dyDescent="0.15">
      <c r="A189" s="138" t="str">
        <f t="shared" ca="1" si="45"/>
        <v/>
      </c>
      <c r="B189" s="102" t="str">
        <f t="shared" ca="1" si="34"/>
        <v/>
      </c>
      <c r="C189" s="102" t="str">
        <f t="shared" ca="1" si="35"/>
        <v/>
      </c>
      <c r="D189" s="102" t="str">
        <f t="shared" ca="1" si="36"/>
        <v/>
      </c>
      <c r="E189" s="102" t="str">
        <f t="shared" ca="1" si="37"/>
        <v/>
      </c>
      <c r="F189" s="102" t="str">
        <f t="shared" ca="1" si="38"/>
        <v/>
      </c>
      <c r="G189" s="102" t="str">
        <f t="shared" ca="1" si="39"/>
        <v/>
      </c>
      <c r="H189" s="139" t="str">
        <f t="shared" ca="1" si="40"/>
        <v/>
      </c>
      <c r="I189" s="139" t="str">
        <f t="shared" ca="1" si="41"/>
        <v/>
      </c>
      <c r="J189" s="140" t="str">
        <f t="shared" ca="1" si="46"/>
        <v/>
      </c>
      <c r="K189" s="118" t="str">
        <f t="shared" ca="1" si="47"/>
        <v/>
      </c>
      <c r="L189" s="118" t="str">
        <f t="shared" ca="1" si="42"/>
        <v/>
      </c>
      <c r="M189" s="141" t="str">
        <f t="shared" ca="1" si="43"/>
        <v/>
      </c>
      <c r="N189" s="139" t="str">
        <f t="shared" ca="1" si="44"/>
        <v/>
      </c>
      <c r="O189" s="140" t="str">
        <f t="shared" ca="1" si="48"/>
        <v/>
      </c>
      <c r="P189" s="118" t="str">
        <f t="shared" ca="1" si="49"/>
        <v/>
      </c>
      <c r="Q189" s="138" t="str">
        <f t="shared" ca="1" si="50"/>
        <v/>
      </c>
    </row>
    <row r="190" spans="1:17" x14ac:dyDescent="0.15">
      <c r="A190" s="138" t="str">
        <f t="shared" ca="1" si="45"/>
        <v/>
      </c>
      <c r="B190" s="102" t="str">
        <f t="shared" ca="1" si="34"/>
        <v/>
      </c>
      <c r="C190" s="102" t="str">
        <f t="shared" ca="1" si="35"/>
        <v/>
      </c>
      <c r="D190" s="102" t="str">
        <f t="shared" ca="1" si="36"/>
        <v/>
      </c>
      <c r="E190" s="102" t="str">
        <f t="shared" ca="1" si="37"/>
        <v/>
      </c>
      <c r="F190" s="102" t="str">
        <f t="shared" ca="1" si="38"/>
        <v/>
      </c>
      <c r="G190" s="102" t="str">
        <f t="shared" ca="1" si="39"/>
        <v/>
      </c>
      <c r="H190" s="139" t="str">
        <f t="shared" ca="1" si="40"/>
        <v/>
      </c>
      <c r="I190" s="139" t="str">
        <f t="shared" ca="1" si="41"/>
        <v/>
      </c>
      <c r="J190" s="140" t="str">
        <f t="shared" ca="1" si="46"/>
        <v/>
      </c>
      <c r="K190" s="118" t="str">
        <f t="shared" ca="1" si="47"/>
        <v/>
      </c>
      <c r="L190" s="118" t="str">
        <f t="shared" ca="1" si="42"/>
        <v/>
      </c>
      <c r="M190" s="141" t="str">
        <f t="shared" ca="1" si="43"/>
        <v/>
      </c>
      <c r="N190" s="139" t="str">
        <f t="shared" ca="1" si="44"/>
        <v/>
      </c>
      <c r="O190" s="140" t="str">
        <f t="shared" ca="1" si="48"/>
        <v/>
      </c>
      <c r="P190" s="118" t="str">
        <f t="shared" ca="1" si="49"/>
        <v/>
      </c>
      <c r="Q190" s="138" t="str">
        <f t="shared" ca="1" si="50"/>
        <v/>
      </c>
    </row>
    <row r="191" spans="1:17" x14ac:dyDescent="0.15">
      <c r="A191" s="138" t="str">
        <f t="shared" ca="1" si="45"/>
        <v/>
      </c>
      <c r="B191" s="102" t="str">
        <f t="shared" ca="1" si="34"/>
        <v/>
      </c>
      <c r="C191" s="102" t="str">
        <f t="shared" ca="1" si="35"/>
        <v/>
      </c>
      <c r="D191" s="102" t="str">
        <f t="shared" ca="1" si="36"/>
        <v/>
      </c>
      <c r="E191" s="102" t="str">
        <f t="shared" ca="1" si="37"/>
        <v/>
      </c>
      <c r="F191" s="102" t="str">
        <f t="shared" ca="1" si="38"/>
        <v/>
      </c>
      <c r="G191" s="102" t="str">
        <f t="shared" ca="1" si="39"/>
        <v/>
      </c>
      <c r="H191" s="139" t="str">
        <f t="shared" ca="1" si="40"/>
        <v/>
      </c>
      <c r="I191" s="139" t="str">
        <f t="shared" ca="1" si="41"/>
        <v/>
      </c>
      <c r="J191" s="140" t="str">
        <f t="shared" ca="1" si="46"/>
        <v/>
      </c>
      <c r="K191" s="118" t="str">
        <f t="shared" ca="1" si="47"/>
        <v/>
      </c>
      <c r="L191" s="118" t="str">
        <f t="shared" ca="1" si="42"/>
        <v/>
      </c>
      <c r="M191" s="141" t="str">
        <f t="shared" ca="1" si="43"/>
        <v/>
      </c>
      <c r="N191" s="139" t="str">
        <f t="shared" ca="1" si="44"/>
        <v/>
      </c>
      <c r="O191" s="140" t="str">
        <f t="shared" ca="1" si="48"/>
        <v/>
      </c>
      <c r="P191" s="118" t="str">
        <f t="shared" ca="1" si="49"/>
        <v/>
      </c>
      <c r="Q191" s="138" t="str">
        <f t="shared" ca="1" si="50"/>
        <v/>
      </c>
    </row>
    <row r="192" spans="1:17" x14ac:dyDescent="0.15">
      <c r="A192" s="138" t="str">
        <f t="shared" ca="1" si="45"/>
        <v/>
      </c>
      <c r="B192" s="102" t="str">
        <f t="shared" ca="1" si="34"/>
        <v/>
      </c>
      <c r="C192" s="102" t="str">
        <f t="shared" ca="1" si="35"/>
        <v/>
      </c>
      <c r="D192" s="102" t="str">
        <f t="shared" ca="1" si="36"/>
        <v/>
      </c>
      <c r="E192" s="102" t="str">
        <f t="shared" ca="1" si="37"/>
        <v/>
      </c>
      <c r="F192" s="102" t="str">
        <f t="shared" ca="1" si="38"/>
        <v/>
      </c>
      <c r="G192" s="102" t="str">
        <f t="shared" ca="1" si="39"/>
        <v/>
      </c>
      <c r="H192" s="139" t="str">
        <f t="shared" ca="1" si="40"/>
        <v/>
      </c>
      <c r="I192" s="139" t="str">
        <f t="shared" ca="1" si="41"/>
        <v/>
      </c>
      <c r="J192" s="140" t="str">
        <f t="shared" ca="1" si="46"/>
        <v/>
      </c>
      <c r="K192" s="118" t="str">
        <f t="shared" ca="1" si="47"/>
        <v/>
      </c>
      <c r="L192" s="118" t="str">
        <f t="shared" ca="1" si="42"/>
        <v/>
      </c>
      <c r="M192" s="141" t="str">
        <f t="shared" ca="1" si="43"/>
        <v/>
      </c>
      <c r="N192" s="139" t="str">
        <f t="shared" ca="1" si="44"/>
        <v/>
      </c>
      <c r="O192" s="140" t="str">
        <f t="shared" ca="1" si="48"/>
        <v/>
      </c>
      <c r="P192" s="118" t="str">
        <f t="shared" ca="1" si="49"/>
        <v/>
      </c>
      <c r="Q192" s="138" t="str">
        <f t="shared" ca="1" si="50"/>
        <v/>
      </c>
    </row>
    <row r="193" spans="1:17" x14ac:dyDescent="0.15">
      <c r="A193" s="138" t="str">
        <f t="shared" ca="1" si="45"/>
        <v/>
      </c>
      <c r="B193" s="102" t="str">
        <f t="shared" ca="1" si="34"/>
        <v/>
      </c>
      <c r="C193" s="102" t="str">
        <f t="shared" ca="1" si="35"/>
        <v/>
      </c>
      <c r="D193" s="102" t="str">
        <f t="shared" ca="1" si="36"/>
        <v/>
      </c>
      <c r="E193" s="102" t="str">
        <f t="shared" ca="1" si="37"/>
        <v/>
      </c>
      <c r="F193" s="102" t="str">
        <f t="shared" ca="1" si="38"/>
        <v/>
      </c>
      <c r="G193" s="102" t="str">
        <f t="shared" ca="1" si="39"/>
        <v/>
      </c>
      <c r="H193" s="139" t="str">
        <f t="shared" ca="1" si="40"/>
        <v/>
      </c>
      <c r="I193" s="139" t="str">
        <f t="shared" ca="1" si="41"/>
        <v/>
      </c>
      <c r="J193" s="140" t="str">
        <f t="shared" ca="1" si="46"/>
        <v/>
      </c>
      <c r="K193" s="118" t="str">
        <f t="shared" ca="1" si="47"/>
        <v/>
      </c>
      <c r="L193" s="118" t="str">
        <f t="shared" ca="1" si="42"/>
        <v/>
      </c>
      <c r="M193" s="141" t="str">
        <f t="shared" ca="1" si="43"/>
        <v/>
      </c>
      <c r="N193" s="139" t="str">
        <f t="shared" ca="1" si="44"/>
        <v/>
      </c>
      <c r="O193" s="140" t="str">
        <f t="shared" ca="1" si="48"/>
        <v/>
      </c>
      <c r="P193" s="118" t="str">
        <f t="shared" ca="1" si="49"/>
        <v/>
      </c>
      <c r="Q193" s="138" t="str">
        <f t="shared" ca="1" si="50"/>
        <v/>
      </c>
    </row>
    <row r="194" spans="1:17" x14ac:dyDescent="0.15">
      <c r="A194" s="138" t="str">
        <f t="shared" ca="1" si="45"/>
        <v/>
      </c>
      <c r="B194" s="102" t="str">
        <f t="shared" ca="1" si="34"/>
        <v/>
      </c>
      <c r="C194" s="102" t="str">
        <f t="shared" ca="1" si="35"/>
        <v/>
      </c>
      <c r="D194" s="102" t="str">
        <f t="shared" ca="1" si="36"/>
        <v/>
      </c>
      <c r="E194" s="102" t="str">
        <f t="shared" ca="1" si="37"/>
        <v/>
      </c>
      <c r="F194" s="102" t="str">
        <f t="shared" ca="1" si="38"/>
        <v/>
      </c>
      <c r="G194" s="102" t="str">
        <f t="shared" ca="1" si="39"/>
        <v/>
      </c>
      <c r="H194" s="139" t="str">
        <f t="shared" ca="1" si="40"/>
        <v/>
      </c>
      <c r="I194" s="139" t="str">
        <f t="shared" ca="1" si="41"/>
        <v/>
      </c>
      <c r="J194" s="140" t="str">
        <f t="shared" ca="1" si="46"/>
        <v/>
      </c>
      <c r="K194" s="118" t="str">
        <f t="shared" ca="1" si="47"/>
        <v/>
      </c>
      <c r="L194" s="118" t="str">
        <f t="shared" ca="1" si="42"/>
        <v/>
      </c>
      <c r="M194" s="141" t="str">
        <f t="shared" ca="1" si="43"/>
        <v/>
      </c>
      <c r="N194" s="139" t="str">
        <f t="shared" ca="1" si="44"/>
        <v/>
      </c>
      <c r="O194" s="140" t="str">
        <f t="shared" ca="1" si="48"/>
        <v/>
      </c>
      <c r="P194" s="118" t="str">
        <f t="shared" ca="1" si="49"/>
        <v/>
      </c>
      <c r="Q194" s="138" t="str">
        <f t="shared" ca="1" si="50"/>
        <v/>
      </c>
    </row>
    <row r="195" spans="1:17" x14ac:dyDescent="0.15">
      <c r="A195" s="138" t="str">
        <f t="shared" ca="1" si="45"/>
        <v/>
      </c>
      <c r="B195" s="102" t="str">
        <f t="shared" ca="1" si="34"/>
        <v/>
      </c>
      <c r="C195" s="102" t="str">
        <f t="shared" ca="1" si="35"/>
        <v/>
      </c>
      <c r="D195" s="102" t="str">
        <f t="shared" ca="1" si="36"/>
        <v/>
      </c>
      <c r="E195" s="102" t="str">
        <f t="shared" ca="1" si="37"/>
        <v/>
      </c>
      <c r="F195" s="102" t="str">
        <f t="shared" ca="1" si="38"/>
        <v/>
      </c>
      <c r="G195" s="102" t="str">
        <f t="shared" ca="1" si="39"/>
        <v/>
      </c>
      <c r="H195" s="139" t="str">
        <f t="shared" ca="1" si="40"/>
        <v/>
      </c>
      <c r="I195" s="139" t="str">
        <f t="shared" ca="1" si="41"/>
        <v/>
      </c>
      <c r="J195" s="140" t="str">
        <f t="shared" ca="1" si="46"/>
        <v/>
      </c>
      <c r="K195" s="118" t="str">
        <f t="shared" ca="1" si="47"/>
        <v/>
      </c>
      <c r="L195" s="118" t="str">
        <f t="shared" ca="1" si="42"/>
        <v/>
      </c>
      <c r="M195" s="141" t="str">
        <f t="shared" ca="1" si="43"/>
        <v/>
      </c>
      <c r="N195" s="139" t="str">
        <f t="shared" ca="1" si="44"/>
        <v/>
      </c>
      <c r="O195" s="140" t="str">
        <f t="shared" ca="1" si="48"/>
        <v/>
      </c>
      <c r="P195" s="118" t="str">
        <f t="shared" ca="1" si="49"/>
        <v/>
      </c>
      <c r="Q195" s="138" t="str">
        <f t="shared" ca="1" si="50"/>
        <v/>
      </c>
    </row>
    <row r="196" spans="1:17" x14ac:dyDescent="0.15">
      <c r="A196" s="138" t="str">
        <f t="shared" ca="1" si="45"/>
        <v/>
      </c>
      <c r="B196" s="102" t="str">
        <f t="shared" ca="1" si="34"/>
        <v/>
      </c>
      <c r="C196" s="102" t="str">
        <f t="shared" ca="1" si="35"/>
        <v/>
      </c>
      <c r="D196" s="102" t="str">
        <f t="shared" ca="1" si="36"/>
        <v/>
      </c>
      <c r="E196" s="102" t="str">
        <f t="shared" ca="1" si="37"/>
        <v/>
      </c>
      <c r="F196" s="102" t="str">
        <f t="shared" ca="1" si="38"/>
        <v/>
      </c>
      <c r="G196" s="102" t="str">
        <f t="shared" ca="1" si="39"/>
        <v/>
      </c>
      <c r="H196" s="139" t="str">
        <f t="shared" ca="1" si="40"/>
        <v/>
      </c>
      <c r="I196" s="139" t="str">
        <f t="shared" ca="1" si="41"/>
        <v/>
      </c>
      <c r="J196" s="140" t="str">
        <f t="shared" ca="1" si="46"/>
        <v/>
      </c>
      <c r="K196" s="118" t="str">
        <f t="shared" ca="1" si="47"/>
        <v/>
      </c>
      <c r="L196" s="118" t="str">
        <f t="shared" ca="1" si="42"/>
        <v/>
      </c>
      <c r="M196" s="141" t="str">
        <f t="shared" ca="1" si="43"/>
        <v/>
      </c>
      <c r="N196" s="139" t="str">
        <f t="shared" ca="1" si="44"/>
        <v/>
      </c>
      <c r="O196" s="140" t="str">
        <f t="shared" ca="1" si="48"/>
        <v/>
      </c>
      <c r="P196" s="118" t="str">
        <f t="shared" ca="1" si="49"/>
        <v/>
      </c>
      <c r="Q196" s="138" t="str">
        <f t="shared" ca="1" si="50"/>
        <v/>
      </c>
    </row>
    <row r="197" spans="1:17" x14ac:dyDescent="0.15">
      <c r="A197" s="138" t="str">
        <f t="shared" ca="1" si="45"/>
        <v/>
      </c>
      <c r="B197" s="102" t="str">
        <f t="shared" ca="1" si="34"/>
        <v/>
      </c>
      <c r="C197" s="102" t="str">
        <f t="shared" ca="1" si="35"/>
        <v/>
      </c>
      <c r="D197" s="102" t="str">
        <f t="shared" ca="1" si="36"/>
        <v/>
      </c>
      <c r="E197" s="102" t="str">
        <f t="shared" ca="1" si="37"/>
        <v/>
      </c>
      <c r="F197" s="102" t="str">
        <f t="shared" ca="1" si="38"/>
        <v/>
      </c>
      <c r="G197" s="102" t="str">
        <f t="shared" ca="1" si="39"/>
        <v/>
      </c>
      <c r="H197" s="139" t="str">
        <f t="shared" ca="1" si="40"/>
        <v/>
      </c>
      <c r="I197" s="139" t="str">
        <f t="shared" ca="1" si="41"/>
        <v/>
      </c>
      <c r="J197" s="140" t="str">
        <f t="shared" ca="1" si="46"/>
        <v/>
      </c>
      <c r="K197" s="118" t="str">
        <f t="shared" ca="1" si="47"/>
        <v/>
      </c>
      <c r="L197" s="118" t="str">
        <f t="shared" ca="1" si="42"/>
        <v/>
      </c>
      <c r="M197" s="141" t="str">
        <f t="shared" ca="1" si="43"/>
        <v/>
      </c>
      <c r="N197" s="139" t="str">
        <f t="shared" ca="1" si="44"/>
        <v/>
      </c>
      <c r="O197" s="140" t="str">
        <f t="shared" ca="1" si="48"/>
        <v/>
      </c>
      <c r="P197" s="118" t="str">
        <f t="shared" ca="1" si="49"/>
        <v/>
      </c>
      <c r="Q197" s="138" t="str">
        <f t="shared" ca="1" si="50"/>
        <v/>
      </c>
    </row>
    <row r="198" spans="1:17" x14ac:dyDescent="0.15">
      <c r="A198" s="138" t="str">
        <f t="shared" ca="1" si="45"/>
        <v/>
      </c>
      <c r="B198" s="102" t="str">
        <f t="shared" ref="B198:B205" ca="1" si="51">IF($A198="","",INDEX(INDIRECT("ydn_raw!AL:AL"),MATCH($B$4,INDIRECT("ydn_raw!AL:AL"),0)+$A198))</f>
        <v/>
      </c>
      <c r="C198" s="102" t="str">
        <f t="shared" ref="C198:C205" ca="1" si="52">IF($A198="","",INDEX(INDIRECT("ydn_raw!AM:AM"),MATCH($B$4,INDIRECT("ydn_raw!AL:AL"),0)+$A198))</f>
        <v/>
      </c>
      <c r="D198" s="102" t="str">
        <f t="shared" ref="D198:D205" ca="1" si="53">IF($A198="","",INDEX(INDIRECT("ydn_raw!AO:AO"),MATCH($B$4,INDIRECT("ydn_raw!AL:AL"),0)+$A198))</f>
        <v/>
      </c>
      <c r="E198" s="102" t="str">
        <f t="shared" ref="E198:E205" ca="1" si="54">IF($A198="","",INDEX(INDIRECT("ydn_raw!AP:AP"),MATCH($B$4,INDIRECT("ydn_raw!AL:AL"),0)+$A198))</f>
        <v/>
      </c>
      <c r="F198" s="102" t="str">
        <f t="shared" ref="F198:F205" ca="1" si="55">IF($A198="","",INDEX(INDIRECT("ydn_raw!AQ:AQ"),MATCH($B$4,INDIRECT("ydn_raw!AL:AL"),0)+$A198))</f>
        <v/>
      </c>
      <c r="G198" s="102" t="str">
        <f t="shared" ref="G198:G205" ca="1" si="56">IF($A198="","",INDEX(INDIRECT("ydn_raw!AR:AR"),MATCH($B$4,INDIRECT("ydn_raw!AL:AL"),0)+$A198))</f>
        <v/>
      </c>
      <c r="H198" s="139" t="str">
        <f t="shared" ref="H198:H205" ca="1" si="57">IF($A198="","",INDEX(INDIRECT("ydn_raw!AU:AU"),MATCH($B$4,INDIRECT("ydn_raw!AL:AL"),0)+$A198))</f>
        <v/>
      </c>
      <c r="I198" s="139" t="str">
        <f t="shared" ref="I198:I205" ca="1" si="58">IF($A198="","",INDEX(INDIRECT("ydn_raw!AV:AV"),MATCH($B$4,INDIRECT("ydn_raw!AL:AL"),0)+$A198))</f>
        <v/>
      </c>
      <c r="J198" s="140" t="str">
        <f t="shared" ca="1" si="46"/>
        <v/>
      </c>
      <c r="K198" s="118" t="str">
        <f t="shared" ca="1" si="47"/>
        <v/>
      </c>
      <c r="L198" s="118" t="str">
        <f t="shared" ref="L198:L205" ca="1" si="59">IF($A198="","",INDEX(INDIRECT("ydn_raw!AX:AX"),MATCH($B$4,INDIRECT("ydn_raw!AL:AL"),0)+$A198))</f>
        <v/>
      </c>
      <c r="M198" s="141" t="str">
        <f t="shared" ref="M198:M205" ca="1" si="60">IF($A198="","",INDEX(INDIRECT("ydn_raw!AY:AY"),MATCH($B$4,INDIRECT("ydn_raw!AL:AL"),0)+$A198))</f>
        <v/>
      </c>
      <c r="N198" s="139" t="str">
        <f t="shared" ref="N198:N205" ca="1" si="61">IF($A198="","",INDEX(INDIRECT("ydn_raw!BA:BA"),MATCH($B$4,INDIRECT("ydn_raw!AL:AL"),0)+$A198))</f>
        <v/>
      </c>
      <c r="O198" s="140" t="str">
        <f t="shared" ca="1" si="48"/>
        <v/>
      </c>
      <c r="P198" s="118" t="str">
        <f t="shared" ca="1" si="49"/>
        <v/>
      </c>
      <c r="Q198" s="138" t="str">
        <f t="shared" ca="1" si="50"/>
        <v/>
      </c>
    </row>
    <row r="199" spans="1:17" x14ac:dyDescent="0.15">
      <c r="A199" s="138" t="str">
        <f t="shared" ref="A199:A205" ca="1" si="62">IF(ROW()-5&gt;$A$5,"",ROW()-5)</f>
        <v/>
      </c>
      <c r="B199" s="102" t="str">
        <f t="shared" ca="1" si="51"/>
        <v/>
      </c>
      <c r="C199" s="102" t="str">
        <f t="shared" ca="1" si="52"/>
        <v/>
      </c>
      <c r="D199" s="102" t="str">
        <f t="shared" ca="1" si="53"/>
        <v/>
      </c>
      <c r="E199" s="102" t="str">
        <f t="shared" ca="1" si="54"/>
        <v/>
      </c>
      <c r="F199" s="102" t="str">
        <f t="shared" ca="1" si="55"/>
        <v/>
      </c>
      <c r="G199" s="102" t="str">
        <f t="shared" ca="1" si="56"/>
        <v/>
      </c>
      <c r="H199" s="139" t="str">
        <f t="shared" ca="1" si="57"/>
        <v/>
      </c>
      <c r="I199" s="139" t="str">
        <f t="shared" ca="1" si="58"/>
        <v/>
      </c>
      <c r="J199" s="140" t="str">
        <f t="shared" ref="J199:J205" ca="1" si="63">IF($A199="","",IFERROR(I199/H199,""))</f>
        <v/>
      </c>
      <c r="K199" s="118" t="str">
        <f t="shared" ref="K199:K205" ca="1" si="64">IF($A199="","",IFERROR(L199/I199,""))</f>
        <v/>
      </c>
      <c r="L199" s="118" t="str">
        <f t="shared" ca="1" si="59"/>
        <v/>
      </c>
      <c r="M199" s="141" t="str">
        <f t="shared" ca="1" si="60"/>
        <v/>
      </c>
      <c r="N199" s="139" t="str">
        <f t="shared" ca="1" si="61"/>
        <v/>
      </c>
      <c r="O199" s="140" t="str">
        <f t="shared" ref="O199:O205" ca="1" si="65">IF($A199="","",IFERROR(N199/I199,""))</f>
        <v/>
      </c>
      <c r="P199" s="118" t="str">
        <f t="shared" ref="P199:P205" ca="1" si="66">IF($A199="","",IFERROR(L199/N199,""))</f>
        <v/>
      </c>
      <c r="Q199" s="138" t="str">
        <f t="shared" ref="Q199:Q205" ca="1" si="67">IF($A199="","",IF(N199&gt;0,IF(P199&gt;$P$5,"B","A"),IF(N199=0,IF(L199&gt;$P$5,"C","D"))))</f>
        <v/>
      </c>
    </row>
    <row r="200" spans="1:17" x14ac:dyDescent="0.15">
      <c r="A200" s="138" t="str">
        <f t="shared" ca="1" si="62"/>
        <v/>
      </c>
      <c r="B200" s="102" t="str">
        <f t="shared" ca="1" si="51"/>
        <v/>
      </c>
      <c r="C200" s="102" t="str">
        <f t="shared" ca="1" si="52"/>
        <v/>
      </c>
      <c r="D200" s="102" t="str">
        <f t="shared" ca="1" si="53"/>
        <v/>
      </c>
      <c r="E200" s="102" t="str">
        <f t="shared" ca="1" si="54"/>
        <v/>
      </c>
      <c r="F200" s="102" t="str">
        <f t="shared" ca="1" si="55"/>
        <v/>
      </c>
      <c r="G200" s="102" t="str">
        <f t="shared" ca="1" si="56"/>
        <v/>
      </c>
      <c r="H200" s="139" t="str">
        <f t="shared" ca="1" si="57"/>
        <v/>
      </c>
      <c r="I200" s="139" t="str">
        <f t="shared" ca="1" si="58"/>
        <v/>
      </c>
      <c r="J200" s="140" t="str">
        <f t="shared" ca="1" si="63"/>
        <v/>
      </c>
      <c r="K200" s="118" t="str">
        <f t="shared" ca="1" si="64"/>
        <v/>
      </c>
      <c r="L200" s="118" t="str">
        <f t="shared" ca="1" si="59"/>
        <v/>
      </c>
      <c r="M200" s="141" t="str">
        <f t="shared" ca="1" si="60"/>
        <v/>
      </c>
      <c r="N200" s="139" t="str">
        <f t="shared" ca="1" si="61"/>
        <v/>
      </c>
      <c r="O200" s="140" t="str">
        <f t="shared" ca="1" si="65"/>
        <v/>
      </c>
      <c r="P200" s="118" t="str">
        <f t="shared" ca="1" si="66"/>
        <v/>
      </c>
      <c r="Q200" s="138" t="str">
        <f t="shared" ca="1" si="67"/>
        <v/>
      </c>
    </row>
    <row r="201" spans="1:17" x14ac:dyDescent="0.15">
      <c r="A201" s="138" t="str">
        <f t="shared" ca="1" si="62"/>
        <v/>
      </c>
      <c r="B201" s="102" t="str">
        <f t="shared" ca="1" si="51"/>
        <v/>
      </c>
      <c r="C201" s="102" t="str">
        <f t="shared" ca="1" si="52"/>
        <v/>
      </c>
      <c r="D201" s="102" t="str">
        <f t="shared" ca="1" si="53"/>
        <v/>
      </c>
      <c r="E201" s="102" t="str">
        <f t="shared" ca="1" si="54"/>
        <v/>
      </c>
      <c r="F201" s="102" t="str">
        <f t="shared" ca="1" si="55"/>
        <v/>
      </c>
      <c r="G201" s="102" t="str">
        <f t="shared" ca="1" si="56"/>
        <v/>
      </c>
      <c r="H201" s="139" t="str">
        <f t="shared" ca="1" si="57"/>
        <v/>
      </c>
      <c r="I201" s="139" t="str">
        <f t="shared" ca="1" si="58"/>
        <v/>
      </c>
      <c r="J201" s="140" t="str">
        <f t="shared" ca="1" si="63"/>
        <v/>
      </c>
      <c r="K201" s="118" t="str">
        <f t="shared" ca="1" si="64"/>
        <v/>
      </c>
      <c r="L201" s="118" t="str">
        <f t="shared" ca="1" si="59"/>
        <v/>
      </c>
      <c r="M201" s="141" t="str">
        <f t="shared" ca="1" si="60"/>
        <v/>
      </c>
      <c r="N201" s="139" t="str">
        <f t="shared" ca="1" si="61"/>
        <v/>
      </c>
      <c r="O201" s="140" t="str">
        <f t="shared" ca="1" si="65"/>
        <v/>
      </c>
      <c r="P201" s="118" t="str">
        <f t="shared" ca="1" si="66"/>
        <v/>
      </c>
      <c r="Q201" s="138" t="str">
        <f t="shared" ca="1" si="67"/>
        <v/>
      </c>
    </row>
    <row r="202" spans="1:17" x14ac:dyDescent="0.15">
      <c r="A202" s="138" t="str">
        <f t="shared" ca="1" si="62"/>
        <v/>
      </c>
      <c r="B202" s="102" t="str">
        <f t="shared" ca="1" si="51"/>
        <v/>
      </c>
      <c r="C202" s="102" t="str">
        <f t="shared" ca="1" si="52"/>
        <v/>
      </c>
      <c r="D202" s="102" t="str">
        <f t="shared" ca="1" si="53"/>
        <v/>
      </c>
      <c r="E202" s="102" t="str">
        <f t="shared" ca="1" si="54"/>
        <v/>
      </c>
      <c r="F202" s="102" t="str">
        <f t="shared" ca="1" si="55"/>
        <v/>
      </c>
      <c r="G202" s="102" t="str">
        <f t="shared" ca="1" si="56"/>
        <v/>
      </c>
      <c r="H202" s="139" t="str">
        <f t="shared" ca="1" si="57"/>
        <v/>
      </c>
      <c r="I202" s="139" t="str">
        <f t="shared" ca="1" si="58"/>
        <v/>
      </c>
      <c r="J202" s="140" t="str">
        <f t="shared" ca="1" si="63"/>
        <v/>
      </c>
      <c r="K202" s="118" t="str">
        <f t="shared" ca="1" si="64"/>
        <v/>
      </c>
      <c r="L202" s="118" t="str">
        <f t="shared" ca="1" si="59"/>
        <v/>
      </c>
      <c r="M202" s="141" t="str">
        <f t="shared" ca="1" si="60"/>
        <v/>
      </c>
      <c r="N202" s="139" t="str">
        <f t="shared" ca="1" si="61"/>
        <v/>
      </c>
      <c r="O202" s="140" t="str">
        <f t="shared" ca="1" si="65"/>
        <v/>
      </c>
      <c r="P202" s="118" t="str">
        <f t="shared" ca="1" si="66"/>
        <v/>
      </c>
      <c r="Q202" s="138" t="str">
        <f t="shared" ca="1" si="67"/>
        <v/>
      </c>
    </row>
    <row r="203" spans="1:17" x14ac:dyDescent="0.15">
      <c r="A203" s="138" t="str">
        <f t="shared" ca="1" si="62"/>
        <v/>
      </c>
      <c r="B203" s="102" t="str">
        <f t="shared" ca="1" si="51"/>
        <v/>
      </c>
      <c r="C203" s="102" t="str">
        <f t="shared" ca="1" si="52"/>
        <v/>
      </c>
      <c r="D203" s="102" t="str">
        <f t="shared" ca="1" si="53"/>
        <v/>
      </c>
      <c r="E203" s="102" t="str">
        <f t="shared" ca="1" si="54"/>
        <v/>
      </c>
      <c r="F203" s="102" t="str">
        <f t="shared" ca="1" si="55"/>
        <v/>
      </c>
      <c r="G203" s="102" t="str">
        <f t="shared" ca="1" si="56"/>
        <v/>
      </c>
      <c r="H203" s="139" t="str">
        <f t="shared" ca="1" si="57"/>
        <v/>
      </c>
      <c r="I203" s="139" t="str">
        <f t="shared" ca="1" si="58"/>
        <v/>
      </c>
      <c r="J203" s="140" t="str">
        <f t="shared" ca="1" si="63"/>
        <v/>
      </c>
      <c r="K203" s="118" t="str">
        <f t="shared" ca="1" si="64"/>
        <v/>
      </c>
      <c r="L203" s="118" t="str">
        <f t="shared" ca="1" si="59"/>
        <v/>
      </c>
      <c r="M203" s="141" t="str">
        <f t="shared" ca="1" si="60"/>
        <v/>
      </c>
      <c r="N203" s="139" t="str">
        <f t="shared" ca="1" si="61"/>
        <v/>
      </c>
      <c r="O203" s="140" t="str">
        <f t="shared" ca="1" si="65"/>
        <v/>
      </c>
      <c r="P203" s="118" t="str">
        <f t="shared" ca="1" si="66"/>
        <v/>
      </c>
      <c r="Q203" s="138" t="str">
        <f t="shared" ca="1" si="67"/>
        <v/>
      </c>
    </row>
    <row r="204" spans="1:17" x14ac:dyDescent="0.15">
      <c r="A204" s="138" t="str">
        <f t="shared" ca="1" si="62"/>
        <v/>
      </c>
      <c r="B204" s="102" t="str">
        <f t="shared" ca="1" si="51"/>
        <v/>
      </c>
      <c r="C204" s="102" t="str">
        <f t="shared" ca="1" si="52"/>
        <v/>
      </c>
      <c r="D204" s="102" t="str">
        <f t="shared" ca="1" si="53"/>
        <v/>
      </c>
      <c r="E204" s="102" t="str">
        <f t="shared" ca="1" si="54"/>
        <v/>
      </c>
      <c r="F204" s="102" t="str">
        <f t="shared" ca="1" si="55"/>
        <v/>
      </c>
      <c r="G204" s="102" t="str">
        <f t="shared" ca="1" si="56"/>
        <v/>
      </c>
      <c r="H204" s="139" t="str">
        <f t="shared" ca="1" si="57"/>
        <v/>
      </c>
      <c r="I204" s="139" t="str">
        <f t="shared" ca="1" si="58"/>
        <v/>
      </c>
      <c r="J204" s="140" t="str">
        <f t="shared" ca="1" si="63"/>
        <v/>
      </c>
      <c r="K204" s="118" t="str">
        <f t="shared" ca="1" si="64"/>
        <v/>
      </c>
      <c r="L204" s="118" t="str">
        <f t="shared" ca="1" si="59"/>
        <v/>
      </c>
      <c r="M204" s="141" t="str">
        <f t="shared" ca="1" si="60"/>
        <v/>
      </c>
      <c r="N204" s="139" t="str">
        <f t="shared" ca="1" si="61"/>
        <v/>
      </c>
      <c r="O204" s="140" t="str">
        <f t="shared" ca="1" si="65"/>
        <v/>
      </c>
      <c r="P204" s="118" t="str">
        <f t="shared" ca="1" si="66"/>
        <v/>
      </c>
      <c r="Q204" s="138" t="str">
        <f t="shared" ca="1" si="67"/>
        <v/>
      </c>
    </row>
    <row r="205" spans="1:17" x14ac:dyDescent="0.15">
      <c r="A205" s="138" t="str">
        <f t="shared" ca="1" si="62"/>
        <v/>
      </c>
      <c r="B205" s="102" t="str">
        <f t="shared" ca="1" si="51"/>
        <v/>
      </c>
      <c r="C205" s="102" t="str">
        <f t="shared" ca="1" si="52"/>
        <v/>
      </c>
      <c r="D205" s="102" t="str">
        <f t="shared" ca="1" si="53"/>
        <v/>
      </c>
      <c r="E205" s="102" t="str">
        <f t="shared" ca="1" si="54"/>
        <v/>
      </c>
      <c r="F205" s="102" t="str">
        <f t="shared" ca="1" si="55"/>
        <v/>
      </c>
      <c r="G205" s="102" t="str">
        <f t="shared" ca="1" si="56"/>
        <v/>
      </c>
      <c r="H205" s="139" t="str">
        <f t="shared" ca="1" si="57"/>
        <v/>
      </c>
      <c r="I205" s="139" t="str">
        <f t="shared" ca="1" si="58"/>
        <v/>
      </c>
      <c r="J205" s="140" t="str">
        <f t="shared" ca="1" si="63"/>
        <v/>
      </c>
      <c r="K205" s="118" t="str">
        <f t="shared" ca="1" si="64"/>
        <v/>
      </c>
      <c r="L205" s="118" t="str">
        <f t="shared" ca="1" si="59"/>
        <v/>
      </c>
      <c r="M205" s="141" t="str">
        <f t="shared" ca="1" si="60"/>
        <v/>
      </c>
      <c r="N205" s="139" t="str">
        <f t="shared" ca="1" si="61"/>
        <v/>
      </c>
      <c r="O205" s="140" t="str">
        <f t="shared" ca="1" si="65"/>
        <v/>
      </c>
      <c r="P205" s="118" t="str">
        <f t="shared" ca="1" si="66"/>
        <v/>
      </c>
      <c r="Q205" s="138" t="str">
        <f t="shared" ca="1" si="67"/>
        <v/>
      </c>
    </row>
  </sheetData>
  <mergeCells count="1">
    <mergeCell ref="A1:Q1"/>
  </mergeCells>
  <phoneticPr fontId="3"/>
  <conditionalFormatting sqref="A6:Q205">
    <cfRule type="expression" dxfId="23" priority="2">
      <formula>OR($A6:$Q6&lt;&gt;"")</formula>
    </cfRule>
  </conditionalFormatting>
  <conditionalFormatting sqref="A6:Q205">
    <cfRule type="expression" dxfId="22" priority="1">
      <formula>$A6=$A$5</formula>
    </cfRule>
  </conditionalFormatting>
  <printOptions horizontalCentered="1"/>
  <pageMargins left="0.59055118110236227" right="0.59055118110236227" top="0.59055118110236227" bottom="0.59055118110236227" header="0.31496062992125984" footer="0.31496062992125984"/>
  <pageSetup paperSize="9" scale="48" fitToHeight="0" orientation="landscape" r:id="rId1"/>
  <rowBreaks count="1" manualBreakCount="1">
    <brk id="55" max="1638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N205"/>
  <sheetViews>
    <sheetView showGridLines="0" view="pageBreakPreview" zoomScale="50" zoomScaleNormal="80" zoomScaleSheetLayoutView="50" zoomScalePageLayoutView="50" workbookViewId="0">
      <selection sqref="A1:N1"/>
    </sheetView>
  </sheetViews>
  <sheetFormatPr defaultColWidth="9" defaultRowHeight="18.75" x14ac:dyDescent="0.15"/>
  <cols>
    <col min="1" max="1" width="7.375" style="1" bestFit="1" customWidth="1"/>
    <col min="2" max="2" width="36.375" style="1" customWidth="1"/>
    <col min="3" max="3" width="40.625" style="1" customWidth="1"/>
    <col min="4" max="4" width="40.625" style="1" hidden="1" customWidth="1"/>
    <col min="5" max="14" width="18.625" style="1" customWidth="1"/>
    <col min="15" max="16384" width="9" style="1"/>
  </cols>
  <sheetData>
    <row r="1" spans="1:14" ht="40.5" customHeight="1" x14ac:dyDescent="0.15">
      <c r="A1" s="266">
        <v>44287</v>
      </c>
      <c r="B1" s="266"/>
      <c r="C1" s="266"/>
      <c r="D1" s="266"/>
      <c r="E1" s="266"/>
      <c r="F1" s="266"/>
      <c r="G1" s="266"/>
      <c r="H1" s="266"/>
      <c r="I1" s="266"/>
      <c r="J1" s="266"/>
      <c r="K1" s="266"/>
      <c r="L1" s="266"/>
      <c r="M1" s="266"/>
      <c r="N1" s="266"/>
    </row>
    <row r="2" spans="1:14" x14ac:dyDescent="0.15">
      <c r="N2" s="155" t="s">
        <v>203</v>
      </c>
    </row>
    <row r="3" spans="1:14" x14ac:dyDescent="0.15">
      <c r="M3" s="5"/>
      <c r="N3" s="5"/>
    </row>
    <row r="4" spans="1:14" x14ac:dyDescent="0.15">
      <c r="A4" s="100" t="s">
        <v>147</v>
      </c>
      <c r="B4" s="100" t="s">
        <v>200</v>
      </c>
      <c r="C4" s="100" t="s">
        <v>153</v>
      </c>
      <c r="D4" s="100" t="s">
        <v>201</v>
      </c>
      <c r="E4" s="100" t="s">
        <v>24</v>
      </c>
      <c r="F4" s="100" t="s">
        <v>25</v>
      </c>
      <c r="G4" s="100" t="s">
        <v>26</v>
      </c>
      <c r="H4" s="100" t="s">
        <v>27</v>
      </c>
      <c r="I4" s="100" t="s">
        <v>28</v>
      </c>
      <c r="J4" s="100" t="s">
        <v>149</v>
      </c>
      <c r="K4" s="100" t="s">
        <v>29</v>
      </c>
      <c r="L4" s="100" t="s">
        <v>30</v>
      </c>
      <c r="M4" s="100" t="s">
        <v>31</v>
      </c>
      <c r="N4" s="100" t="s">
        <v>150</v>
      </c>
    </row>
    <row r="5" spans="1:14" x14ac:dyDescent="0.15">
      <c r="A5" s="124">
        <f ca="1">MATCH("",INDIRECT("ydn_raw!CS:CS"),-1)-MATCH("タイトル",INDIRECT("ydn_raw!CS:CS"),0)</f>
        <v>0</v>
      </c>
      <c r="B5" s="125"/>
      <c r="C5" s="125"/>
      <c r="D5" s="125" t="s">
        <v>202</v>
      </c>
      <c r="E5" s="126" t="str">
        <f ca="1">ydn!D6</f>
        <v/>
      </c>
      <c r="F5" s="126" t="str">
        <f ca="1">ydn!F6</f>
        <v/>
      </c>
      <c r="G5" s="127" t="str">
        <f ca="1">IFERROR(F5/E5,"")</f>
        <v/>
      </c>
      <c r="H5" s="128" t="str">
        <f ca="1">IFERROR(I5/F5,"")</f>
        <v/>
      </c>
      <c r="I5" s="129" t="str">
        <f ca="1">ydn!L6</f>
        <v/>
      </c>
      <c r="J5" s="130" t="str">
        <f ca="1">IFERROR(VLOOKUP(TEXT($A1,"yyyy/mm"),INDIRECT("ydn_raw!B:J"),6,0),"")</f>
        <v/>
      </c>
      <c r="K5" s="126" t="str">
        <f ca="1">ydn!N6</f>
        <v/>
      </c>
      <c r="L5" s="127" t="str">
        <f ca="1">IFERROR(K5/F5,"")</f>
        <v/>
      </c>
      <c r="M5" s="128" t="str">
        <f ca="1">IFERROR(I5/K5,"")</f>
        <v/>
      </c>
      <c r="N5" s="125" t="s">
        <v>151</v>
      </c>
    </row>
    <row r="6" spans="1:14" ht="186.95" customHeight="1" x14ac:dyDescent="0.15">
      <c r="A6" s="138" t="str">
        <f ca="1">IF(ROW()-5&gt;$A$5,"",ROW()-5)</f>
        <v/>
      </c>
      <c r="B6" s="102"/>
      <c r="C6" s="102" t="str">
        <f t="shared" ref="C6:C20" ca="1" si="0">IF($A6="","",INDEX(INDIRECT("ydn_raw!CS:CS"),MATCH($C$4,INDIRECT("ydn_raw!CS:CS"),0)+$A6))</f>
        <v/>
      </c>
      <c r="D6" s="102" t="str">
        <f t="shared" ref="D6:D20" ca="1" si="1">IF($A6="","",INDEX(INDIRECT("ydn_raw!CT:CT"),MATCH($C$4,INDIRECT("ydn_raw!CS:CS"),0)+$A6))</f>
        <v/>
      </c>
      <c r="E6" s="139" t="str">
        <f t="shared" ref="E6:E20" ca="1" si="2">IF($A6="","",INDEX(INDIRECT("ydn_raw!CV:CV"),MATCH($C$4,INDIRECT("ydn_raw!CS:CS"),0)+$A6))</f>
        <v/>
      </c>
      <c r="F6" s="139" t="str">
        <f t="shared" ref="F6:F20" ca="1" si="3">IF($A6="","",INDEX(INDIRECT("ydn_raw!CW:CW"),MATCH($C$4,INDIRECT("ydn_raw!CS:CS"),0)+$A6))</f>
        <v/>
      </c>
      <c r="G6" s="140" t="str">
        <f ca="1">IF($A6="","",IFERROR(F6/E6,""))</f>
        <v/>
      </c>
      <c r="H6" s="118" t="str">
        <f ca="1">IF($A6="","",IFERROR(I6/F6,""))</f>
        <v/>
      </c>
      <c r="I6" s="118" t="str">
        <f t="shared" ref="I6:I20" ca="1" si="4">IF($A6="","",INDEX(INDIRECT("ydn_raw!CY:CY"),MATCH($C$4,INDIRECT("ydn_raw!CS:CS"),0)+$A6))</f>
        <v/>
      </c>
      <c r="J6" s="141" t="str">
        <f t="shared" ref="J6:J20" ca="1" si="5">IF($A6="","",INDEX(INDIRECT("ydn_raw!CZ:CZ"),MATCH($C$4,INDIRECT("ydn_raw!CS:CS"),0)+$A6))</f>
        <v/>
      </c>
      <c r="K6" s="139" t="str">
        <f t="shared" ref="K6:K20" ca="1" si="6">IF($A6="","",INDEX(INDIRECT("ydn_raw!DB:DB"),MATCH($C$4,INDIRECT("ydn_raw!CS:CS"),0)+$A6))</f>
        <v/>
      </c>
      <c r="L6" s="140" t="str">
        <f ca="1">IF($A6="","",IFERROR(K6/F6,""))</f>
        <v/>
      </c>
      <c r="M6" s="118" t="str">
        <f ca="1">IF($A6="","",IFERROR(I6/K6,""))</f>
        <v/>
      </c>
      <c r="N6" s="138" t="str">
        <f t="shared" ref="N6:N20" ca="1" si="7">IF($A6="","",IF(K6&gt;0,IF(M6&gt;$M$5,"B","A"),IF(K6=0,IF(I6&gt;$M$5,"C","D"))))</f>
        <v/>
      </c>
    </row>
    <row r="7" spans="1:14" ht="186.95" customHeight="1" x14ac:dyDescent="0.15">
      <c r="A7" s="138" t="str">
        <f t="shared" ref="A7:A20" ca="1" si="8">IF(ROW()-5&gt;$A$5,"",ROW()-5)</f>
        <v/>
      </c>
      <c r="B7" s="102"/>
      <c r="C7" s="102" t="str">
        <f t="shared" ca="1" si="0"/>
        <v/>
      </c>
      <c r="D7" s="102" t="str">
        <f t="shared" ca="1" si="1"/>
        <v/>
      </c>
      <c r="E7" s="139" t="str">
        <f t="shared" ca="1" si="2"/>
        <v/>
      </c>
      <c r="F7" s="139" t="str">
        <f t="shared" ca="1" si="3"/>
        <v/>
      </c>
      <c r="G7" s="140" t="str">
        <f t="shared" ref="G7:G20" ca="1" si="9">IF($A7="","",IFERROR(F7/E7,""))</f>
        <v/>
      </c>
      <c r="H7" s="118" t="str">
        <f t="shared" ref="H7:H20" ca="1" si="10">IF($A7="","",IFERROR(I7/F7,""))</f>
        <v/>
      </c>
      <c r="I7" s="118" t="str">
        <f t="shared" ca="1" si="4"/>
        <v/>
      </c>
      <c r="J7" s="141" t="str">
        <f t="shared" ca="1" si="5"/>
        <v/>
      </c>
      <c r="K7" s="139" t="str">
        <f t="shared" ca="1" si="6"/>
        <v/>
      </c>
      <c r="L7" s="140" t="str">
        <f t="shared" ref="L7:L20" ca="1" si="11">IF($A7="","",IFERROR(K7/F7,""))</f>
        <v/>
      </c>
      <c r="M7" s="118" t="str">
        <f t="shared" ref="M7:M20" ca="1" si="12">IF($A7="","",IFERROR(I7/K7,""))</f>
        <v/>
      </c>
      <c r="N7" s="138" t="str">
        <f t="shared" ca="1" si="7"/>
        <v/>
      </c>
    </row>
    <row r="8" spans="1:14" ht="186.95" customHeight="1" x14ac:dyDescent="0.15">
      <c r="A8" s="138" t="str">
        <f t="shared" ca="1" si="8"/>
        <v/>
      </c>
      <c r="B8" s="102"/>
      <c r="C8" s="102" t="str">
        <f t="shared" ca="1" si="0"/>
        <v/>
      </c>
      <c r="D8" s="102" t="str">
        <f t="shared" ca="1" si="1"/>
        <v/>
      </c>
      <c r="E8" s="139" t="str">
        <f t="shared" ca="1" si="2"/>
        <v/>
      </c>
      <c r="F8" s="139" t="str">
        <f t="shared" ca="1" si="3"/>
        <v/>
      </c>
      <c r="G8" s="140" t="str">
        <f t="shared" ca="1" si="9"/>
        <v/>
      </c>
      <c r="H8" s="118" t="str">
        <f t="shared" ca="1" si="10"/>
        <v/>
      </c>
      <c r="I8" s="118" t="str">
        <f t="shared" ca="1" si="4"/>
        <v/>
      </c>
      <c r="J8" s="141" t="str">
        <f t="shared" ca="1" si="5"/>
        <v/>
      </c>
      <c r="K8" s="139" t="str">
        <f t="shared" ca="1" si="6"/>
        <v/>
      </c>
      <c r="L8" s="140" t="str">
        <f t="shared" ca="1" si="11"/>
        <v/>
      </c>
      <c r="M8" s="118" t="str">
        <f t="shared" ca="1" si="12"/>
        <v/>
      </c>
      <c r="N8" s="138" t="str">
        <f t="shared" ca="1" si="7"/>
        <v/>
      </c>
    </row>
    <row r="9" spans="1:14" ht="186.95" customHeight="1" x14ac:dyDescent="0.15">
      <c r="A9" s="138" t="str">
        <f t="shared" ca="1" si="8"/>
        <v/>
      </c>
      <c r="B9" s="102"/>
      <c r="C9" s="102" t="str">
        <f t="shared" ca="1" si="0"/>
        <v/>
      </c>
      <c r="D9" s="102" t="str">
        <f t="shared" ca="1" si="1"/>
        <v/>
      </c>
      <c r="E9" s="139" t="str">
        <f t="shared" ca="1" si="2"/>
        <v/>
      </c>
      <c r="F9" s="139" t="str">
        <f t="shared" ca="1" si="3"/>
        <v/>
      </c>
      <c r="G9" s="140" t="str">
        <f t="shared" ca="1" si="9"/>
        <v/>
      </c>
      <c r="H9" s="118" t="str">
        <f t="shared" ca="1" si="10"/>
        <v/>
      </c>
      <c r="I9" s="118" t="str">
        <f t="shared" ca="1" si="4"/>
        <v/>
      </c>
      <c r="J9" s="141" t="str">
        <f t="shared" ca="1" si="5"/>
        <v/>
      </c>
      <c r="K9" s="139" t="str">
        <f t="shared" ca="1" si="6"/>
        <v/>
      </c>
      <c r="L9" s="140" t="str">
        <f t="shared" ca="1" si="11"/>
        <v/>
      </c>
      <c r="M9" s="118" t="str">
        <f t="shared" ca="1" si="12"/>
        <v/>
      </c>
      <c r="N9" s="138" t="str">
        <f t="shared" ca="1" si="7"/>
        <v/>
      </c>
    </row>
    <row r="10" spans="1:14" ht="186.95" customHeight="1" x14ac:dyDescent="0.15">
      <c r="A10" s="138" t="str">
        <f t="shared" ca="1" si="8"/>
        <v/>
      </c>
      <c r="B10" s="102"/>
      <c r="C10" s="102" t="str">
        <f t="shared" ca="1" si="0"/>
        <v/>
      </c>
      <c r="D10" s="102" t="str">
        <f t="shared" ca="1" si="1"/>
        <v/>
      </c>
      <c r="E10" s="139" t="str">
        <f t="shared" ca="1" si="2"/>
        <v/>
      </c>
      <c r="F10" s="139" t="str">
        <f t="shared" ca="1" si="3"/>
        <v/>
      </c>
      <c r="G10" s="140" t="str">
        <f t="shared" ca="1" si="9"/>
        <v/>
      </c>
      <c r="H10" s="118" t="str">
        <f t="shared" ca="1" si="10"/>
        <v/>
      </c>
      <c r="I10" s="118" t="str">
        <f t="shared" ca="1" si="4"/>
        <v/>
      </c>
      <c r="J10" s="141" t="str">
        <f t="shared" ca="1" si="5"/>
        <v/>
      </c>
      <c r="K10" s="139" t="str">
        <f t="shared" ca="1" si="6"/>
        <v/>
      </c>
      <c r="L10" s="140" t="str">
        <f t="shared" ca="1" si="11"/>
        <v/>
      </c>
      <c r="M10" s="118" t="str">
        <f t="shared" ca="1" si="12"/>
        <v/>
      </c>
      <c r="N10" s="138" t="str">
        <f t="shared" ca="1" si="7"/>
        <v/>
      </c>
    </row>
    <row r="11" spans="1:14" ht="186.95" customHeight="1" x14ac:dyDescent="0.15">
      <c r="A11" s="138" t="str">
        <f t="shared" ca="1" si="8"/>
        <v/>
      </c>
      <c r="B11" s="102"/>
      <c r="C11" s="102" t="str">
        <f t="shared" ca="1" si="0"/>
        <v/>
      </c>
      <c r="D11" s="102" t="str">
        <f t="shared" ca="1" si="1"/>
        <v/>
      </c>
      <c r="E11" s="139" t="str">
        <f t="shared" ca="1" si="2"/>
        <v/>
      </c>
      <c r="F11" s="139" t="str">
        <f t="shared" ca="1" si="3"/>
        <v/>
      </c>
      <c r="G11" s="140" t="str">
        <f t="shared" ca="1" si="9"/>
        <v/>
      </c>
      <c r="H11" s="118" t="str">
        <f t="shared" ca="1" si="10"/>
        <v/>
      </c>
      <c r="I11" s="118" t="str">
        <f t="shared" ca="1" si="4"/>
        <v/>
      </c>
      <c r="J11" s="141" t="str">
        <f t="shared" ca="1" si="5"/>
        <v/>
      </c>
      <c r="K11" s="139" t="str">
        <f t="shared" ca="1" si="6"/>
        <v/>
      </c>
      <c r="L11" s="140" t="str">
        <f t="shared" ca="1" si="11"/>
        <v/>
      </c>
      <c r="M11" s="118" t="str">
        <f t="shared" ca="1" si="12"/>
        <v/>
      </c>
      <c r="N11" s="138" t="str">
        <f t="shared" ca="1" si="7"/>
        <v/>
      </c>
    </row>
    <row r="12" spans="1:14" ht="186.95" customHeight="1" x14ac:dyDescent="0.15">
      <c r="A12" s="138" t="str">
        <f t="shared" ca="1" si="8"/>
        <v/>
      </c>
      <c r="B12" s="102"/>
      <c r="C12" s="102" t="str">
        <f t="shared" ca="1" si="0"/>
        <v/>
      </c>
      <c r="D12" s="102" t="str">
        <f t="shared" ca="1" si="1"/>
        <v/>
      </c>
      <c r="E12" s="139" t="str">
        <f t="shared" ca="1" si="2"/>
        <v/>
      </c>
      <c r="F12" s="139" t="str">
        <f t="shared" ca="1" si="3"/>
        <v/>
      </c>
      <c r="G12" s="140" t="str">
        <f t="shared" ca="1" si="9"/>
        <v/>
      </c>
      <c r="H12" s="118" t="str">
        <f t="shared" ca="1" si="10"/>
        <v/>
      </c>
      <c r="I12" s="118" t="str">
        <f t="shared" ca="1" si="4"/>
        <v/>
      </c>
      <c r="J12" s="141" t="str">
        <f t="shared" ca="1" si="5"/>
        <v/>
      </c>
      <c r="K12" s="139" t="str">
        <f t="shared" ca="1" si="6"/>
        <v/>
      </c>
      <c r="L12" s="140" t="str">
        <f t="shared" ca="1" si="11"/>
        <v/>
      </c>
      <c r="M12" s="118" t="str">
        <f t="shared" ca="1" si="12"/>
        <v/>
      </c>
      <c r="N12" s="138" t="str">
        <f t="shared" ca="1" si="7"/>
        <v/>
      </c>
    </row>
    <row r="13" spans="1:14" ht="186.95" customHeight="1" x14ac:dyDescent="0.15">
      <c r="A13" s="138" t="str">
        <f t="shared" ca="1" si="8"/>
        <v/>
      </c>
      <c r="B13" s="102"/>
      <c r="C13" s="102" t="str">
        <f t="shared" ca="1" si="0"/>
        <v/>
      </c>
      <c r="D13" s="102" t="str">
        <f t="shared" ca="1" si="1"/>
        <v/>
      </c>
      <c r="E13" s="139" t="str">
        <f t="shared" ca="1" si="2"/>
        <v/>
      </c>
      <c r="F13" s="139" t="str">
        <f t="shared" ca="1" si="3"/>
        <v/>
      </c>
      <c r="G13" s="140" t="str">
        <f t="shared" ca="1" si="9"/>
        <v/>
      </c>
      <c r="H13" s="118" t="str">
        <f t="shared" ca="1" si="10"/>
        <v/>
      </c>
      <c r="I13" s="118" t="str">
        <f t="shared" ca="1" si="4"/>
        <v/>
      </c>
      <c r="J13" s="141" t="str">
        <f t="shared" ca="1" si="5"/>
        <v/>
      </c>
      <c r="K13" s="139" t="str">
        <f t="shared" ca="1" si="6"/>
        <v/>
      </c>
      <c r="L13" s="140" t="str">
        <f t="shared" ca="1" si="11"/>
        <v/>
      </c>
      <c r="M13" s="118" t="str">
        <f t="shared" ca="1" si="12"/>
        <v/>
      </c>
      <c r="N13" s="138" t="str">
        <f t="shared" ca="1" si="7"/>
        <v/>
      </c>
    </row>
    <row r="14" spans="1:14" ht="186.95" customHeight="1" x14ac:dyDescent="0.15">
      <c r="A14" s="138" t="str">
        <f t="shared" ca="1" si="8"/>
        <v/>
      </c>
      <c r="B14" s="102"/>
      <c r="C14" s="102" t="str">
        <f t="shared" ca="1" si="0"/>
        <v/>
      </c>
      <c r="D14" s="102" t="str">
        <f t="shared" ca="1" si="1"/>
        <v/>
      </c>
      <c r="E14" s="139" t="str">
        <f t="shared" ca="1" si="2"/>
        <v/>
      </c>
      <c r="F14" s="139" t="str">
        <f t="shared" ca="1" si="3"/>
        <v/>
      </c>
      <c r="G14" s="140" t="str">
        <f t="shared" ca="1" si="9"/>
        <v/>
      </c>
      <c r="H14" s="118" t="str">
        <f t="shared" ca="1" si="10"/>
        <v/>
      </c>
      <c r="I14" s="118" t="str">
        <f t="shared" ca="1" si="4"/>
        <v/>
      </c>
      <c r="J14" s="141" t="str">
        <f t="shared" ca="1" si="5"/>
        <v/>
      </c>
      <c r="K14" s="139" t="str">
        <f t="shared" ca="1" si="6"/>
        <v/>
      </c>
      <c r="L14" s="140" t="str">
        <f t="shared" ca="1" si="11"/>
        <v/>
      </c>
      <c r="M14" s="118" t="str">
        <f t="shared" ca="1" si="12"/>
        <v/>
      </c>
      <c r="N14" s="138" t="str">
        <f t="shared" ca="1" si="7"/>
        <v/>
      </c>
    </row>
    <row r="15" spans="1:14" ht="186.95" customHeight="1" x14ac:dyDescent="0.15">
      <c r="A15" s="138" t="str">
        <f t="shared" ca="1" si="8"/>
        <v/>
      </c>
      <c r="B15" s="102"/>
      <c r="C15" s="102" t="str">
        <f t="shared" ca="1" si="0"/>
        <v/>
      </c>
      <c r="D15" s="102" t="str">
        <f t="shared" ca="1" si="1"/>
        <v/>
      </c>
      <c r="E15" s="139" t="str">
        <f t="shared" ca="1" si="2"/>
        <v/>
      </c>
      <c r="F15" s="139" t="str">
        <f t="shared" ca="1" si="3"/>
        <v/>
      </c>
      <c r="G15" s="140" t="str">
        <f t="shared" ca="1" si="9"/>
        <v/>
      </c>
      <c r="H15" s="118" t="str">
        <f t="shared" ca="1" si="10"/>
        <v/>
      </c>
      <c r="I15" s="118" t="str">
        <f t="shared" ca="1" si="4"/>
        <v/>
      </c>
      <c r="J15" s="141" t="str">
        <f t="shared" ca="1" si="5"/>
        <v/>
      </c>
      <c r="K15" s="139" t="str">
        <f t="shared" ca="1" si="6"/>
        <v/>
      </c>
      <c r="L15" s="140" t="str">
        <f t="shared" ca="1" si="11"/>
        <v/>
      </c>
      <c r="M15" s="118" t="str">
        <f t="shared" ca="1" si="12"/>
        <v/>
      </c>
      <c r="N15" s="138" t="str">
        <f t="shared" ca="1" si="7"/>
        <v/>
      </c>
    </row>
    <row r="16" spans="1:14" ht="186.95" customHeight="1" x14ac:dyDescent="0.15">
      <c r="A16" s="138" t="str">
        <f t="shared" ca="1" si="8"/>
        <v/>
      </c>
      <c r="B16" s="102"/>
      <c r="C16" s="102" t="str">
        <f t="shared" ca="1" si="0"/>
        <v/>
      </c>
      <c r="D16" s="102" t="str">
        <f t="shared" ca="1" si="1"/>
        <v/>
      </c>
      <c r="E16" s="139" t="str">
        <f t="shared" ca="1" si="2"/>
        <v/>
      </c>
      <c r="F16" s="139" t="str">
        <f t="shared" ca="1" si="3"/>
        <v/>
      </c>
      <c r="G16" s="140" t="str">
        <f t="shared" ca="1" si="9"/>
        <v/>
      </c>
      <c r="H16" s="118" t="str">
        <f t="shared" ca="1" si="10"/>
        <v/>
      </c>
      <c r="I16" s="118" t="str">
        <f t="shared" ca="1" si="4"/>
        <v/>
      </c>
      <c r="J16" s="141" t="str">
        <f t="shared" ca="1" si="5"/>
        <v/>
      </c>
      <c r="K16" s="139" t="str">
        <f t="shared" ca="1" si="6"/>
        <v/>
      </c>
      <c r="L16" s="140" t="str">
        <f t="shared" ca="1" si="11"/>
        <v/>
      </c>
      <c r="M16" s="118" t="str">
        <f t="shared" ca="1" si="12"/>
        <v/>
      </c>
      <c r="N16" s="138" t="str">
        <f t="shared" ca="1" si="7"/>
        <v/>
      </c>
    </row>
    <row r="17" spans="1:14" ht="186.95" customHeight="1" x14ac:dyDescent="0.15">
      <c r="A17" s="138" t="str">
        <f t="shared" ca="1" si="8"/>
        <v/>
      </c>
      <c r="B17" s="102"/>
      <c r="C17" s="102" t="str">
        <f t="shared" ca="1" si="0"/>
        <v/>
      </c>
      <c r="D17" s="102" t="str">
        <f t="shared" ca="1" si="1"/>
        <v/>
      </c>
      <c r="E17" s="139" t="str">
        <f t="shared" ca="1" si="2"/>
        <v/>
      </c>
      <c r="F17" s="139" t="str">
        <f t="shared" ca="1" si="3"/>
        <v/>
      </c>
      <c r="G17" s="140" t="str">
        <f t="shared" ca="1" si="9"/>
        <v/>
      </c>
      <c r="H17" s="118" t="str">
        <f t="shared" ca="1" si="10"/>
        <v/>
      </c>
      <c r="I17" s="118" t="str">
        <f t="shared" ca="1" si="4"/>
        <v/>
      </c>
      <c r="J17" s="141" t="str">
        <f t="shared" ca="1" si="5"/>
        <v/>
      </c>
      <c r="K17" s="139" t="str">
        <f t="shared" ca="1" si="6"/>
        <v/>
      </c>
      <c r="L17" s="140" t="str">
        <f t="shared" ca="1" si="11"/>
        <v/>
      </c>
      <c r="M17" s="118" t="str">
        <f t="shared" ca="1" si="12"/>
        <v/>
      </c>
      <c r="N17" s="138" t="str">
        <f t="shared" ca="1" si="7"/>
        <v/>
      </c>
    </row>
    <row r="18" spans="1:14" ht="186.95" customHeight="1" x14ac:dyDescent="0.15">
      <c r="A18" s="138" t="str">
        <f t="shared" ca="1" si="8"/>
        <v/>
      </c>
      <c r="B18" s="102"/>
      <c r="C18" s="102" t="str">
        <f t="shared" ca="1" si="0"/>
        <v/>
      </c>
      <c r="D18" s="102" t="str">
        <f t="shared" ca="1" si="1"/>
        <v/>
      </c>
      <c r="E18" s="139" t="str">
        <f t="shared" ca="1" si="2"/>
        <v/>
      </c>
      <c r="F18" s="139" t="str">
        <f t="shared" ca="1" si="3"/>
        <v/>
      </c>
      <c r="G18" s="140" t="str">
        <f t="shared" ca="1" si="9"/>
        <v/>
      </c>
      <c r="H18" s="118" t="str">
        <f t="shared" ca="1" si="10"/>
        <v/>
      </c>
      <c r="I18" s="118" t="str">
        <f t="shared" ca="1" si="4"/>
        <v/>
      </c>
      <c r="J18" s="141" t="str">
        <f t="shared" ca="1" si="5"/>
        <v/>
      </c>
      <c r="K18" s="139" t="str">
        <f t="shared" ca="1" si="6"/>
        <v/>
      </c>
      <c r="L18" s="140" t="str">
        <f t="shared" ca="1" si="11"/>
        <v/>
      </c>
      <c r="M18" s="118" t="str">
        <f t="shared" ca="1" si="12"/>
        <v/>
      </c>
      <c r="N18" s="138" t="str">
        <f t="shared" ca="1" si="7"/>
        <v/>
      </c>
    </row>
    <row r="19" spans="1:14" ht="186.95" customHeight="1" x14ac:dyDescent="0.15">
      <c r="A19" s="138" t="str">
        <f t="shared" ca="1" si="8"/>
        <v/>
      </c>
      <c r="B19" s="102"/>
      <c r="C19" s="102" t="str">
        <f t="shared" ca="1" si="0"/>
        <v/>
      </c>
      <c r="D19" s="102" t="str">
        <f t="shared" ca="1" si="1"/>
        <v/>
      </c>
      <c r="E19" s="139" t="str">
        <f t="shared" ca="1" si="2"/>
        <v/>
      </c>
      <c r="F19" s="139" t="str">
        <f t="shared" ca="1" si="3"/>
        <v/>
      </c>
      <c r="G19" s="140" t="str">
        <f t="shared" ca="1" si="9"/>
        <v/>
      </c>
      <c r="H19" s="118" t="str">
        <f t="shared" ca="1" si="10"/>
        <v/>
      </c>
      <c r="I19" s="118" t="str">
        <f t="shared" ca="1" si="4"/>
        <v/>
      </c>
      <c r="J19" s="141" t="str">
        <f t="shared" ca="1" si="5"/>
        <v/>
      </c>
      <c r="K19" s="139" t="str">
        <f t="shared" ca="1" si="6"/>
        <v/>
      </c>
      <c r="L19" s="140" t="str">
        <f t="shared" ca="1" si="11"/>
        <v/>
      </c>
      <c r="M19" s="118" t="str">
        <f t="shared" ca="1" si="12"/>
        <v/>
      </c>
      <c r="N19" s="138" t="str">
        <f t="shared" ca="1" si="7"/>
        <v/>
      </c>
    </row>
    <row r="20" spans="1:14" ht="186.95" customHeight="1" x14ac:dyDescent="0.15">
      <c r="A20" s="138" t="str">
        <f t="shared" ca="1" si="8"/>
        <v/>
      </c>
      <c r="B20" s="102"/>
      <c r="C20" s="102" t="str">
        <f t="shared" ca="1" si="0"/>
        <v/>
      </c>
      <c r="D20" s="102" t="str">
        <f t="shared" ca="1" si="1"/>
        <v/>
      </c>
      <c r="E20" s="139" t="str">
        <f t="shared" ca="1" si="2"/>
        <v/>
      </c>
      <c r="F20" s="139" t="str">
        <f t="shared" ca="1" si="3"/>
        <v/>
      </c>
      <c r="G20" s="140" t="str">
        <f t="shared" ca="1" si="9"/>
        <v/>
      </c>
      <c r="H20" s="118" t="str">
        <f t="shared" ca="1" si="10"/>
        <v/>
      </c>
      <c r="I20" s="118" t="str">
        <f t="shared" ca="1" si="4"/>
        <v/>
      </c>
      <c r="J20" s="141" t="str">
        <f t="shared" ca="1" si="5"/>
        <v/>
      </c>
      <c r="K20" s="139" t="str">
        <f t="shared" ca="1" si="6"/>
        <v/>
      </c>
      <c r="L20" s="140" t="str">
        <f t="shared" ca="1" si="11"/>
        <v/>
      </c>
      <c r="M20" s="118" t="str">
        <f t="shared" ca="1" si="12"/>
        <v/>
      </c>
      <c r="N20" s="138" t="str">
        <f t="shared" ca="1" si="7"/>
        <v/>
      </c>
    </row>
    <row r="21" spans="1:14" x14ac:dyDescent="0.15">
      <c r="A21" s="138"/>
      <c r="B21" s="102"/>
      <c r="C21" s="102"/>
      <c r="D21" s="102"/>
      <c r="E21" s="139"/>
      <c r="F21" s="139"/>
      <c r="G21" s="140"/>
      <c r="H21" s="118"/>
      <c r="I21" s="118"/>
      <c r="J21" s="141"/>
      <c r="K21" s="139"/>
      <c r="L21" s="140"/>
      <c r="M21" s="118"/>
      <c r="N21" s="138"/>
    </row>
    <row r="22" spans="1:14" x14ac:dyDescent="0.15">
      <c r="A22" s="138"/>
      <c r="B22" s="102"/>
      <c r="C22" s="102"/>
      <c r="D22" s="102"/>
      <c r="E22" s="139"/>
      <c r="F22" s="139"/>
      <c r="G22" s="140"/>
      <c r="H22" s="118"/>
      <c r="I22" s="118"/>
      <c r="J22" s="141"/>
      <c r="K22" s="139"/>
      <c r="L22" s="140"/>
      <c r="M22" s="118"/>
      <c r="N22" s="138"/>
    </row>
    <row r="23" spans="1:14" x14ac:dyDescent="0.15">
      <c r="A23" s="138"/>
      <c r="B23" s="102"/>
      <c r="C23" s="102"/>
      <c r="D23" s="102"/>
      <c r="E23" s="139"/>
      <c r="F23" s="139"/>
      <c r="G23" s="140"/>
      <c r="H23" s="118"/>
      <c r="I23" s="118"/>
      <c r="J23" s="141"/>
      <c r="K23" s="139"/>
      <c r="L23" s="140"/>
      <c r="M23" s="118"/>
      <c r="N23" s="138"/>
    </row>
    <row r="24" spans="1:14" x14ac:dyDescent="0.15">
      <c r="A24" s="138"/>
      <c r="B24" s="102"/>
      <c r="C24" s="102"/>
      <c r="D24" s="102"/>
      <c r="E24" s="139"/>
      <c r="F24" s="139"/>
      <c r="G24" s="140"/>
      <c r="H24" s="118"/>
      <c r="I24" s="118"/>
      <c r="J24" s="141"/>
      <c r="K24" s="139"/>
      <c r="L24" s="140"/>
      <c r="M24" s="118"/>
      <c r="N24" s="138"/>
    </row>
    <row r="25" spans="1:14" x14ac:dyDescent="0.15">
      <c r="A25" s="138"/>
      <c r="B25" s="102"/>
      <c r="C25" s="102"/>
      <c r="D25" s="102"/>
      <c r="E25" s="139"/>
      <c r="F25" s="139"/>
      <c r="G25" s="140"/>
      <c r="H25" s="118"/>
      <c r="I25" s="118"/>
      <c r="J25" s="141"/>
      <c r="K25" s="139"/>
      <c r="L25" s="140"/>
      <c r="M25" s="118"/>
      <c r="N25" s="138"/>
    </row>
    <row r="26" spans="1:14" x14ac:dyDescent="0.15">
      <c r="A26" s="138"/>
      <c r="B26" s="102"/>
      <c r="C26" s="102"/>
      <c r="D26" s="102"/>
      <c r="E26" s="139"/>
      <c r="F26" s="139"/>
      <c r="G26" s="140"/>
      <c r="H26" s="118"/>
      <c r="I26" s="118"/>
      <c r="J26" s="141"/>
      <c r="K26" s="139"/>
      <c r="L26" s="140"/>
      <c r="M26" s="118"/>
      <c r="N26" s="138"/>
    </row>
    <row r="27" spans="1:14" x14ac:dyDescent="0.15">
      <c r="A27" s="138"/>
      <c r="B27" s="102"/>
      <c r="C27" s="102"/>
      <c r="D27" s="102"/>
      <c r="E27" s="139"/>
      <c r="F27" s="139"/>
      <c r="G27" s="140"/>
      <c r="H27" s="118"/>
      <c r="I27" s="118"/>
      <c r="J27" s="141"/>
      <c r="K27" s="139"/>
      <c r="L27" s="140"/>
      <c r="M27" s="118"/>
      <c r="N27" s="138"/>
    </row>
    <row r="28" spans="1:14" x14ac:dyDescent="0.15">
      <c r="A28" s="138"/>
      <c r="B28" s="102"/>
      <c r="C28" s="102"/>
      <c r="D28" s="102"/>
      <c r="E28" s="139"/>
      <c r="F28" s="139"/>
      <c r="G28" s="140"/>
      <c r="H28" s="118"/>
      <c r="I28" s="118"/>
      <c r="J28" s="141"/>
      <c r="K28" s="139"/>
      <c r="L28" s="140"/>
      <c r="M28" s="118"/>
      <c r="N28" s="138"/>
    </row>
    <row r="29" spans="1:14" x14ac:dyDescent="0.15">
      <c r="A29" s="138"/>
      <c r="B29" s="102"/>
      <c r="C29" s="102"/>
      <c r="D29" s="102"/>
      <c r="E29" s="139"/>
      <c r="F29" s="139"/>
      <c r="G29" s="140"/>
      <c r="H29" s="118"/>
      <c r="I29" s="118"/>
      <c r="J29" s="141"/>
      <c r="K29" s="139"/>
      <c r="L29" s="140"/>
      <c r="M29" s="118"/>
      <c r="N29" s="138"/>
    </row>
    <row r="30" spans="1:14" x14ac:dyDescent="0.15">
      <c r="A30" s="138"/>
      <c r="B30" s="102"/>
      <c r="C30" s="102"/>
      <c r="D30" s="102"/>
      <c r="E30" s="139"/>
      <c r="F30" s="139"/>
      <c r="G30" s="140"/>
      <c r="H30" s="118"/>
      <c r="I30" s="118"/>
      <c r="J30" s="141"/>
      <c r="K30" s="139"/>
      <c r="L30" s="140"/>
      <c r="M30" s="118"/>
      <c r="N30" s="138"/>
    </row>
    <row r="31" spans="1:14" x14ac:dyDescent="0.15">
      <c r="A31" s="138"/>
      <c r="B31" s="102"/>
      <c r="C31" s="102"/>
      <c r="D31" s="102"/>
      <c r="E31" s="139"/>
      <c r="F31" s="139"/>
      <c r="G31" s="140"/>
      <c r="H31" s="118"/>
      <c r="I31" s="118"/>
      <c r="J31" s="141"/>
      <c r="K31" s="139"/>
      <c r="L31" s="140"/>
      <c r="M31" s="118"/>
      <c r="N31" s="138"/>
    </row>
    <row r="32" spans="1:14" x14ac:dyDescent="0.15">
      <c r="A32" s="138"/>
      <c r="B32" s="102"/>
      <c r="C32" s="102"/>
      <c r="D32" s="102"/>
      <c r="E32" s="139"/>
      <c r="F32" s="139"/>
      <c r="G32" s="140"/>
      <c r="H32" s="118"/>
      <c r="I32" s="118"/>
      <c r="J32" s="141"/>
      <c r="K32" s="139"/>
      <c r="L32" s="140"/>
      <c r="M32" s="118"/>
      <c r="N32" s="138"/>
    </row>
    <row r="33" spans="1:14" x14ac:dyDescent="0.15">
      <c r="A33" s="138"/>
      <c r="B33" s="102"/>
      <c r="C33" s="102"/>
      <c r="D33" s="102"/>
      <c r="E33" s="139"/>
      <c r="F33" s="139"/>
      <c r="G33" s="140"/>
      <c r="H33" s="118"/>
      <c r="I33" s="118"/>
      <c r="J33" s="141"/>
      <c r="K33" s="139"/>
      <c r="L33" s="140"/>
      <c r="M33" s="118"/>
      <c r="N33" s="138"/>
    </row>
    <row r="34" spans="1:14" x14ac:dyDescent="0.15">
      <c r="A34" s="138"/>
      <c r="B34" s="102"/>
      <c r="C34" s="102"/>
      <c r="D34" s="102"/>
      <c r="E34" s="139"/>
      <c r="F34" s="139"/>
      <c r="G34" s="140"/>
      <c r="H34" s="118"/>
      <c r="I34" s="118"/>
      <c r="J34" s="141"/>
      <c r="K34" s="139"/>
      <c r="L34" s="140"/>
      <c r="M34" s="118"/>
      <c r="N34" s="138"/>
    </row>
    <row r="35" spans="1:14" x14ac:dyDescent="0.15">
      <c r="A35" s="138"/>
      <c r="B35" s="102"/>
      <c r="C35" s="102"/>
      <c r="D35" s="102"/>
      <c r="E35" s="139"/>
      <c r="F35" s="139"/>
      <c r="G35" s="140"/>
      <c r="H35" s="118"/>
      <c r="I35" s="118"/>
      <c r="J35" s="141"/>
      <c r="K35" s="139"/>
      <c r="L35" s="140"/>
      <c r="M35" s="118"/>
      <c r="N35" s="138"/>
    </row>
    <row r="36" spans="1:14" x14ac:dyDescent="0.15">
      <c r="A36" s="138"/>
      <c r="B36" s="102"/>
      <c r="C36" s="102"/>
      <c r="D36" s="102"/>
      <c r="E36" s="139"/>
      <c r="F36" s="139"/>
      <c r="G36" s="140"/>
      <c r="H36" s="118"/>
      <c r="I36" s="118"/>
      <c r="J36" s="141"/>
      <c r="K36" s="139"/>
      <c r="L36" s="140"/>
      <c r="M36" s="118"/>
      <c r="N36" s="138"/>
    </row>
    <row r="37" spans="1:14" x14ac:dyDescent="0.15">
      <c r="A37" s="138"/>
      <c r="B37" s="102"/>
      <c r="C37" s="102"/>
      <c r="D37" s="102"/>
      <c r="E37" s="139"/>
      <c r="F37" s="139"/>
      <c r="G37" s="140"/>
      <c r="H37" s="118"/>
      <c r="I37" s="118"/>
      <c r="J37" s="141"/>
      <c r="K37" s="139"/>
      <c r="L37" s="140"/>
      <c r="M37" s="118"/>
      <c r="N37" s="138"/>
    </row>
    <row r="38" spans="1:14" x14ac:dyDescent="0.15">
      <c r="A38" s="138"/>
      <c r="B38" s="102"/>
      <c r="C38" s="102"/>
      <c r="D38" s="102"/>
      <c r="E38" s="139"/>
      <c r="F38" s="139"/>
      <c r="G38" s="140"/>
      <c r="H38" s="118"/>
      <c r="I38" s="118"/>
      <c r="J38" s="141"/>
      <c r="K38" s="139"/>
      <c r="L38" s="140"/>
      <c r="M38" s="118"/>
      <c r="N38" s="138"/>
    </row>
    <row r="39" spans="1:14" x14ac:dyDescent="0.15">
      <c r="A39" s="138"/>
      <c r="B39" s="102"/>
      <c r="C39" s="102"/>
      <c r="D39" s="102"/>
      <c r="E39" s="139"/>
      <c r="F39" s="139"/>
      <c r="G39" s="140"/>
      <c r="H39" s="118"/>
      <c r="I39" s="118"/>
      <c r="J39" s="141"/>
      <c r="K39" s="139"/>
      <c r="L39" s="140"/>
      <c r="M39" s="118"/>
      <c r="N39" s="138"/>
    </row>
    <row r="40" spans="1:14" x14ac:dyDescent="0.15">
      <c r="A40" s="138"/>
      <c r="B40" s="102"/>
      <c r="C40" s="102"/>
      <c r="D40" s="102"/>
      <c r="E40" s="139"/>
      <c r="F40" s="139"/>
      <c r="G40" s="140"/>
      <c r="H40" s="118"/>
      <c r="I40" s="118"/>
      <c r="J40" s="141"/>
      <c r="K40" s="139"/>
      <c r="L40" s="140"/>
      <c r="M40" s="118"/>
      <c r="N40" s="138"/>
    </row>
    <row r="41" spans="1:14" x14ac:dyDescent="0.15">
      <c r="A41" s="138"/>
      <c r="B41" s="102"/>
      <c r="C41" s="102"/>
      <c r="D41" s="102"/>
      <c r="E41" s="139"/>
      <c r="F41" s="139"/>
      <c r="G41" s="140"/>
      <c r="H41" s="118"/>
      <c r="I41" s="118"/>
      <c r="J41" s="141"/>
      <c r="K41" s="139"/>
      <c r="L41" s="140"/>
      <c r="M41" s="118"/>
      <c r="N41" s="138"/>
    </row>
    <row r="42" spans="1:14" x14ac:dyDescent="0.15">
      <c r="A42" s="138"/>
      <c r="B42" s="102"/>
      <c r="C42" s="102"/>
      <c r="D42" s="102"/>
      <c r="E42" s="139"/>
      <c r="F42" s="139"/>
      <c r="G42" s="140"/>
      <c r="H42" s="118"/>
      <c r="I42" s="118"/>
      <c r="J42" s="141"/>
      <c r="K42" s="139"/>
      <c r="L42" s="140"/>
      <c r="M42" s="118"/>
      <c r="N42" s="138"/>
    </row>
    <row r="43" spans="1:14" x14ac:dyDescent="0.15">
      <c r="A43" s="138"/>
      <c r="B43" s="102"/>
      <c r="C43" s="102"/>
      <c r="D43" s="102"/>
      <c r="E43" s="139"/>
      <c r="F43" s="139"/>
      <c r="G43" s="140"/>
      <c r="H43" s="118"/>
      <c r="I43" s="118"/>
      <c r="J43" s="141"/>
      <c r="K43" s="139"/>
      <c r="L43" s="140"/>
      <c r="M43" s="118"/>
      <c r="N43" s="138"/>
    </row>
    <row r="44" spans="1:14" x14ac:dyDescent="0.15">
      <c r="A44" s="138"/>
      <c r="B44" s="102"/>
      <c r="C44" s="102"/>
      <c r="D44" s="102"/>
      <c r="E44" s="139"/>
      <c r="F44" s="139"/>
      <c r="G44" s="140"/>
      <c r="H44" s="118"/>
      <c r="I44" s="118"/>
      <c r="J44" s="141"/>
      <c r="K44" s="139"/>
      <c r="L44" s="140"/>
      <c r="M44" s="118"/>
      <c r="N44" s="138"/>
    </row>
    <row r="45" spans="1:14" x14ac:dyDescent="0.15">
      <c r="A45" s="138"/>
      <c r="B45" s="102"/>
      <c r="C45" s="102"/>
      <c r="D45" s="102"/>
      <c r="E45" s="139"/>
      <c r="F45" s="139"/>
      <c r="G45" s="140"/>
      <c r="H45" s="118"/>
      <c r="I45" s="118"/>
      <c r="J45" s="141"/>
      <c r="K45" s="139"/>
      <c r="L45" s="140"/>
      <c r="M45" s="118"/>
      <c r="N45" s="138"/>
    </row>
    <row r="46" spans="1:14" x14ac:dyDescent="0.15">
      <c r="A46" s="138"/>
      <c r="B46" s="102"/>
      <c r="C46" s="102"/>
      <c r="D46" s="102"/>
      <c r="E46" s="139"/>
      <c r="F46" s="139"/>
      <c r="G46" s="140"/>
      <c r="H46" s="118"/>
      <c r="I46" s="118"/>
      <c r="J46" s="141"/>
      <c r="K46" s="139"/>
      <c r="L46" s="140"/>
      <c r="M46" s="118"/>
      <c r="N46" s="138"/>
    </row>
    <row r="47" spans="1:14" x14ac:dyDescent="0.15">
      <c r="A47" s="138"/>
      <c r="B47" s="102"/>
      <c r="C47" s="102"/>
      <c r="D47" s="102"/>
      <c r="E47" s="139"/>
      <c r="F47" s="139"/>
      <c r="G47" s="140"/>
      <c r="H47" s="118"/>
      <c r="I47" s="118"/>
      <c r="J47" s="141"/>
      <c r="K47" s="139"/>
      <c r="L47" s="140"/>
      <c r="M47" s="118"/>
      <c r="N47" s="138"/>
    </row>
    <row r="48" spans="1:14" x14ac:dyDescent="0.15">
      <c r="A48" s="138"/>
      <c r="B48" s="102"/>
      <c r="C48" s="102"/>
      <c r="D48" s="102"/>
      <c r="E48" s="139"/>
      <c r="F48" s="139"/>
      <c r="G48" s="140"/>
      <c r="H48" s="118"/>
      <c r="I48" s="118"/>
      <c r="J48" s="141"/>
      <c r="K48" s="139"/>
      <c r="L48" s="140"/>
      <c r="M48" s="118"/>
      <c r="N48" s="138"/>
    </row>
    <row r="49" spans="1:14" x14ac:dyDescent="0.15">
      <c r="A49" s="138"/>
      <c r="B49" s="102"/>
      <c r="C49" s="102"/>
      <c r="D49" s="102"/>
      <c r="E49" s="139"/>
      <c r="F49" s="139"/>
      <c r="G49" s="140"/>
      <c r="H49" s="118"/>
      <c r="I49" s="118"/>
      <c r="J49" s="141"/>
      <c r="K49" s="139"/>
      <c r="L49" s="140"/>
      <c r="M49" s="118"/>
      <c r="N49" s="138"/>
    </row>
    <row r="50" spans="1:14" x14ac:dyDescent="0.15">
      <c r="A50" s="138"/>
      <c r="B50" s="102"/>
      <c r="C50" s="102"/>
      <c r="D50" s="102"/>
      <c r="E50" s="139"/>
      <c r="F50" s="139"/>
      <c r="G50" s="140"/>
      <c r="H50" s="118"/>
      <c r="I50" s="118"/>
      <c r="J50" s="141"/>
      <c r="K50" s="139"/>
      <c r="L50" s="140"/>
      <c r="M50" s="118"/>
      <c r="N50" s="138"/>
    </row>
    <row r="51" spans="1:14" x14ac:dyDescent="0.15">
      <c r="A51" s="138"/>
      <c r="B51" s="102"/>
      <c r="C51" s="102"/>
      <c r="D51" s="102"/>
      <c r="E51" s="139"/>
      <c r="F51" s="139"/>
      <c r="G51" s="140"/>
      <c r="H51" s="118"/>
      <c r="I51" s="118"/>
      <c r="J51" s="141"/>
      <c r="K51" s="139"/>
      <c r="L51" s="140"/>
      <c r="M51" s="118"/>
      <c r="N51" s="138"/>
    </row>
    <row r="52" spans="1:14" x14ac:dyDescent="0.15">
      <c r="A52" s="138"/>
      <c r="B52" s="102"/>
      <c r="C52" s="102"/>
      <c r="D52" s="102"/>
      <c r="E52" s="139"/>
      <c r="F52" s="139"/>
      <c r="G52" s="140"/>
      <c r="H52" s="118"/>
      <c r="I52" s="118"/>
      <c r="J52" s="141"/>
      <c r="K52" s="139"/>
      <c r="L52" s="140"/>
      <c r="M52" s="118"/>
      <c r="N52" s="138"/>
    </row>
    <row r="53" spans="1:14" x14ac:dyDescent="0.15">
      <c r="A53" s="138"/>
      <c r="B53" s="102"/>
      <c r="C53" s="102"/>
      <c r="D53" s="102"/>
      <c r="E53" s="139"/>
      <c r="F53" s="139"/>
      <c r="G53" s="140"/>
      <c r="H53" s="118"/>
      <c r="I53" s="118"/>
      <c r="J53" s="141"/>
      <c r="K53" s="139"/>
      <c r="L53" s="140"/>
      <c r="M53" s="118"/>
      <c r="N53" s="138"/>
    </row>
    <row r="54" spans="1:14" x14ac:dyDescent="0.15">
      <c r="A54" s="138"/>
      <c r="B54" s="102"/>
      <c r="C54" s="102"/>
      <c r="D54" s="102"/>
      <c r="E54" s="139"/>
      <c r="F54" s="139"/>
      <c r="G54" s="140"/>
      <c r="H54" s="118"/>
      <c r="I54" s="118"/>
      <c r="J54" s="141"/>
      <c r="K54" s="139"/>
      <c r="L54" s="140"/>
      <c r="M54" s="118"/>
      <c r="N54" s="138"/>
    </row>
    <row r="55" spans="1:14" x14ac:dyDescent="0.15">
      <c r="A55" s="138"/>
      <c r="B55" s="102"/>
      <c r="C55" s="102"/>
      <c r="D55" s="102"/>
      <c r="E55" s="139"/>
      <c r="F55" s="139"/>
      <c r="G55" s="140"/>
      <c r="H55" s="118"/>
      <c r="I55" s="118"/>
      <c r="J55" s="141"/>
      <c r="K55" s="139"/>
      <c r="L55" s="140"/>
      <c r="M55" s="118"/>
      <c r="N55" s="138"/>
    </row>
    <row r="56" spans="1:14" x14ac:dyDescent="0.15">
      <c r="A56" s="138"/>
      <c r="B56" s="102"/>
      <c r="C56" s="102"/>
      <c r="D56" s="102"/>
      <c r="E56" s="139"/>
      <c r="F56" s="139"/>
      <c r="G56" s="140"/>
      <c r="H56" s="118"/>
      <c r="I56" s="118"/>
      <c r="J56" s="141"/>
      <c r="K56" s="139"/>
      <c r="L56" s="140"/>
      <c r="M56" s="118"/>
      <c r="N56" s="138"/>
    </row>
    <row r="57" spans="1:14" x14ac:dyDescent="0.15">
      <c r="A57" s="138"/>
      <c r="B57" s="102"/>
      <c r="C57" s="102"/>
      <c r="D57" s="102"/>
      <c r="E57" s="139"/>
      <c r="F57" s="139"/>
      <c r="G57" s="140"/>
      <c r="H57" s="118"/>
      <c r="I57" s="118"/>
      <c r="J57" s="141"/>
      <c r="K57" s="139"/>
      <c r="L57" s="140"/>
      <c r="M57" s="118"/>
      <c r="N57" s="138"/>
    </row>
    <row r="58" spans="1:14" x14ac:dyDescent="0.15">
      <c r="A58" s="138"/>
      <c r="B58" s="102"/>
      <c r="C58" s="102"/>
      <c r="D58" s="102"/>
      <c r="E58" s="139"/>
      <c r="F58" s="139"/>
      <c r="G58" s="140"/>
      <c r="H58" s="118"/>
      <c r="I58" s="118"/>
      <c r="J58" s="141"/>
      <c r="K58" s="139"/>
      <c r="L58" s="140"/>
      <c r="M58" s="118"/>
      <c r="N58" s="138"/>
    </row>
    <row r="59" spans="1:14" x14ac:dyDescent="0.15">
      <c r="A59" s="138"/>
      <c r="B59" s="102"/>
      <c r="C59" s="102"/>
      <c r="D59" s="102"/>
      <c r="E59" s="139"/>
      <c r="F59" s="139"/>
      <c r="G59" s="140"/>
      <c r="H59" s="118"/>
      <c r="I59" s="118"/>
      <c r="J59" s="141"/>
      <c r="K59" s="139"/>
      <c r="L59" s="140"/>
      <c r="M59" s="118"/>
      <c r="N59" s="138"/>
    </row>
    <row r="60" spans="1:14" x14ac:dyDescent="0.15">
      <c r="A60" s="138"/>
      <c r="B60" s="102"/>
      <c r="C60" s="102"/>
      <c r="D60" s="102"/>
      <c r="E60" s="139"/>
      <c r="F60" s="139"/>
      <c r="G60" s="140"/>
      <c r="H60" s="118"/>
      <c r="I60" s="118"/>
      <c r="J60" s="141"/>
      <c r="K60" s="139"/>
      <c r="L60" s="140"/>
      <c r="M60" s="118"/>
      <c r="N60" s="138"/>
    </row>
    <row r="61" spans="1:14" x14ac:dyDescent="0.15">
      <c r="A61" s="138"/>
      <c r="B61" s="102"/>
      <c r="C61" s="102"/>
      <c r="D61" s="102"/>
      <c r="E61" s="139"/>
      <c r="F61" s="139"/>
      <c r="G61" s="140"/>
      <c r="H61" s="118"/>
      <c r="I61" s="118"/>
      <c r="J61" s="141"/>
      <c r="K61" s="139"/>
      <c r="L61" s="140"/>
      <c r="M61" s="118"/>
      <c r="N61" s="138"/>
    </row>
    <row r="62" spans="1:14" x14ac:dyDescent="0.15">
      <c r="A62" s="138"/>
      <c r="B62" s="102"/>
      <c r="C62" s="102"/>
      <c r="D62" s="102"/>
      <c r="E62" s="139"/>
      <c r="F62" s="139"/>
      <c r="G62" s="140"/>
      <c r="H62" s="118"/>
      <c r="I62" s="118"/>
      <c r="J62" s="141"/>
      <c r="K62" s="139"/>
      <c r="L62" s="140"/>
      <c r="M62" s="118"/>
      <c r="N62" s="138"/>
    </row>
    <row r="63" spans="1:14" x14ac:dyDescent="0.15">
      <c r="A63" s="138"/>
      <c r="B63" s="102"/>
      <c r="C63" s="102"/>
      <c r="D63" s="102"/>
      <c r="E63" s="139"/>
      <c r="F63" s="139"/>
      <c r="G63" s="140"/>
      <c r="H63" s="118"/>
      <c r="I63" s="118"/>
      <c r="J63" s="141"/>
      <c r="K63" s="139"/>
      <c r="L63" s="140"/>
      <c r="M63" s="118"/>
      <c r="N63" s="138"/>
    </row>
    <row r="64" spans="1:14" x14ac:dyDescent="0.15">
      <c r="A64" s="138"/>
      <c r="B64" s="102"/>
      <c r="C64" s="102"/>
      <c r="D64" s="102"/>
      <c r="E64" s="139"/>
      <c r="F64" s="139"/>
      <c r="G64" s="140"/>
      <c r="H64" s="118"/>
      <c r="I64" s="118"/>
      <c r="J64" s="141"/>
      <c r="K64" s="139"/>
      <c r="L64" s="140"/>
      <c r="M64" s="118"/>
      <c r="N64" s="138"/>
    </row>
    <row r="65" spans="1:14" x14ac:dyDescent="0.15">
      <c r="A65" s="138"/>
      <c r="B65" s="102"/>
      <c r="C65" s="102"/>
      <c r="D65" s="102"/>
      <c r="E65" s="139"/>
      <c r="F65" s="139"/>
      <c r="G65" s="140"/>
      <c r="H65" s="118"/>
      <c r="I65" s="118"/>
      <c r="J65" s="141"/>
      <c r="K65" s="139"/>
      <c r="L65" s="140"/>
      <c r="M65" s="118"/>
      <c r="N65" s="138"/>
    </row>
    <row r="66" spans="1:14" x14ac:dyDescent="0.15">
      <c r="A66" s="138"/>
      <c r="B66" s="102"/>
      <c r="C66" s="102"/>
      <c r="D66" s="102"/>
      <c r="E66" s="139"/>
      <c r="F66" s="139"/>
      <c r="G66" s="140"/>
      <c r="H66" s="118"/>
      <c r="I66" s="118"/>
      <c r="J66" s="141"/>
      <c r="K66" s="139"/>
      <c r="L66" s="140"/>
      <c r="M66" s="118"/>
      <c r="N66" s="138"/>
    </row>
    <row r="67" spans="1:14" x14ac:dyDescent="0.15">
      <c r="A67" s="138"/>
      <c r="B67" s="102"/>
      <c r="C67" s="102"/>
      <c r="D67" s="102"/>
      <c r="E67" s="139"/>
      <c r="F67" s="139"/>
      <c r="G67" s="140"/>
      <c r="H67" s="118"/>
      <c r="I67" s="118"/>
      <c r="J67" s="141"/>
      <c r="K67" s="139"/>
      <c r="L67" s="140"/>
      <c r="M67" s="118"/>
      <c r="N67" s="138"/>
    </row>
    <row r="68" spans="1:14" x14ac:dyDescent="0.15">
      <c r="A68" s="138"/>
      <c r="B68" s="102"/>
      <c r="C68" s="102"/>
      <c r="D68" s="102"/>
      <c r="E68" s="139"/>
      <c r="F68" s="139"/>
      <c r="G68" s="140"/>
      <c r="H68" s="118"/>
      <c r="I68" s="118"/>
      <c r="J68" s="141"/>
      <c r="K68" s="139"/>
      <c r="L68" s="140"/>
      <c r="M68" s="118"/>
      <c r="N68" s="138"/>
    </row>
    <row r="69" spans="1:14" x14ac:dyDescent="0.15">
      <c r="A69" s="138"/>
      <c r="B69" s="102"/>
      <c r="C69" s="102"/>
      <c r="D69" s="102"/>
      <c r="E69" s="139"/>
      <c r="F69" s="139"/>
      <c r="G69" s="140"/>
      <c r="H69" s="118"/>
      <c r="I69" s="118"/>
      <c r="J69" s="141"/>
      <c r="K69" s="139"/>
      <c r="L69" s="140"/>
      <c r="M69" s="118"/>
      <c r="N69" s="138"/>
    </row>
    <row r="70" spans="1:14" x14ac:dyDescent="0.15">
      <c r="A70" s="138"/>
      <c r="B70" s="102"/>
      <c r="C70" s="102"/>
      <c r="D70" s="102"/>
      <c r="E70" s="139"/>
      <c r="F70" s="139"/>
      <c r="G70" s="140"/>
      <c r="H70" s="118"/>
      <c r="I70" s="118"/>
      <c r="J70" s="141"/>
      <c r="K70" s="139"/>
      <c r="L70" s="140"/>
      <c r="M70" s="118"/>
      <c r="N70" s="138"/>
    </row>
    <row r="71" spans="1:14" x14ac:dyDescent="0.15">
      <c r="A71" s="138"/>
      <c r="B71" s="102"/>
      <c r="C71" s="102"/>
      <c r="D71" s="102"/>
      <c r="E71" s="139"/>
      <c r="F71" s="139"/>
      <c r="G71" s="140"/>
      <c r="H71" s="118"/>
      <c r="I71" s="118"/>
      <c r="J71" s="141"/>
      <c r="K71" s="139"/>
      <c r="L71" s="140"/>
      <c r="M71" s="118"/>
      <c r="N71" s="138"/>
    </row>
    <row r="72" spans="1:14" x14ac:dyDescent="0.15">
      <c r="A72" s="138"/>
      <c r="B72" s="102"/>
      <c r="C72" s="102"/>
      <c r="D72" s="102"/>
      <c r="E72" s="139"/>
      <c r="F72" s="139"/>
      <c r="G72" s="140"/>
      <c r="H72" s="118"/>
      <c r="I72" s="118"/>
      <c r="J72" s="141"/>
      <c r="K72" s="139"/>
      <c r="L72" s="140"/>
      <c r="M72" s="118"/>
      <c r="N72" s="138"/>
    </row>
    <row r="73" spans="1:14" x14ac:dyDescent="0.15">
      <c r="A73" s="138"/>
      <c r="B73" s="102"/>
      <c r="C73" s="102"/>
      <c r="D73" s="102"/>
      <c r="E73" s="139"/>
      <c r="F73" s="139"/>
      <c r="G73" s="140"/>
      <c r="H73" s="118"/>
      <c r="I73" s="118"/>
      <c r="J73" s="141"/>
      <c r="K73" s="139"/>
      <c r="L73" s="140"/>
      <c r="M73" s="118"/>
      <c r="N73" s="138"/>
    </row>
    <row r="74" spans="1:14" x14ac:dyDescent="0.15">
      <c r="A74" s="138"/>
      <c r="B74" s="102"/>
      <c r="C74" s="102"/>
      <c r="D74" s="102"/>
      <c r="E74" s="139"/>
      <c r="F74" s="139"/>
      <c r="G74" s="140"/>
      <c r="H74" s="118"/>
      <c r="I74" s="118"/>
      <c r="J74" s="141"/>
      <c r="K74" s="139"/>
      <c r="L74" s="140"/>
      <c r="M74" s="118"/>
      <c r="N74" s="138"/>
    </row>
    <row r="75" spans="1:14" x14ac:dyDescent="0.15">
      <c r="A75" s="138"/>
      <c r="B75" s="102"/>
      <c r="C75" s="102"/>
      <c r="D75" s="102"/>
      <c r="E75" s="139"/>
      <c r="F75" s="139"/>
      <c r="G75" s="140"/>
      <c r="H75" s="118"/>
      <c r="I75" s="118"/>
      <c r="J75" s="141"/>
      <c r="K75" s="139"/>
      <c r="L75" s="140"/>
      <c r="M75" s="118"/>
      <c r="N75" s="138"/>
    </row>
    <row r="76" spans="1:14" x14ac:dyDescent="0.15">
      <c r="A76" s="138"/>
      <c r="B76" s="102"/>
      <c r="C76" s="102"/>
      <c r="D76" s="102"/>
      <c r="E76" s="139"/>
      <c r="F76" s="139"/>
      <c r="G76" s="140"/>
      <c r="H76" s="118"/>
      <c r="I76" s="118"/>
      <c r="J76" s="141"/>
      <c r="K76" s="139"/>
      <c r="L76" s="140"/>
      <c r="M76" s="118"/>
      <c r="N76" s="138"/>
    </row>
    <row r="77" spans="1:14" x14ac:dyDescent="0.15">
      <c r="A77" s="138"/>
      <c r="B77" s="102"/>
      <c r="C77" s="102"/>
      <c r="D77" s="102"/>
      <c r="E77" s="139"/>
      <c r="F77" s="139"/>
      <c r="G77" s="140"/>
      <c r="H77" s="118"/>
      <c r="I77" s="118"/>
      <c r="J77" s="141"/>
      <c r="K77" s="139"/>
      <c r="L77" s="140"/>
      <c r="M77" s="118"/>
      <c r="N77" s="138"/>
    </row>
    <row r="78" spans="1:14" x14ac:dyDescent="0.15">
      <c r="A78" s="138"/>
      <c r="B78" s="102"/>
      <c r="C78" s="102"/>
      <c r="D78" s="102"/>
      <c r="E78" s="139"/>
      <c r="F78" s="139"/>
      <c r="G78" s="140"/>
      <c r="H78" s="118"/>
      <c r="I78" s="118"/>
      <c r="J78" s="141"/>
      <c r="K78" s="139"/>
      <c r="L78" s="140"/>
      <c r="M78" s="118"/>
      <c r="N78" s="138"/>
    </row>
    <row r="79" spans="1:14" x14ac:dyDescent="0.15">
      <c r="A79" s="138"/>
      <c r="B79" s="102"/>
      <c r="C79" s="102"/>
      <c r="D79" s="102"/>
      <c r="E79" s="139"/>
      <c r="F79" s="139"/>
      <c r="G79" s="140"/>
      <c r="H79" s="118"/>
      <c r="I79" s="118"/>
      <c r="J79" s="141"/>
      <c r="K79" s="139"/>
      <c r="L79" s="140"/>
      <c r="M79" s="118"/>
      <c r="N79" s="138"/>
    </row>
    <row r="80" spans="1:14" x14ac:dyDescent="0.15">
      <c r="A80" s="138"/>
      <c r="B80" s="102"/>
      <c r="C80" s="102"/>
      <c r="D80" s="102"/>
      <c r="E80" s="139"/>
      <c r="F80" s="139"/>
      <c r="G80" s="140"/>
      <c r="H80" s="118"/>
      <c r="I80" s="118"/>
      <c r="J80" s="141"/>
      <c r="K80" s="139"/>
      <c r="L80" s="140"/>
      <c r="M80" s="118"/>
      <c r="N80" s="138"/>
    </row>
    <row r="81" spans="1:14" x14ac:dyDescent="0.15">
      <c r="A81" s="138"/>
      <c r="B81" s="102"/>
      <c r="C81" s="102"/>
      <c r="D81" s="102"/>
      <c r="E81" s="139"/>
      <c r="F81" s="139"/>
      <c r="G81" s="140"/>
      <c r="H81" s="118"/>
      <c r="I81" s="118"/>
      <c r="J81" s="141"/>
      <c r="K81" s="139"/>
      <c r="L81" s="140"/>
      <c r="M81" s="118"/>
      <c r="N81" s="138"/>
    </row>
    <row r="82" spans="1:14" x14ac:dyDescent="0.15">
      <c r="A82" s="138"/>
      <c r="B82" s="102"/>
      <c r="C82" s="102"/>
      <c r="D82" s="102"/>
      <c r="E82" s="139"/>
      <c r="F82" s="139"/>
      <c r="G82" s="140"/>
      <c r="H82" s="118"/>
      <c r="I82" s="118"/>
      <c r="J82" s="141"/>
      <c r="K82" s="139"/>
      <c r="L82" s="140"/>
      <c r="M82" s="118"/>
      <c r="N82" s="138"/>
    </row>
    <row r="83" spans="1:14" x14ac:dyDescent="0.15">
      <c r="A83" s="138"/>
      <c r="B83" s="102"/>
      <c r="C83" s="102"/>
      <c r="D83" s="102"/>
      <c r="E83" s="139"/>
      <c r="F83" s="139"/>
      <c r="G83" s="140"/>
      <c r="H83" s="118"/>
      <c r="I83" s="118"/>
      <c r="J83" s="141"/>
      <c r="K83" s="139"/>
      <c r="L83" s="140"/>
      <c r="M83" s="118"/>
      <c r="N83" s="138"/>
    </row>
    <row r="84" spans="1:14" x14ac:dyDescent="0.15">
      <c r="A84" s="138"/>
      <c r="B84" s="102"/>
      <c r="C84" s="102"/>
      <c r="D84" s="102"/>
      <c r="E84" s="139"/>
      <c r="F84" s="139"/>
      <c r="G84" s="140"/>
      <c r="H84" s="118"/>
      <c r="I84" s="118"/>
      <c r="J84" s="141"/>
      <c r="K84" s="139"/>
      <c r="L84" s="140"/>
      <c r="M84" s="118"/>
      <c r="N84" s="138"/>
    </row>
    <row r="85" spans="1:14" x14ac:dyDescent="0.15">
      <c r="A85" s="138"/>
      <c r="B85" s="102"/>
      <c r="C85" s="102"/>
      <c r="D85" s="102"/>
      <c r="E85" s="139"/>
      <c r="F85" s="139"/>
      <c r="G85" s="140"/>
      <c r="H85" s="118"/>
      <c r="I85" s="118"/>
      <c r="J85" s="141"/>
      <c r="K85" s="139"/>
      <c r="L85" s="140"/>
      <c r="M85" s="118"/>
      <c r="N85" s="138"/>
    </row>
    <row r="86" spans="1:14" x14ac:dyDescent="0.15">
      <c r="A86" s="138"/>
      <c r="B86" s="102"/>
      <c r="C86" s="102"/>
      <c r="D86" s="102"/>
      <c r="E86" s="139"/>
      <c r="F86" s="139"/>
      <c r="G86" s="140"/>
      <c r="H86" s="118"/>
      <c r="I86" s="118"/>
      <c r="J86" s="141"/>
      <c r="K86" s="139"/>
      <c r="L86" s="140"/>
      <c r="M86" s="118"/>
      <c r="N86" s="138"/>
    </row>
    <row r="87" spans="1:14" x14ac:dyDescent="0.15">
      <c r="A87" s="138"/>
      <c r="B87" s="102"/>
      <c r="C87" s="102"/>
      <c r="D87" s="102"/>
      <c r="E87" s="139"/>
      <c r="F87" s="139"/>
      <c r="G87" s="140"/>
      <c r="H87" s="118"/>
      <c r="I87" s="118"/>
      <c r="J87" s="141"/>
      <c r="K87" s="139"/>
      <c r="L87" s="140"/>
      <c r="M87" s="118"/>
      <c r="N87" s="138"/>
    </row>
    <row r="88" spans="1:14" x14ac:dyDescent="0.15">
      <c r="A88" s="138"/>
      <c r="B88" s="102"/>
      <c r="C88" s="102"/>
      <c r="D88" s="102"/>
      <c r="E88" s="139"/>
      <c r="F88" s="139"/>
      <c r="G88" s="140"/>
      <c r="H88" s="118"/>
      <c r="I88" s="118"/>
      <c r="J88" s="141"/>
      <c r="K88" s="139"/>
      <c r="L88" s="140"/>
      <c r="M88" s="118"/>
      <c r="N88" s="138"/>
    </row>
    <row r="89" spans="1:14" x14ac:dyDescent="0.15">
      <c r="A89" s="138"/>
      <c r="B89" s="102"/>
      <c r="C89" s="102"/>
      <c r="D89" s="102"/>
      <c r="E89" s="139"/>
      <c r="F89" s="139"/>
      <c r="G89" s="140"/>
      <c r="H89" s="118"/>
      <c r="I89" s="118"/>
      <c r="J89" s="141"/>
      <c r="K89" s="139"/>
      <c r="L89" s="140"/>
      <c r="M89" s="118"/>
      <c r="N89" s="138"/>
    </row>
    <row r="90" spans="1:14" x14ac:dyDescent="0.15">
      <c r="A90" s="138"/>
      <c r="B90" s="102"/>
      <c r="C90" s="102"/>
      <c r="D90" s="102"/>
      <c r="E90" s="139"/>
      <c r="F90" s="139"/>
      <c r="G90" s="140"/>
      <c r="H90" s="118"/>
      <c r="I90" s="118"/>
      <c r="J90" s="141"/>
      <c r="K90" s="139"/>
      <c r="L90" s="140"/>
      <c r="M90" s="118"/>
      <c r="N90" s="138"/>
    </row>
    <row r="91" spans="1:14" x14ac:dyDescent="0.15">
      <c r="A91" s="138"/>
      <c r="B91" s="102"/>
      <c r="C91" s="102"/>
      <c r="D91" s="102"/>
      <c r="E91" s="139"/>
      <c r="F91" s="139"/>
      <c r="G91" s="140"/>
      <c r="H91" s="118"/>
      <c r="I91" s="118"/>
      <c r="J91" s="141"/>
      <c r="K91" s="139"/>
      <c r="L91" s="140"/>
      <c r="M91" s="118"/>
      <c r="N91" s="138"/>
    </row>
    <row r="92" spans="1:14" x14ac:dyDescent="0.15">
      <c r="A92" s="138"/>
      <c r="B92" s="102"/>
      <c r="C92" s="102"/>
      <c r="D92" s="102"/>
      <c r="E92" s="139"/>
      <c r="F92" s="139"/>
      <c r="G92" s="140"/>
      <c r="H92" s="118"/>
      <c r="I92" s="118"/>
      <c r="J92" s="141"/>
      <c r="K92" s="139"/>
      <c r="L92" s="140"/>
      <c r="M92" s="118"/>
      <c r="N92" s="138"/>
    </row>
    <row r="93" spans="1:14" x14ac:dyDescent="0.15">
      <c r="A93" s="138"/>
      <c r="B93" s="102"/>
      <c r="C93" s="102"/>
      <c r="D93" s="102"/>
      <c r="E93" s="139"/>
      <c r="F93" s="139"/>
      <c r="G93" s="140"/>
      <c r="H93" s="118"/>
      <c r="I93" s="118"/>
      <c r="J93" s="141"/>
      <c r="K93" s="139"/>
      <c r="L93" s="140"/>
      <c r="M93" s="118"/>
      <c r="N93" s="138"/>
    </row>
    <row r="94" spans="1:14" x14ac:dyDescent="0.15">
      <c r="A94" s="138"/>
      <c r="B94" s="102"/>
      <c r="C94" s="102"/>
      <c r="D94" s="102"/>
      <c r="E94" s="139"/>
      <c r="F94" s="139"/>
      <c r="G94" s="140"/>
      <c r="H94" s="118"/>
      <c r="I94" s="118"/>
      <c r="J94" s="141"/>
      <c r="K94" s="139"/>
      <c r="L94" s="140"/>
      <c r="M94" s="118"/>
      <c r="N94" s="138"/>
    </row>
    <row r="95" spans="1:14" x14ac:dyDescent="0.15">
      <c r="A95" s="138"/>
      <c r="B95" s="102"/>
      <c r="C95" s="102"/>
      <c r="D95" s="102"/>
      <c r="E95" s="139"/>
      <c r="F95" s="139"/>
      <c r="G95" s="140"/>
      <c r="H95" s="118"/>
      <c r="I95" s="118"/>
      <c r="J95" s="141"/>
      <c r="K95" s="139"/>
      <c r="L95" s="140"/>
      <c r="M95" s="118"/>
      <c r="N95" s="138"/>
    </row>
    <row r="96" spans="1:14" x14ac:dyDescent="0.15">
      <c r="A96" s="138"/>
      <c r="B96" s="102"/>
      <c r="C96" s="102"/>
      <c r="D96" s="102"/>
      <c r="E96" s="139"/>
      <c r="F96" s="139"/>
      <c r="G96" s="140"/>
      <c r="H96" s="118"/>
      <c r="I96" s="118"/>
      <c r="J96" s="141"/>
      <c r="K96" s="139"/>
      <c r="L96" s="140"/>
      <c r="M96" s="118"/>
      <c r="N96" s="138"/>
    </row>
    <row r="97" spans="1:14" x14ac:dyDescent="0.15">
      <c r="A97" s="138"/>
      <c r="B97" s="102"/>
      <c r="C97" s="102"/>
      <c r="D97" s="102"/>
      <c r="E97" s="139"/>
      <c r="F97" s="139"/>
      <c r="G97" s="140"/>
      <c r="H97" s="118"/>
      <c r="I97" s="118"/>
      <c r="J97" s="141"/>
      <c r="K97" s="139"/>
      <c r="L97" s="140"/>
      <c r="M97" s="118"/>
      <c r="N97" s="138"/>
    </row>
    <row r="98" spans="1:14" x14ac:dyDescent="0.15">
      <c r="A98" s="138"/>
      <c r="B98" s="102"/>
      <c r="C98" s="102"/>
      <c r="D98" s="102"/>
      <c r="E98" s="139"/>
      <c r="F98" s="139"/>
      <c r="G98" s="140"/>
      <c r="H98" s="118"/>
      <c r="I98" s="118"/>
      <c r="J98" s="141"/>
      <c r="K98" s="139"/>
      <c r="L98" s="140"/>
      <c r="M98" s="118"/>
      <c r="N98" s="138"/>
    </row>
    <row r="99" spans="1:14" x14ac:dyDescent="0.15">
      <c r="A99" s="138"/>
      <c r="B99" s="102"/>
      <c r="C99" s="102"/>
      <c r="D99" s="102"/>
      <c r="E99" s="139"/>
      <c r="F99" s="139"/>
      <c r="G99" s="140"/>
      <c r="H99" s="118"/>
      <c r="I99" s="118"/>
      <c r="J99" s="141"/>
      <c r="K99" s="139"/>
      <c r="L99" s="140"/>
      <c r="M99" s="118"/>
      <c r="N99" s="138"/>
    </row>
    <row r="100" spans="1:14" x14ac:dyDescent="0.15">
      <c r="A100" s="138"/>
      <c r="B100" s="102"/>
      <c r="C100" s="102"/>
      <c r="D100" s="102"/>
      <c r="E100" s="139"/>
      <c r="F100" s="139"/>
      <c r="G100" s="140"/>
      <c r="H100" s="118"/>
      <c r="I100" s="118"/>
      <c r="J100" s="141"/>
      <c r="K100" s="139"/>
      <c r="L100" s="140"/>
      <c r="M100" s="118"/>
      <c r="N100" s="138"/>
    </row>
    <row r="101" spans="1:14" x14ac:dyDescent="0.15">
      <c r="A101" s="138"/>
      <c r="B101" s="102"/>
      <c r="C101" s="102"/>
      <c r="D101" s="102"/>
      <c r="E101" s="139"/>
      <c r="F101" s="139"/>
      <c r="G101" s="140"/>
      <c r="H101" s="118"/>
      <c r="I101" s="118"/>
      <c r="J101" s="141"/>
      <c r="K101" s="139"/>
      <c r="L101" s="140"/>
      <c r="M101" s="118"/>
      <c r="N101" s="138"/>
    </row>
    <row r="102" spans="1:14" x14ac:dyDescent="0.15">
      <c r="A102" s="138"/>
      <c r="B102" s="102"/>
      <c r="C102" s="102"/>
      <c r="D102" s="102"/>
      <c r="E102" s="139"/>
      <c r="F102" s="139"/>
      <c r="G102" s="140"/>
      <c r="H102" s="118"/>
      <c r="I102" s="118"/>
      <c r="J102" s="141"/>
      <c r="K102" s="139"/>
      <c r="L102" s="140"/>
      <c r="M102" s="118"/>
      <c r="N102" s="138"/>
    </row>
    <row r="103" spans="1:14" x14ac:dyDescent="0.15">
      <c r="A103" s="138"/>
      <c r="B103" s="102"/>
      <c r="C103" s="102"/>
      <c r="D103" s="102"/>
      <c r="E103" s="139"/>
      <c r="F103" s="139"/>
      <c r="G103" s="140"/>
      <c r="H103" s="118"/>
      <c r="I103" s="118"/>
      <c r="J103" s="141"/>
      <c r="K103" s="139"/>
      <c r="L103" s="140"/>
      <c r="M103" s="118"/>
      <c r="N103" s="138"/>
    </row>
    <row r="104" spans="1:14" x14ac:dyDescent="0.15">
      <c r="A104" s="138"/>
      <c r="B104" s="102"/>
      <c r="C104" s="102"/>
      <c r="D104" s="102"/>
      <c r="E104" s="139"/>
      <c r="F104" s="139"/>
      <c r="G104" s="140"/>
      <c r="H104" s="118"/>
      <c r="I104" s="118"/>
      <c r="J104" s="141"/>
      <c r="K104" s="139"/>
      <c r="L104" s="140"/>
      <c r="M104" s="118"/>
      <c r="N104" s="138"/>
    </row>
    <row r="105" spans="1:14" x14ac:dyDescent="0.15">
      <c r="A105" s="138"/>
      <c r="B105" s="102"/>
      <c r="C105" s="102"/>
      <c r="D105" s="102"/>
      <c r="E105" s="139"/>
      <c r="F105" s="139"/>
      <c r="G105" s="140"/>
      <c r="H105" s="118"/>
      <c r="I105" s="118"/>
      <c r="J105" s="141"/>
      <c r="K105" s="139"/>
      <c r="L105" s="140"/>
      <c r="M105" s="118"/>
      <c r="N105" s="138"/>
    </row>
    <row r="106" spans="1:14" x14ac:dyDescent="0.15">
      <c r="A106" s="138"/>
      <c r="B106" s="102"/>
      <c r="C106" s="102"/>
      <c r="D106" s="102"/>
      <c r="E106" s="139"/>
      <c r="F106" s="139"/>
      <c r="G106" s="140"/>
      <c r="H106" s="118"/>
      <c r="I106" s="118"/>
      <c r="J106" s="141"/>
      <c r="K106" s="139"/>
      <c r="L106" s="140"/>
      <c r="M106" s="118"/>
      <c r="N106" s="138"/>
    </row>
    <row r="107" spans="1:14" x14ac:dyDescent="0.15">
      <c r="A107" s="138"/>
      <c r="B107" s="102"/>
      <c r="C107" s="102"/>
      <c r="D107" s="102"/>
      <c r="E107" s="139"/>
      <c r="F107" s="139"/>
      <c r="G107" s="140"/>
      <c r="H107" s="118"/>
      <c r="I107" s="118"/>
      <c r="J107" s="141"/>
      <c r="K107" s="139"/>
      <c r="L107" s="140"/>
      <c r="M107" s="118"/>
      <c r="N107" s="138"/>
    </row>
    <row r="108" spans="1:14" x14ac:dyDescent="0.15">
      <c r="A108" s="138"/>
      <c r="B108" s="102"/>
      <c r="C108" s="102"/>
      <c r="D108" s="102"/>
      <c r="E108" s="139"/>
      <c r="F108" s="139"/>
      <c r="G108" s="140"/>
      <c r="H108" s="118"/>
      <c r="I108" s="118"/>
      <c r="J108" s="141"/>
      <c r="K108" s="139"/>
      <c r="L108" s="140"/>
      <c r="M108" s="118"/>
      <c r="N108" s="138"/>
    </row>
    <row r="109" spans="1:14" x14ac:dyDescent="0.15">
      <c r="A109" s="138"/>
      <c r="B109" s="102"/>
      <c r="C109" s="102"/>
      <c r="D109" s="102"/>
      <c r="E109" s="139"/>
      <c r="F109" s="139"/>
      <c r="G109" s="140"/>
      <c r="H109" s="118"/>
      <c r="I109" s="118"/>
      <c r="J109" s="141"/>
      <c r="K109" s="139"/>
      <c r="L109" s="140"/>
      <c r="M109" s="118"/>
      <c r="N109" s="138"/>
    </row>
    <row r="110" spans="1:14" x14ac:dyDescent="0.15">
      <c r="A110" s="138"/>
      <c r="B110" s="102"/>
      <c r="C110" s="102"/>
      <c r="D110" s="102"/>
      <c r="E110" s="139"/>
      <c r="F110" s="139"/>
      <c r="G110" s="140"/>
      <c r="H110" s="118"/>
      <c r="I110" s="118"/>
      <c r="J110" s="141"/>
      <c r="K110" s="139"/>
      <c r="L110" s="140"/>
      <c r="M110" s="118"/>
      <c r="N110" s="138"/>
    </row>
    <row r="111" spans="1:14" x14ac:dyDescent="0.15">
      <c r="A111" s="138"/>
      <c r="B111" s="102"/>
      <c r="C111" s="102"/>
      <c r="D111" s="102"/>
      <c r="E111" s="139"/>
      <c r="F111" s="139"/>
      <c r="G111" s="140"/>
      <c r="H111" s="118"/>
      <c r="I111" s="118"/>
      <c r="J111" s="141"/>
      <c r="K111" s="139"/>
      <c r="L111" s="140"/>
      <c r="M111" s="118"/>
      <c r="N111" s="138"/>
    </row>
    <row r="112" spans="1:14" x14ac:dyDescent="0.15">
      <c r="A112" s="138"/>
      <c r="B112" s="102"/>
      <c r="C112" s="102"/>
      <c r="D112" s="102"/>
      <c r="E112" s="139"/>
      <c r="F112" s="139"/>
      <c r="G112" s="140"/>
      <c r="H112" s="118"/>
      <c r="I112" s="118"/>
      <c r="J112" s="141"/>
      <c r="K112" s="139"/>
      <c r="L112" s="140"/>
      <c r="M112" s="118"/>
      <c r="N112" s="138"/>
    </row>
    <row r="113" spans="1:14" x14ac:dyDescent="0.15">
      <c r="A113" s="138"/>
      <c r="B113" s="102"/>
      <c r="C113" s="102"/>
      <c r="D113" s="102"/>
      <c r="E113" s="139"/>
      <c r="F113" s="139"/>
      <c r="G113" s="140"/>
      <c r="H113" s="118"/>
      <c r="I113" s="118"/>
      <c r="J113" s="141"/>
      <c r="K113" s="139"/>
      <c r="L113" s="140"/>
      <c r="M113" s="118"/>
      <c r="N113" s="138"/>
    </row>
    <row r="114" spans="1:14" x14ac:dyDescent="0.15">
      <c r="A114" s="138"/>
      <c r="B114" s="102"/>
      <c r="C114" s="102"/>
      <c r="D114" s="102"/>
      <c r="E114" s="139"/>
      <c r="F114" s="139"/>
      <c r="G114" s="140"/>
      <c r="H114" s="118"/>
      <c r="I114" s="118"/>
      <c r="J114" s="141"/>
      <c r="K114" s="139"/>
      <c r="L114" s="140"/>
      <c r="M114" s="118"/>
      <c r="N114" s="138"/>
    </row>
    <row r="115" spans="1:14" x14ac:dyDescent="0.15">
      <c r="A115" s="138"/>
      <c r="B115" s="102"/>
      <c r="C115" s="102"/>
      <c r="D115" s="102"/>
      <c r="E115" s="139"/>
      <c r="F115" s="139"/>
      <c r="G115" s="140"/>
      <c r="H115" s="118"/>
      <c r="I115" s="118"/>
      <c r="J115" s="141"/>
      <c r="K115" s="139"/>
      <c r="L115" s="140"/>
      <c r="M115" s="118"/>
      <c r="N115" s="138"/>
    </row>
    <row r="116" spans="1:14" x14ac:dyDescent="0.15">
      <c r="A116" s="138"/>
      <c r="B116" s="102"/>
      <c r="C116" s="102"/>
      <c r="D116" s="102"/>
      <c r="E116" s="139"/>
      <c r="F116" s="139"/>
      <c r="G116" s="140"/>
      <c r="H116" s="118"/>
      <c r="I116" s="118"/>
      <c r="J116" s="141"/>
      <c r="K116" s="139"/>
      <c r="L116" s="140"/>
      <c r="M116" s="118"/>
      <c r="N116" s="138"/>
    </row>
    <row r="117" spans="1:14" x14ac:dyDescent="0.15">
      <c r="A117" s="138"/>
      <c r="B117" s="102"/>
      <c r="C117" s="102"/>
      <c r="D117" s="102"/>
      <c r="E117" s="139"/>
      <c r="F117" s="139"/>
      <c r="G117" s="140"/>
      <c r="H117" s="118"/>
      <c r="I117" s="118"/>
      <c r="J117" s="141"/>
      <c r="K117" s="139"/>
      <c r="L117" s="140"/>
      <c r="M117" s="118"/>
      <c r="N117" s="138"/>
    </row>
    <row r="118" spans="1:14" x14ac:dyDescent="0.15">
      <c r="A118" s="138"/>
      <c r="B118" s="102"/>
      <c r="C118" s="102"/>
      <c r="D118" s="102"/>
      <c r="E118" s="139"/>
      <c r="F118" s="139"/>
      <c r="G118" s="140"/>
      <c r="H118" s="118"/>
      <c r="I118" s="118"/>
      <c r="J118" s="141"/>
      <c r="K118" s="139"/>
      <c r="L118" s="140"/>
      <c r="M118" s="118"/>
      <c r="N118" s="138"/>
    </row>
    <row r="119" spans="1:14" x14ac:dyDescent="0.15">
      <c r="A119" s="138"/>
      <c r="B119" s="102"/>
      <c r="C119" s="102"/>
      <c r="D119" s="102"/>
      <c r="E119" s="139"/>
      <c r="F119" s="139"/>
      <c r="G119" s="140"/>
      <c r="H119" s="118"/>
      <c r="I119" s="118"/>
      <c r="J119" s="141"/>
      <c r="K119" s="139"/>
      <c r="L119" s="140"/>
      <c r="M119" s="118"/>
      <c r="N119" s="138"/>
    </row>
    <row r="120" spans="1:14" x14ac:dyDescent="0.15">
      <c r="A120" s="138"/>
      <c r="B120" s="102"/>
      <c r="C120" s="102"/>
      <c r="D120" s="102"/>
      <c r="E120" s="139"/>
      <c r="F120" s="139"/>
      <c r="G120" s="140"/>
      <c r="H120" s="118"/>
      <c r="I120" s="118"/>
      <c r="J120" s="141"/>
      <c r="K120" s="139"/>
      <c r="L120" s="140"/>
      <c r="M120" s="118"/>
      <c r="N120" s="138"/>
    </row>
    <row r="121" spans="1:14" x14ac:dyDescent="0.15">
      <c r="A121" s="138"/>
      <c r="B121" s="102"/>
      <c r="C121" s="102"/>
      <c r="D121" s="102"/>
      <c r="E121" s="139"/>
      <c r="F121" s="139"/>
      <c r="G121" s="140"/>
      <c r="H121" s="118"/>
      <c r="I121" s="118"/>
      <c r="J121" s="141"/>
      <c r="K121" s="139"/>
      <c r="L121" s="140"/>
      <c r="M121" s="118"/>
      <c r="N121" s="138"/>
    </row>
    <row r="122" spans="1:14" x14ac:dyDescent="0.15">
      <c r="A122" s="138"/>
      <c r="B122" s="102"/>
      <c r="C122" s="102"/>
      <c r="D122" s="102"/>
      <c r="E122" s="139"/>
      <c r="F122" s="139"/>
      <c r="G122" s="140"/>
      <c r="H122" s="118"/>
      <c r="I122" s="118"/>
      <c r="J122" s="141"/>
      <c r="K122" s="139"/>
      <c r="L122" s="140"/>
      <c r="M122" s="118"/>
      <c r="N122" s="138"/>
    </row>
    <row r="123" spans="1:14" x14ac:dyDescent="0.15">
      <c r="A123" s="138"/>
      <c r="B123" s="102"/>
      <c r="C123" s="102"/>
      <c r="D123" s="102"/>
      <c r="E123" s="139"/>
      <c r="F123" s="139"/>
      <c r="G123" s="140"/>
      <c r="H123" s="118"/>
      <c r="I123" s="118"/>
      <c r="J123" s="141"/>
      <c r="K123" s="139"/>
      <c r="L123" s="140"/>
      <c r="M123" s="118"/>
      <c r="N123" s="138"/>
    </row>
    <row r="124" spans="1:14" x14ac:dyDescent="0.15">
      <c r="A124" s="138"/>
      <c r="B124" s="102"/>
      <c r="C124" s="102"/>
      <c r="D124" s="102"/>
      <c r="E124" s="139"/>
      <c r="F124" s="139"/>
      <c r="G124" s="140"/>
      <c r="H124" s="118"/>
      <c r="I124" s="118"/>
      <c r="J124" s="141"/>
      <c r="K124" s="139"/>
      <c r="L124" s="140"/>
      <c r="M124" s="118"/>
      <c r="N124" s="138"/>
    </row>
    <row r="125" spans="1:14" x14ac:dyDescent="0.15">
      <c r="A125" s="138"/>
      <c r="B125" s="102"/>
      <c r="C125" s="102"/>
      <c r="D125" s="102"/>
      <c r="E125" s="139"/>
      <c r="F125" s="139"/>
      <c r="G125" s="140"/>
      <c r="H125" s="118"/>
      <c r="I125" s="118"/>
      <c r="J125" s="141"/>
      <c r="K125" s="139"/>
      <c r="L125" s="140"/>
      <c r="M125" s="118"/>
      <c r="N125" s="138"/>
    </row>
    <row r="126" spans="1:14" x14ac:dyDescent="0.15">
      <c r="A126" s="138"/>
      <c r="B126" s="102"/>
      <c r="C126" s="102"/>
      <c r="D126" s="102"/>
      <c r="E126" s="139"/>
      <c r="F126" s="139"/>
      <c r="G126" s="140"/>
      <c r="H126" s="118"/>
      <c r="I126" s="118"/>
      <c r="J126" s="141"/>
      <c r="K126" s="139"/>
      <c r="L126" s="140"/>
      <c r="M126" s="118"/>
      <c r="N126" s="138"/>
    </row>
    <row r="127" spans="1:14" x14ac:dyDescent="0.15">
      <c r="A127" s="138"/>
      <c r="B127" s="102"/>
      <c r="C127" s="102"/>
      <c r="D127" s="102"/>
      <c r="E127" s="139"/>
      <c r="F127" s="139"/>
      <c r="G127" s="140"/>
      <c r="H127" s="118"/>
      <c r="I127" s="118"/>
      <c r="J127" s="141"/>
      <c r="K127" s="139"/>
      <c r="L127" s="140"/>
      <c r="M127" s="118"/>
      <c r="N127" s="138"/>
    </row>
    <row r="128" spans="1:14" x14ac:dyDescent="0.15">
      <c r="A128" s="138"/>
      <c r="B128" s="102"/>
      <c r="C128" s="102"/>
      <c r="D128" s="102"/>
      <c r="E128" s="139"/>
      <c r="F128" s="139"/>
      <c r="G128" s="140"/>
      <c r="H128" s="118"/>
      <c r="I128" s="118"/>
      <c r="J128" s="141"/>
      <c r="K128" s="139"/>
      <c r="L128" s="140"/>
      <c r="M128" s="118"/>
      <c r="N128" s="138"/>
    </row>
    <row r="129" spans="1:14" x14ac:dyDescent="0.15">
      <c r="A129" s="138"/>
      <c r="B129" s="102"/>
      <c r="C129" s="102"/>
      <c r="D129" s="102"/>
      <c r="E129" s="139"/>
      <c r="F129" s="139"/>
      <c r="G129" s="140"/>
      <c r="H129" s="118"/>
      <c r="I129" s="118"/>
      <c r="J129" s="141"/>
      <c r="K129" s="139"/>
      <c r="L129" s="140"/>
      <c r="M129" s="118"/>
      <c r="N129" s="138"/>
    </row>
    <row r="130" spans="1:14" x14ac:dyDescent="0.15">
      <c r="A130" s="138"/>
      <c r="B130" s="102"/>
      <c r="C130" s="102"/>
      <c r="D130" s="102"/>
      <c r="E130" s="139"/>
      <c r="F130" s="139"/>
      <c r="G130" s="140"/>
      <c r="H130" s="118"/>
      <c r="I130" s="118"/>
      <c r="J130" s="141"/>
      <c r="K130" s="139"/>
      <c r="L130" s="140"/>
      <c r="M130" s="118"/>
      <c r="N130" s="138"/>
    </row>
    <row r="131" spans="1:14" x14ac:dyDescent="0.15">
      <c r="A131" s="138"/>
      <c r="B131" s="102"/>
      <c r="C131" s="102"/>
      <c r="D131" s="102"/>
      <c r="E131" s="139"/>
      <c r="F131" s="139"/>
      <c r="G131" s="140"/>
      <c r="H131" s="118"/>
      <c r="I131" s="118"/>
      <c r="J131" s="141"/>
      <c r="K131" s="139"/>
      <c r="L131" s="140"/>
      <c r="M131" s="118"/>
      <c r="N131" s="138"/>
    </row>
    <row r="132" spans="1:14" x14ac:dyDescent="0.15">
      <c r="A132" s="138"/>
      <c r="B132" s="102"/>
      <c r="C132" s="102"/>
      <c r="D132" s="102"/>
      <c r="E132" s="139"/>
      <c r="F132" s="139"/>
      <c r="G132" s="140"/>
      <c r="H132" s="118"/>
      <c r="I132" s="118"/>
      <c r="J132" s="141"/>
      <c r="K132" s="139"/>
      <c r="L132" s="140"/>
      <c r="M132" s="118"/>
      <c r="N132" s="138"/>
    </row>
    <row r="133" spans="1:14" x14ac:dyDescent="0.15">
      <c r="A133" s="138"/>
      <c r="B133" s="102"/>
      <c r="C133" s="102"/>
      <c r="D133" s="102"/>
      <c r="E133" s="139"/>
      <c r="F133" s="139"/>
      <c r="G133" s="140"/>
      <c r="H133" s="118"/>
      <c r="I133" s="118"/>
      <c r="J133" s="141"/>
      <c r="K133" s="139"/>
      <c r="L133" s="140"/>
      <c r="M133" s="118"/>
      <c r="N133" s="138"/>
    </row>
    <row r="134" spans="1:14" x14ac:dyDescent="0.15">
      <c r="A134" s="138"/>
      <c r="B134" s="102"/>
      <c r="C134" s="102"/>
      <c r="D134" s="102"/>
      <c r="E134" s="139"/>
      <c r="F134" s="139"/>
      <c r="G134" s="140"/>
      <c r="H134" s="118"/>
      <c r="I134" s="118"/>
      <c r="J134" s="141"/>
      <c r="K134" s="139"/>
      <c r="L134" s="140"/>
      <c r="M134" s="118"/>
      <c r="N134" s="138"/>
    </row>
    <row r="135" spans="1:14" x14ac:dyDescent="0.15">
      <c r="A135" s="138"/>
      <c r="B135" s="102"/>
      <c r="C135" s="102"/>
      <c r="D135" s="102"/>
      <c r="E135" s="139"/>
      <c r="F135" s="139"/>
      <c r="G135" s="140"/>
      <c r="H135" s="118"/>
      <c r="I135" s="118"/>
      <c r="J135" s="141"/>
      <c r="K135" s="139"/>
      <c r="L135" s="140"/>
      <c r="M135" s="118"/>
      <c r="N135" s="138"/>
    </row>
    <row r="136" spans="1:14" x14ac:dyDescent="0.15">
      <c r="A136" s="138"/>
      <c r="B136" s="102"/>
      <c r="C136" s="102"/>
      <c r="D136" s="102"/>
      <c r="E136" s="139"/>
      <c r="F136" s="139"/>
      <c r="G136" s="140"/>
      <c r="H136" s="118"/>
      <c r="I136" s="118"/>
      <c r="J136" s="141"/>
      <c r="K136" s="139"/>
      <c r="L136" s="140"/>
      <c r="M136" s="118"/>
      <c r="N136" s="138"/>
    </row>
    <row r="137" spans="1:14" x14ac:dyDescent="0.15">
      <c r="A137" s="138"/>
      <c r="B137" s="102"/>
      <c r="C137" s="102"/>
      <c r="D137" s="102"/>
      <c r="E137" s="139"/>
      <c r="F137" s="139"/>
      <c r="G137" s="140"/>
      <c r="H137" s="118"/>
      <c r="I137" s="118"/>
      <c r="J137" s="141"/>
      <c r="K137" s="139"/>
      <c r="L137" s="140"/>
      <c r="M137" s="118"/>
      <c r="N137" s="138"/>
    </row>
    <row r="138" spans="1:14" x14ac:dyDescent="0.15">
      <c r="A138" s="138"/>
      <c r="B138" s="102"/>
      <c r="C138" s="102"/>
      <c r="D138" s="102"/>
      <c r="E138" s="139"/>
      <c r="F138" s="139"/>
      <c r="G138" s="140"/>
      <c r="H138" s="118"/>
      <c r="I138" s="118"/>
      <c r="J138" s="141"/>
      <c r="K138" s="139"/>
      <c r="L138" s="140"/>
      <c r="M138" s="118"/>
      <c r="N138" s="138"/>
    </row>
    <row r="139" spans="1:14" x14ac:dyDescent="0.15">
      <c r="A139" s="138"/>
      <c r="B139" s="102"/>
      <c r="C139" s="102"/>
      <c r="D139" s="102"/>
      <c r="E139" s="139"/>
      <c r="F139" s="139"/>
      <c r="G139" s="140"/>
      <c r="H139" s="118"/>
      <c r="I139" s="118"/>
      <c r="J139" s="141"/>
      <c r="K139" s="139"/>
      <c r="L139" s="140"/>
      <c r="M139" s="118"/>
      <c r="N139" s="138"/>
    </row>
    <row r="140" spans="1:14" x14ac:dyDescent="0.15">
      <c r="A140" s="138"/>
      <c r="B140" s="102"/>
      <c r="C140" s="102"/>
      <c r="D140" s="102"/>
      <c r="E140" s="139"/>
      <c r="F140" s="139"/>
      <c r="G140" s="140"/>
      <c r="H140" s="118"/>
      <c r="I140" s="118"/>
      <c r="J140" s="141"/>
      <c r="K140" s="139"/>
      <c r="L140" s="140"/>
      <c r="M140" s="118"/>
      <c r="N140" s="138"/>
    </row>
    <row r="141" spans="1:14" x14ac:dyDescent="0.15">
      <c r="A141" s="138"/>
      <c r="B141" s="102"/>
      <c r="C141" s="102"/>
      <c r="D141" s="102"/>
      <c r="E141" s="139"/>
      <c r="F141" s="139"/>
      <c r="G141" s="140"/>
      <c r="H141" s="118"/>
      <c r="I141" s="118"/>
      <c r="J141" s="141"/>
      <c r="K141" s="139"/>
      <c r="L141" s="140"/>
      <c r="M141" s="118"/>
      <c r="N141" s="138"/>
    </row>
    <row r="142" spans="1:14" x14ac:dyDescent="0.15">
      <c r="A142" s="138"/>
      <c r="B142" s="102"/>
      <c r="C142" s="102"/>
      <c r="D142" s="102"/>
      <c r="E142" s="139"/>
      <c r="F142" s="139"/>
      <c r="G142" s="140"/>
      <c r="H142" s="118"/>
      <c r="I142" s="118"/>
      <c r="J142" s="141"/>
      <c r="K142" s="139"/>
      <c r="L142" s="140"/>
      <c r="M142" s="118"/>
      <c r="N142" s="138"/>
    </row>
    <row r="143" spans="1:14" x14ac:dyDescent="0.15">
      <c r="A143" s="138"/>
      <c r="B143" s="102"/>
      <c r="C143" s="102"/>
      <c r="D143" s="102"/>
      <c r="E143" s="139"/>
      <c r="F143" s="139"/>
      <c r="G143" s="140"/>
      <c r="H143" s="118"/>
      <c r="I143" s="118"/>
      <c r="J143" s="141"/>
      <c r="K143" s="139"/>
      <c r="L143" s="140"/>
      <c r="M143" s="118"/>
      <c r="N143" s="138"/>
    </row>
    <row r="144" spans="1:14" x14ac:dyDescent="0.15">
      <c r="A144" s="138"/>
      <c r="B144" s="102"/>
      <c r="C144" s="102"/>
      <c r="D144" s="102"/>
      <c r="E144" s="139"/>
      <c r="F144" s="139"/>
      <c r="G144" s="140"/>
      <c r="H144" s="118"/>
      <c r="I144" s="118"/>
      <c r="J144" s="141"/>
      <c r="K144" s="139"/>
      <c r="L144" s="140"/>
      <c r="M144" s="118"/>
      <c r="N144" s="138"/>
    </row>
    <row r="145" spans="1:14" x14ac:dyDescent="0.15">
      <c r="A145" s="138"/>
      <c r="B145" s="102"/>
      <c r="C145" s="102"/>
      <c r="D145" s="102"/>
      <c r="E145" s="139"/>
      <c r="F145" s="139"/>
      <c r="G145" s="140"/>
      <c r="H145" s="118"/>
      <c r="I145" s="118"/>
      <c r="J145" s="141"/>
      <c r="K145" s="139"/>
      <c r="L145" s="140"/>
      <c r="M145" s="118"/>
      <c r="N145" s="138"/>
    </row>
    <row r="146" spans="1:14" x14ac:dyDescent="0.15">
      <c r="A146" s="138"/>
      <c r="B146" s="102"/>
      <c r="C146" s="102"/>
      <c r="D146" s="102"/>
      <c r="E146" s="139"/>
      <c r="F146" s="139"/>
      <c r="G146" s="140"/>
      <c r="H146" s="118"/>
      <c r="I146" s="118"/>
      <c r="J146" s="141"/>
      <c r="K146" s="139"/>
      <c r="L146" s="140"/>
      <c r="M146" s="118"/>
      <c r="N146" s="138"/>
    </row>
    <row r="147" spans="1:14" x14ac:dyDescent="0.15">
      <c r="A147" s="138"/>
      <c r="B147" s="102"/>
      <c r="C147" s="102"/>
      <c r="D147" s="102"/>
      <c r="E147" s="139"/>
      <c r="F147" s="139"/>
      <c r="G147" s="140"/>
      <c r="H147" s="118"/>
      <c r="I147" s="118"/>
      <c r="J147" s="141"/>
      <c r="K147" s="139"/>
      <c r="L147" s="140"/>
      <c r="M147" s="118"/>
      <c r="N147" s="138"/>
    </row>
    <row r="148" spans="1:14" x14ac:dyDescent="0.15">
      <c r="A148" s="138"/>
      <c r="B148" s="102"/>
      <c r="C148" s="102"/>
      <c r="D148" s="102"/>
      <c r="E148" s="139"/>
      <c r="F148" s="139"/>
      <c r="G148" s="140"/>
      <c r="H148" s="118"/>
      <c r="I148" s="118"/>
      <c r="J148" s="141"/>
      <c r="K148" s="139"/>
      <c r="L148" s="140"/>
      <c r="M148" s="118"/>
      <c r="N148" s="138"/>
    </row>
    <row r="149" spans="1:14" x14ac:dyDescent="0.15">
      <c r="A149" s="138"/>
      <c r="B149" s="102"/>
      <c r="C149" s="102"/>
      <c r="D149" s="102"/>
      <c r="E149" s="139"/>
      <c r="F149" s="139"/>
      <c r="G149" s="140"/>
      <c r="H149" s="118"/>
      <c r="I149" s="118"/>
      <c r="J149" s="141"/>
      <c r="K149" s="139"/>
      <c r="L149" s="140"/>
      <c r="M149" s="118"/>
      <c r="N149" s="138"/>
    </row>
    <row r="150" spans="1:14" x14ac:dyDescent="0.15">
      <c r="A150" s="138"/>
      <c r="B150" s="102"/>
      <c r="C150" s="102"/>
      <c r="D150" s="102"/>
      <c r="E150" s="139"/>
      <c r="F150" s="139"/>
      <c r="G150" s="140"/>
      <c r="H150" s="118"/>
      <c r="I150" s="118"/>
      <c r="J150" s="141"/>
      <c r="K150" s="139"/>
      <c r="L150" s="140"/>
      <c r="M150" s="118"/>
      <c r="N150" s="138"/>
    </row>
    <row r="151" spans="1:14" x14ac:dyDescent="0.15">
      <c r="A151" s="138"/>
      <c r="B151" s="102"/>
      <c r="C151" s="102"/>
      <c r="D151" s="102"/>
      <c r="E151" s="139"/>
      <c r="F151" s="139"/>
      <c r="G151" s="140"/>
      <c r="H151" s="118"/>
      <c r="I151" s="118"/>
      <c r="J151" s="141"/>
      <c r="K151" s="139"/>
      <c r="L151" s="140"/>
      <c r="M151" s="118"/>
      <c r="N151" s="138"/>
    </row>
    <row r="152" spans="1:14" x14ac:dyDescent="0.15">
      <c r="A152" s="138"/>
      <c r="B152" s="102"/>
      <c r="C152" s="102"/>
      <c r="D152" s="102"/>
      <c r="E152" s="139"/>
      <c r="F152" s="139"/>
      <c r="G152" s="140"/>
      <c r="H152" s="118"/>
      <c r="I152" s="118"/>
      <c r="J152" s="141"/>
      <c r="K152" s="139"/>
      <c r="L152" s="140"/>
      <c r="M152" s="118"/>
      <c r="N152" s="138"/>
    </row>
    <row r="153" spans="1:14" x14ac:dyDescent="0.15">
      <c r="A153" s="138"/>
      <c r="B153" s="102"/>
      <c r="C153" s="102"/>
      <c r="D153" s="102"/>
      <c r="E153" s="139"/>
      <c r="F153" s="139"/>
      <c r="G153" s="140"/>
      <c r="H153" s="118"/>
      <c r="I153" s="118"/>
      <c r="J153" s="141"/>
      <c r="K153" s="139"/>
      <c r="L153" s="140"/>
      <c r="M153" s="118"/>
      <c r="N153" s="138"/>
    </row>
    <row r="154" spans="1:14" x14ac:dyDescent="0.15">
      <c r="A154" s="138"/>
      <c r="B154" s="102"/>
      <c r="C154" s="102"/>
      <c r="D154" s="102"/>
      <c r="E154" s="139"/>
      <c r="F154" s="139"/>
      <c r="G154" s="140"/>
      <c r="H154" s="118"/>
      <c r="I154" s="118"/>
      <c r="J154" s="141"/>
      <c r="K154" s="139"/>
      <c r="L154" s="140"/>
      <c r="M154" s="118"/>
      <c r="N154" s="138"/>
    </row>
    <row r="155" spans="1:14" x14ac:dyDescent="0.15">
      <c r="A155" s="138"/>
      <c r="B155" s="102"/>
      <c r="C155" s="102"/>
      <c r="D155" s="102"/>
      <c r="E155" s="139"/>
      <c r="F155" s="139"/>
      <c r="G155" s="140"/>
      <c r="H155" s="118"/>
      <c r="I155" s="118"/>
      <c r="J155" s="141"/>
      <c r="K155" s="139"/>
      <c r="L155" s="140"/>
      <c r="M155" s="118"/>
      <c r="N155" s="138"/>
    </row>
    <row r="156" spans="1:14" x14ac:dyDescent="0.15">
      <c r="A156" s="138"/>
      <c r="B156" s="102"/>
      <c r="C156" s="102"/>
      <c r="D156" s="102"/>
      <c r="E156" s="139"/>
      <c r="F156" s="139"/>
      <c r="G156" s="140"/>
      <c r="H156" s="118"/>
      <c r="I156" s="118"/>
      <c r="J156" s="141"/>
      <c r="K156" s="139"/>
      <c r="L156" s="140"/>
      <c r="M156" s="118"/>
      <c r="N156" s="138"/>
    </row>
    <row r="157" spans="1:14" x14ac:dyDescent="0.15">
      <c r="A157" s="138"/>
      <c r="B157" s="102"/>
      <c r="C157" s="102"/>
      <c r="D157" s="102"/>
      <c r="E157" s="139"/>
      <c r="F157" s="139"/>
      <c r="G157" s="140"/>
      <c r="H157" s="118"/>
      <c r="I157" s="118"/>
      <c r="J157" s="141"/>
      <c r="K157" s="139"/>
      <c r="L157" s="140"/>
      <c r="M157" s="118"/>
      <c r="N157" s="138"/>
    </row>
    <row r="158" spans="1:14" x14ac:dyDescent="0.15">
      <c r="A158" s="138"/>
      <c r="B158" s="102"/>
      <c r="C158" s="102"/>
      <c r="D158" s="102"/>
      <c r="E158" s="139"/>
      <c r="F158" s="139"/>
      <c r="G158" s="140"/>
      <c r="H158" s="118"/>
      <c r="I158" s="118"/>
      <c r="J158" s="141"/>
      <c r="K158" s="139"/>
      <c r="L158" s="140"/>
      <c r="M158" s="118"/>
      <c r="N158" s="138"/>
    </row>
    <row r="159" spans="1:14" x14ac:dyDescent="0.15">
      <c r="A159" s="138"/>
      <c r="B159" s="102"/>
      <c r="C159" s="102"/>
      <c r="D159" s="102"/>
      <c r="E159" s="139"/>
      <c r="F159" s="139"/>
      <c r="G159" s="140"/>
      <c r="H159" s="118"/>
      <c r="I159" s="118"/>
      <c r="J159" s="141"/>
      <c r="K159" s="139"/>
      <c r="L159" s="140"/>
      <c r="M159" s="118"/>
      <c r="N159" s="138"/>
    </row>
    <row r="160" spans="1:14" x14ac:dyDescent="0.15">
      <c r="A160" s="138"/>
      <c r="B160" s="102"/>
      <c r="C160" s="102"/>
      <c r="D160" s="102"/>
      <c r="E160" s="139"/>
      <c r="F160" s="139"/>
      <c r="G160" s="140"/>
      <c r="H160" s="118"/>
      <c r="I160" s="118"/>
      <c r="J160" s="141"/>
      <c r="K160" s="139"/>
      <c r="L160" s="140"/>
      <c r="M160" s="118"/>
      <c r="N160" s="138"/>
    </row>
    <row r="161" spans="1:14" x14ac:dyDescent="0.15">
      <c r="A161" s="138"/>
      <c r="B161" s="102"/>
      <c r="C161" s="102"/>
      <c r="D161" s="102"/>
      <c r="E161" s="139"/>
      <c r="F161" s="139"/>
      <c r="G161" s="140"/>
      <c r="H161" s="118"/>
      <c r="I161" s="118"/>
      <c r="J161" s="141"/>
      <c r="K161" s="139"/>
      <c r="L161" s="140"/>
      <c r="M161" s="118"/>
      <c r="N161" s="138"/>
    </row>
    <row r="162" spans="1:14" x14ac:dyDescent="0.15">
      <c r="A162" s="138"/>
      <c r="B162" s="102"/>
      <c r="C162" s="102"/>
      <c r="D162" s="102"/>
      <c r="E162" s="139"/>
      <c r="F162" s="139"/>
      <c r="G162" s="140"/>
      <c r="H162" s="118"/>
      <c r="I162" s="118"/>
      <c r="J162" s="141"/>
      <c r="K162" s="139"/>
      <c r="L162" s="140"/>
      <c r="M162" s="118"/>
      <c r="N162" s="138"/>
    </row>
    <row r="163" spans="1:14" x14ac:dyDescent="0.15">
      <c r="A163" s="138"/>
      <c r="B163" s="102"/>
      <c r="C163" s="102"/>
      <c r="D163" s="102"/>
      <c r="E163" s="139"/>
      <c r="F163" s="139"/>
      <c r="G163" s="140"/>
      <c r="H163" s="118"/>
      <c r="I163" s="118"/>
      <c r="J163" s="141"/>
      <c r="K163" s="139"/>
      <c r="L163" s="140"/>
      <c r="M163" s="118"/>
      <c r="N163" s="138"/>
    </row>
    <row r="164" spans="1:14" x14ac:dyDescent="0.15">
      <c r="A164" s="138"/>
      <c r="B164" s="102"/>
      <c r="C164" s="102"/>
      <c r="D164" s="102"/>
      <c r="E164" s="139"/>
      <c r="F164" s="139"/>
      <c r="G164" s="140"/>
      <c r="H164" s="118"/>
      <c r="I164" s="118"/>
      <c r="J164" s="141"/>
      <c r="K164" s="139"/>
      <c r="L164" s="140"/>
      <c r="M164" s="118"/>
      <c r="N164" s="138"/>
    </row>
    <row r="165" spans="1:14" x14ac:dyDescent="0.15">
      <c r="A165" s="138"/>
      <c r="B165" s="102"/>
      <c r="C165" s="102"/>
      <c r="D165" s="102"/>
      <c r="E165" s="139"/>
      <c r="F165" s="139"/>
      <c r="G165" s="140"/>
      <c r="H165" s="118"/>
      <c r="I165" s="118"/>
      <c r="J165" s="141"/>
      <c r="K165" s="139"/>
      <c r="L165" s="140"/>
      <c r="M165" s="118"/>
      <c r="N165" s="138"/>
    </row>
    <row r="166" spans="1:14" x14ac:dyDescent="0.15">
      <c r="A166" s="138"/>
      <c r="B166" s="102"/>
      <c r="C166" s="102"/>
      <c r="D166" s="102"/>
      <c r="E166" s="139"/>
      <c r="F166" s="139"/>
      <c r="G166" s="140"/>
      <c r="H166" s="118"/>
      <c r="I166" s="118"/>
      <c r="J166" s="141"/>
      <c r="K166" s="139"/>
      <c r="L166" s="140"/>
      <c r="M166" s="118"/>
      <c r="N166" s="138"/>
    </row>
    <row r="167" spans="1:14" x14ac:dyDescent="0.15">
      <c r="A167" s="138"/>
      <c r="B167" s="102"/>
      <c r="C167" s="102"/>
      <c r="D167" s="102"/>
      <c r="E167" s="139"/>
      <c r="F167" s="139"/>
      <c r="G167" s="140"/>
      <c r="H167" s="118"/>
      <c r="I167" s="118"/>
      <c r="J167" s="141"/>
      <c r="K167" s="139"/>
      <c r="L167" s="140"/>
      <c r="M167" s="118"/>
      <c r="N167" s="138"/>
    </row>
    <row r="168" spans="1:14" x14ac:dyDescent="0.15">
      <c r="A168" s="138"/>
      <c r="B168" s="102"/>
      <c r="C168" s="102"/>
      <c r="D168" s="102"/>
      <c r="E168" s="139"/>
      <c r="F168" s="139"/>
      <c r="G168" s="140"/>
      <c r="H168" s="118"/>
      <c r="I168" s="118"/>
      <c r="J168" s="141"/>
      <c r="K168" s="139"/>
      <c r="L168" s="140"/>
      <c r="M168" s="118"/>
      <c r="N168" s="138"/>
    </row>
    <row r="169" spans="1:14" x14ac:dyDescent="0.15">
      <c r="A169" s="138"/>
      <c r="B169" s="102"/>
      <c r="C169" s="102"/>
      <c r="D169" s="102"/>
      <c r="E169" s="139"/>
      <c r="F169" s="139"/>
      <c r="G169" s="140"/>
      <c r="H169" s="118"/>
      <c r="I169" s="118"/>
      <c r="J169" s="141"/>
      <c r="K169" s="139"/>
      <c r="L169" s="140"/>
      <c r="M169" s="118"/>
      <c r="N169" s="138"/>
    </row>
    <row r="170" spans="1:14" x14ac:dyDescent="0.15">
      <c r="A170" s="138"/>
      <c r="B170" s="102"/>
      <c r="C170" s="102"/>
      <c r="D170" s="102"/>
      <c r="E170" s="139"/>
      <c r="F170" s="139"/>
      <c r="G170" s="140"/>
      <c r="H170" s="118"/>
      <c r="I170" s="118"/>
      <c r="J170" s="141"/>
      <c r="K170" s="139"/>
      <c r="L170" s="140"/>
      <c r="M170" s="118"/>
      <c r="N170" s="138"/>
    </row>
    <row r="171" spans="1:14" x14ac:dyDescent="0.15">
      <c r="A171" s="138"/>
      <c r="B171" s="102"/>
      <c r="C171" s="102"/>
      <c r="D171" s="102"/>
      <c r="E171" s="139"/>
      <c r="F171" s="139"/>
      <c r="G171" s="140"/>
      <c r="H171" s="118"/>
      <c r="I171" s="118"/>
      <c r="J171" s="141"/>
      <c r="K171" s="139"/>
      <c r="L171" s="140"/>
      <c r="M171" s="118"/>
      <c r="N171" s="138"/>
    </row>
    <row r="172" spans="1:14" x14ac:dyDescent="0.15">
      <c r="A172" s="138"/>
      <c r="B172" s="102"/>
      <c r="C172" s="102"/>
      <c r="D172" s="102"/>
      <c r="E172" s="139"/>
      <c r="F172" s="139"/>
      <c r="G172" s="140"/>
      <c r="H172" s="118"/>
      <c r="I172" s="118"/>
      <c r="J172" s="141"/>
      <c r="K172" s="139"/>
      <c r="L172" s="140"/>
      <c r="M172" s="118"/>
      <c r="N172" s="138"/>
    </row>
    <row r="173" spans="1:14" x14ac:dyDescent="0.15">
      <c r="A173" s="138"/>
      <c r="B173" s="102"/>
      <c r="C173" s="102"/>
      <c r="D173" s="102"/>
      <c r="E173" s="139"/>
      <c r="F173" s="139"/>
      <c r="G173" s="140"/>
      <c r="H173" s="118"/>
      <c r="I173" s="118"/>
      <c r="J173" s="141"/>
      <c r="K173" s="139"/>
      <c r="L173" s="140"/>
      <c r="M173" s="118"/>
      <c r="N173" s="138"/>
    </row>
    <row r="174" spans="1:14" x14ac:dyDescent="0.15">
      <c r="A174" s="138"/>
      <c r="B174" s="102"/>
      <c r="C174" s="102"/>
      <c r="D174" s="102"/>
      <c r="E174" s="139"/>
      <c r="F174" s="139"/>
      <c r="G174" s="140"/>
      <c r="H174" s="118"/>
      <c r="I174" s="118"/>
      <c r="J174" s="141"/>
      <c r="K174" s="139"/>
      <c r="L174" s="140"/>
      <c r="M174" s="118"/>
      <c r="N174" s="138"/>
    </row>
    <row r="175" spans="1:14" x14ac:dyDescent="0.15">
      <c r="A175" s="138"/>
      <c r="B175" s="102"/>
      <c r="C175" s="102"/>
      <c r="D175" s="102"/>
      <c r="E175" s="139"/>
      <c r="F175" s="139"/>
      <c r="G175" s="140"/>
      <c r="H175" s="118"/>
      <c r="I175" s="118"/>
      <c r="J175" s="141"/>
      <c r="K175" s="139"/>
      <c r="L175" s="140"/>
      <c r="M175" s="118"/>
      <c r="N175" s="138"/>
    </row>
    <row r="176" spans="1:14" x14ac:dyDescent="0.15">
      <c r="A176" s="138"/>
      <c r="B176" s="102"/>
      <c r="C176" s="102"/>
      <c r="D176" s="102"/>
      <c r="E176" s="139"/>
      <c r="F176" s="139"/>
      <c r="G176" s="140"/>
      <c r="H176" s="118"/>
      <c r="I176" s="118"/>
      <c r="J176" s="141"/>
      <c r="K176" s="139"/>
      <c r="L176" s="140"/>
      <c r="M176" s="118"/>
      <c r="N176" s="138"/>
    </row>
    <row r="177" spans="1:14" x14ac:dyDescent="0.15">
      <c r="A177" s="138"/>
      <c r="B177" s="102"/>
      <c r="C177" s="102"/>
      <c r="D177" s="102"/>
      <c r="E177" s="139"/>
      <c r="F177" s="139"/>
      <c r="G177" s="140"/>
      <c r="H177" s="118"/>
      <c r="I177" s="118"/>
      <c r="J177" s="141"/>
      <c r="K177" s="139"/>
      <c r="L177" s="140"/>
      <c r="M177" s="118"/>
      <c r="N177" s="138"/>
    </row>
    <row r="178" spans="1:14" x14ac:dyDescent="0.15">
      <c r="A178" s="138"/>
      <c r="B178" s="102"/>
      <c r="C178" s="102"/>
      <c r="D178" s="102"/>
      <c r="E178" s="139"/>
      <c r="F178" s="139"/>
      <c r="G178" s="140"/>
      <c r="H178" s="118"/>
      <c r="I178" s="118"/>
      <c r="J178" s="141"/>
      <c r="K178" s="139"/>
      <c r="L178" s="140"/>
      <c r="M178" s="118"/>
      <c r="N178" s="138"/>
    </row>
    <row r="179" spans="1:14" x14ac:dyDescent="0.15">
      <c r="A179" s="138"/>
      <c r="B179" s="102"/>
      <c r="C179" s="102"/>
      <c r="D179" s="102"/>
      <c r="E179" s="139"/>
      <c r="F179" s="139"/>
      <c r="G179" s="140"/>
      <c r="H179" s="118"/>
      <c r="I179" s="118"/>
      <c r="J179" s="141"/>
      <c r="K179" s="139"/>
      <c r="L179" s="140"/>
      <c r="M179" s="118"/>
      <c r="N179" s="138"/>
    </row>
    <row r="180" spans="1:14" x14ac:dyDescent="0.15">
      <c r="A180" s="138"/>
      <c r="B180" s="102"/>
      <c r="C180" s="102"/>
      <c r="D180" s="102"/>
      <c r="E180" s="139"/>
      <c r="F180" s="139"/>
      <c r="G180" s="140"/>
      <c r="H180" s="118"/>
      <c r="I180" s="118"/>
      <c r="J180" s="141"/>
      <c r="K180" s="139"/>
      <c r="L180" s="140"/>
      <c r="M180" s="118"/>
      <c r="N180" s="138"/>
    </row>
    <row r="181" spans="1:14" x14ac:dyDescent="0.15">
      <c r="A181" s="138"/>
      <c r="B181" s="102"/>
      <c r="C181" s="102"/>
      <c r="D181" s="102"/>
      <c r="E181" s="139"/>
      <c r="F181" s="139"/>
      <c r="G181" s="140"/>
      <c r="H181" s="118"/>
      <c r="I181" s="118"/>
      <c r="J181" s="141"/>
      <c r="K181" s="139"/>
      <c r="L181" s="140"/>
      <c r="M181" s="118"/>
      <c r="N181" s="138"/>
    </row>
    <row r="182" spans="1:14" x14ac:dyDescent="0.15">
      <c r="A182" s="138"/>
      <c r="B182" s="102"/>
      <c r="C182" s="102"/>
      <c r="D182" s="102"/>
      <c r="E182" s="139"/>
      <c r="F182" s="139"/>
      <c r="G182" s="140"/>
      <c r="H182" s="118"/>
      <c r="I182" s="118"/>
      <c r="J182" s="141"/>
      <c r="K182" s="139"/>
      <c r="L182" s="140"/>
      <c r="M182" s="118"/>
      <c r="N182" s="138"/>
    </row>
    <row r="183" spans="1:14" x14ac:dyDescent="0.15">
      <c r="A183" s="138"/>
      <c r="B183" s="102"/>
      <c r="C183" s="102"/>
      <c r="D183" s="102"/>
      <c r="E183" s="139"/>
      <c r="F183" s="139"/>
      <c r="G183" s="140"/>
      <c r="H183" s="118"/>
      <c r="I183" s="118"/>
      <c r="J183" s="141"/>
      <c r="K183" s="139"/>
      <c r="L183" s="140"/>
      <c r="M183" s="118"/>
      <c r="N183" s="138"/>
    </row>
    <row r="184" spans="1:14" x14ac:dyDescent="0.15">
      <c r="A184" s="138"/>
      <c r="B184" s="102"/>
      <c r="C184" s="102"/>
      <c r="D184" s="102"/>
      <c r="E184" s="139"/>
      <c r="F184" s="139"/>
      <c r="G184" s="140"/>
      <c r="H184" s="118"/>
      <c r="I184" s="118"/>
      <c r="J184" s="141"/>
      <c r="K184" s="139"/>
      <c r="L184" s="140"/>
      <c r="M184" s="118"/>
      <c r="N184" s="138"/>
    </row>
    <row r="185" spans="1:14" x14ac:dyDescent="0.15">
      <c r="A185" s="138"/>
      <c r="B185" s="102"/>
      <c r="C185" s="102"/>
      <c r="D185" s="102"/>
      <c r="E185" s="139"/>
      <c r="F185" s="139"/>
      <c r="G185" s="140"/>
      <c r="H185" s="118"/>
      <c r="I185" s="118"/>
      <c r="J185" s="141"/>
      <c r="K185" s="139"/>
      <c r="L185" s="140"/>
      <c r="M185" s="118"/>
      <c r="N185" s="138"/>
    </row>
    <row r="186" spans="1:14" x14ac:dyDescent="0.15">
      <c r="A186" s="138"/>
      <c r="B186" s="102"/>
      <c r="C186" s="102"/>
      <c r="D186" s="102"/>
      <c r="E186" s="139"/>
      <c r="F186" s="139"/>
      <c r="G186" s="140"/>
      <c r="H186" s="118"/>
      <c r="I186" s="118"/>
      <c r="J186" s="141"/>
      <c r="K186" s="139"/>
      <c r="L186" s="140"/>
      <c r="M186" s="118"/>
      <c r="N186" s="138"/>
    </row>
    <row r="187" spans="1:14" x14ac:dyDescent="0.15">
      <c r="A187" s="138"/>
      <c r="B187" s="102"/>
      <c r="C187" s="102"/>
      <c r="D187" s="102"/>
      <c r="E187" s="139"/>
      <c r="F187" s="139"/>
      <c r="G187" s="140"/>
      <c r="H187" s="118"/>
      <c r="I187" s="118"/>
      <c r="J187" s="141"/>
      <c r="K187" s="139"/>
      <c r="L187" s="140"/>
      <c r="M187" s="118"/>
      <c r="N187" s="138"/>
    </row>
    <row r="188" spans="1:14" x14ac:dyDescent="0.15">
      <c r="A188" s="138"/>
      <c r="B188" s="102"/>
      <c r="C188" s="102"/>
      <c r="D188" s="102"/>
      <c r="E188" s="139"/>
      <c r="F188" s="139"/>
      <c r="G188" s="140"/>
      <c r="H188" s="118"/>
      <c r="I188" s="118"/>
      <c r="J188" s="141"/>
      <c r="K188" s="139"/>
      <c r="L188" s="140"/>
      <c r="M188" s="118"/>
      <c r="N188" s="138"/>
    </row>
    <row r="189" spans="1:14" x14ac:dyDescent="0.15">
      <c r="A189" s="138"/>
      <c r="B189" s="102"/>
      <c r="C189" s="102"/>
      <c r="D189" s="102"/>
      <c r="E189" s="139"/>
      <c r="F189" s="139"/>
      <c r="G189" s="140"/>
      <c r="H189" s="118"/>
      <c r="I189" s="118"/>
      <c r="J189" s="141"/>
      <c r="K189" s="139"/>
      <c r="L189" s="140"/>
      <c r="M189" s="118"/>
      <c r="N189" s="138"/>
    </row>
    <row r="190" spans="1:14" x14ac:dyDescent="0.15">
      <c r="A190" s="138"/>
      <c r="B190" s="102"/>
      <c r="C190" s="102"/>
      <c r="D190" s="102"/>
      <c r="E190" s="139"/>
      <c r="F190" s="139"/>
      <c r="G190" s="140"/>
      <c r="H190" s="118"/>
      <c r="I190" s="118"/>
      <c r="J190" s="141"/>
      <c r="K190" s="139"/>
      <c r="L190" s="140"/>
      <c r="M190" s="118"/>
      <c r="N190" s="138"/>
    </row>
    <row r="191" spans="1:14" x14ac:dyDescent="0.15">
      <c r="A191" s="138"/>
      <c r="B191" s="102"/>
      <c r="C191" s="102"/>
      <c r="D191" s="102"/>
      <c r="E191" s="139"/>
      <c r="F191" s="139"/>
      <c r="G191" s="140"/>
      <c r="H191" s="118"/>
      <c r="I191" s="118"/>
      <c r="J191" s="141"/>
      <c r="K191" s="139"/>
      <c r="L191" s="140"/>
      <c r="M191" s="118"/>
      <c r="N191" s="138"/>
    </row>
    <row r="192" spans="1:14" x14ac:dyDescent="0.15">
      <c r="A192" s="138"/>
      <c r="B192" s="102"/>
      <c r="C192" s="102"/>
      <c r="D192" s="102"/>
      <c r="E192" s="139"/>
      <c r="F192" s="139"/>
      <c r="G192" s="140"/>
      <c r="H192" s="118"/>
      <c r="I192" s="118"/>
      <c r="J192" s="141"/>
      <c r="K192" s="139"/>
      <c r="L192" s="140"/>
      <c r="M192" s="118"/>
      <c r="N192" s="138"/>
    </row>
    <row r="193" spans="1:14" x14ac:dyDescent="0.15">
      <c r="A193" s="138"/>
      <c r="B193" s="102"/>
      <c r="C193" s="102"/>
      <c r="D193" s="102"/>
      <c r="E193" s="139"/>
      <c r="F193" s="139"/>
      <c r="G193" s="140"/>
      <c r="H193" s="118"/>
      <c r="I193" s="118"/>
      <c r="J193" s="141"/>
      <c r="K193" s="139"/>
      <c r="L193" s="140"/>
      <c r="M193" s="118"/>
      <c r="N193" s="138"/>
    </row>
    <row r="194" spans="1:14" x14ac:dyDescent="0.15">
      <c r="A194" s="138"/>
      <c r="B194" s="102"/>
      <c r="C194" s="102"/>
      <c r="D194" s="102"/>
      <c r="E194" s="139"/>
      <c r="F194" s="139"/>
      <c r="G194" s="140"/>
      <c r="H194" s="118"/>
      <c r="I194" s="118"/>
      <c r="J194" s="141"/>
      <c r="K194" s="139"/>
      <c r="L194" s="140"/>
      <c r="M194" s="118"/>
      <c r="N194" s="138"/>
    </row>
    <row r="195" spans="1:14" x14ac:dyDescent="0.15">
      <c r="A195" s="138"/>
      <c r="B195" s="102"/>
      <c r="C195" s="102"/>
      <c r="D195" s="102"/>
      <c r="E195" s="139"/>
      <c r="F195" s="139"/>
      <c r="G195" s="140"/>
      <c r="H195" s="118"/>
      <c r="I195" s="118"/>
      <c r="J195" s="141"/>
      <c r="K195" s="139"/>
      <c r="L195" s="140"/>
      <c r="M195" s="118"/>
      <c r="N195" s="138"/>
    </row>
    <row r="196" spans="1:14" x14ac:dyDescent="0.15">
      <c r="A196" s="138"/>
      <c r="B196" s="102"/>
      <c r="C196" s="102"/>
      <c r="D196" s="102"/>
      <c r="E196" s="139"/>
      <c r="F196" s="139"/>
      <c r="G196" s="140"/>
      <c r="H196" s="118"/>
      <c r="I196" s="118"/>
      <c r="J196" s="141"/>
      <c r="K196" s="139"/>
      <c r="L196" s="140"/>
      <c r="M196" s="118"/>
      <c r="N196" s="138"/>
    </row>
    <row r="197" spans="1:14" x14ac:dyDescent="0.15">
      <c r="A197" s="138"/>
      <c r="B197" s="102"/>
      <c r="C197" s="102"/>
      <c r="D197" s="102"/>
      <c r="E197" s="139"/>
      <c r="F197" s="139"/>
      <c r="G197" s="140"/>
      <c r="H197" s="118"/>
      <c r="I197" s="118"/>
      <c r="J197" s="141"/>
      <c r="K197" s="139"/>
      <c r="L197" s="140"/>
      <c r="M197" s="118"/>
      <c r="N197" s="138"/>
    </row>
    <row r="198" spans="1:14" x14ac:dyDescent="0.15">
      <c r="A198" s="138"/>
      <c r="B198" s="102"/>
      <c r="C198" s="102"/>
      <c r="D198" s="102"/>
      <c r="E198" s="139"/>
      <c r="F198" s="139"/>
      <c r="G198" s="140"/>
      <c r="H198" s="118"/>
      <c r="I198" s="118"/>
      <c r="J198" s="141"/>
      <c r="K198" s="139"/>
      <c r="L198" s="140"/>
      <c r="M198" s="118"/>
      <c r="N198" s="138"/>
    </row>
    <row r="199" spans="1:14" x14ac:dyDescent="0.15">
      <c r="A199" s="138"/>
      <c r="B199" s="102"/>
      <c r="C199" s="102"/>
      <c r="D199" s="102"/>
      <c r="E199" s="139"/>
      <c r="F199" s="139"/>
      <c r="G199" s="140"/>
      <c r="H199" s="118"/>
      <c r="I199" s="118"/>
      <c r="J199" s="141"/>
      <c r="K199" s="139"/>
      <c r="L199" s="140"/>
      <c r="M199" s="118"/>
      <c r="N199" s="138"/>
    </row>
    <row r="200" spans="1:14" x14ac:dyDescent="0.15">
      <c r="A200" s="138"/>
      <c r="B200" s="102"/>
      <c r="C200" s="102"/>
      <c r="D200" s="102"/>
      <c r="E200" s="139"/>
      <c r="F200" s="139"/>
      <c r="G200" s="140"/>
      <c r="H200" s="118"/>
      <c r="I200" s="118"/>
      <c r="J200" s="141"/>
      <c r="K200" s="139"/>
      <c r="L200" s="140"/>
      <c r="M200" s="118"/>
      <c r="N200" s="138"/>
    </row>
    <row r="201" spans="1:14" x14ac:dyDescent="0.15">
      <c r="A201" s="138"/>
      <c r="B201" s="102"/>
      <c r="C201" s="102"/>
      <c r="D201" s="102"/>
      <c r="E201" s="139"/>
      <c r="F201" s="139"/>
      <c r="G201" s="140"/>
      <c r="H201" s="118"/>
      <c r="I201" s="118"/>
      <c r="J201" s="141"/>
      <c r="K201" s="139"/>
      <c r="L201" s="140"/>
      <c r="M201" s="118"/>
      <c r="N201" s="138"/>
    </row>
    <row r="202" spans="1:14" x14ac:dyDescent="0.15">
      <c r="A202" s="138"/>
      <c r="B202" s="102"/>
      <c r="C202" s="102"/>
      <c r="D202" s="102"/>
      <c r="E202" s="139"/>
      <c r="F202" s="139"/>
      <c r="G202" s="140"/>
      <c r="H202" s="118"/>
      <c r="I202" s="118"/>
      <c r="J202" s="141"/>
      <c r="K202" s="139"/>
      <c r="L202" s="140"/>
      <c r="M202" s="118"/>
      <c r="N202" s="138"/>
    </row>
    <row r="203" spans="1:14" x14ac:dyDescent="0.15">
      <c r="A203" s="138"/>
      <c r="B203" s="102"/>
      <c r="C203" s="102"/>
      <c r="D203" s="102"/>
      <c r="E203" s="139"/>
      <c r="F203" s="139"/>
      <c r="G203" s="140"/>
      <c r="H203" s="118"/>
      <c r="I203" s="118"/>
      <c r="J203" s="141"/>
      <c r="K203" s="139"/>
      <c r="L203" s="140"/>
      <c r="M203" s="118"/>
      <c r="N203" s="138"/>
    </row>
    <row r="204" spans="1:14" x14ac:dyDescent="0.15">
      <c r="A204" s="138"/>
      <c r="B204" s="102"/>
      <c r="C204" s="102"/>
      <c r="D204" s="102"/>
      <c r="E204" s="139"/>
      <c r="F204" s="139"/>
      <c r="G204" s="140"/>
      <c r="H204" s="118"/>
      <c r="I204" s="118"/>
      <c r="J204" s="141"/>
      <c r="K204" s="139"/>
      <c r="L204" s="140"/>
      <c r="M204" s="118"/>
      <c r="N204" s="138"/>
    </row>
    <row r="205" spans="1:14" x14ac:dyDescent="0.15">
      <c r="A205" s="138"/>
      <c r="B205" s="102"/>
      <c r="C205" s="102"/>
      <c r="D205" s="102"/>
      <c r="E205" s="139"/>
      <c r="F205" s="139"/>
      <c r="G205" s="140"/>
      <c r="H205" s="118"/>
      <c r="I205" s="118"/>
      <c r="J205" s="141"/>
      <c r="K205" s="139"/>
      <c r="L205" s="140"/>
      <c r="M205" s="118"/>
      <c r="N205" s="138"/>
    </row>
  </sheetData>
  <mergeCells count="1">
    <mergeCell ref="A1:N1"/>
  </mergeCells>
  <phoneticPr fontId="3"/>
  <conditionalFormatting sqref="A6:B20 D6:N20">
    <cfRule type="expression" dxfId="21" priority="3">
      <formula>$A6=$A$5</formula>
    </cfRule>
    <cfRule type="expression" dxfId="20" priority="4">
      <formula>OR($A6:$N6&lt;&gt;"")</formula>
    </cfRule>
  </conditionalFormatting>
  <conditionalFormatting sqref="C6:C20">
    <cfRule type="expression" dxfId="19" priority="1">
      <formula>$A6=$A$5</formula>
    </cfRule>
    <cfRule type="expression" dxfId="18" priority="2">
      <formula>OR($A6:$N6&lt;&gt;"")</formula>
    </cfRule>
  </conditionalFormatting>
  <printOptions horizontalCentered="1"/>
  <pageMargins left="0.59055118110236227" right="0.59055118110236227" top="0.59055118110236227" bottom="0.59055118110236227" header="0.31496062992125984" footer="0.31496062992125984"/>
  <pageSetup paperSize="9" scale="50" fitToHeight="0" orientation="landscape" r:id="rId1"/>
  <rowBreaks count="1" manualBreakCount="1">
    <brk id="55" max="16383" man="1"/>
  </row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M55"/>
  <sheetViews>
    <sheetView showGridLines="0" view="pageBreakPreview" zoomScale="60" zoomScaleNormal="80" zoomScalePageLayoutView="50" workbookViewId="0">
      <selection sqref="A1:M1"/>
    </sheetView>
  </sheetViews>
  <sheetFormatPr defaultColWidth="9" defaultRowHeight="18.75" x14ac:dyDescent="0.15"/>
  <cols>
    <col min="1" max="1" width="7.375" style="1" bestFit="1" customWidth="1"/>
    <col min="2" max="2" width="58.875" style="1" customWidth="1"/>
    <col min="3" max="7" width="18.875" style="1" customWidth="1"/>
    <col min="8" max="9" width="22.5" style="179" customWidth="1"/>
    <col min="10" max="13" width="18.875" style="1" customWidth="1"/>
    <col min="14" max="16384" width="9" style="1"/>
  </cols>
  <sheetData>
    <row r="1" spans="1:13" ht="40.5" customHeight="1" x14ac:dyDescent="0.15">
      <c r="A1" s="322">
        <v>44287</v>
      </c>
      <c r="B1" s="322"/>
      <c r="C1" s="322"/>
      <c r="D1" s="322"/>
      <c r="E1" s="322"/>
      <c r="F1" s="322"/>
      <c r="G1" s="322"/>
      <c r="H1" s="322"/>
      <c r="I1" s="322"/>
      <c r="J1" s="322"/>
      <c r="K1" s="322"/>
      <c r="L1" s="322"/>
      <c r="M1" s="322"/>
    </row>
    <row r="2" spans="1:13" x14ac:dyDescent="0.15">
      <c r="M2" s="155" t="s">
        <v>195</v>
      </c>
    </row>
    <row r="3" spans="1:13" x14ac:dyDescent="0.15">
      <c r="L3" s="5"/>
      <c r="M3" s="5"/>
    </row>
    <row r="4" spans="1:13" ht="37.5" x14ac:dyDescent="0.15">
      <c r="A4" s="100" t="s">
        <v>147</v>
      </c>
      <c r="B4" s="100" t="s">
        <v>148</v>
      </c>
      <c r="C4" s="100" t="s">
        <v>24</v>
      </c>
      <c r="D4" s="100" t="s">
        <v>25</v>
      </c>
      <c r="E4" s="100" t="s">
        <v>26</v>
      </c>
      <c r="F4" s="100" t="s">
        <v>27</v>
      </c>
      <c r="G4" s="100" t="s">
        <v>28</v>
      </c>
      <c r="H4" s="180" t="s">
        <v>215</v>
      </c>
      <c r="I4" s="180" t="s">
        <v>216</v>
      </c>
      <c r="J4" s="100" t="s">
        <v>29</v>
      </c>
      <c r="K4" s="100" t="s">
        <v>30</v>
      </c>
      <c r="L4" s="100" t="s">
        <v>31</v>
      </c>
      <c r="M4" s="100" t="s">
        <v>150</v>
      </c>
    </row>
    <row r="5" spans="1:13" x14ac:dyDescent="0.15">
      <c r="A5" s="131">
        <f ca="1">MATCH("",INDIRECT("gsn_raw!Q:Q"),-1)-MATCH("キャンペーン",INDIRECT("gsn_raw!Q:Q"),0)-1</f>
        <v>0</v>
      </c>
      <c r="B5" s="132" t="s">
        <v>119</v>
      </c>
      <c r="C5" s="133" t="str">
        <f ca="1">gaw!D6</f>
        <v/>
      </c>
      <c r="D5" s="133" t="str">
        <f ca="1">gaw!F6</f>
        <v/>
      </c>
      <c r="E5" s="134" t="str">
        <f ca="1">IFERROR(D5/C5,"")</f>
        <v/>
      </c>
      <c r="F5" s="135" t="str">
        <f ca="1">IFERROR(G5/D5,"")</f>
        <v/>
      </c>
      <c r="G5" s="136" t="str">
        <f ca="1">gaw!L6</f>
        <v/>
      </c>
      <c r="H5" s="134" t="str">
        <f ca="1">IFERROR(VLOOKUP("全体",INDIRECT("gsn_raw!B:J"),6,0),"")</f>
        <v/>
      </c>
      <c r="I5" s="134" t="str">
        <f ca="1">IFERROR(VLOOKUP("全体",INDIRECT("gsn_raw!B:J"),9,0),"")</f>
        <v/>
      </c>
      <c r="J5" s="133" t="str">
        <f ca="1">gaw!N6</f>
        <v/>
      </c>
      <c r="K5" s="134" t="str">
        <f ca="1">IFERROR(J5/D5,"")</f>
        <v/>
      </c>
      <c r="L5" s="135" t="str">
        <f ca="1">IFERROR(G5/J5,"")</f>
        <v/>
      </c>
      <c r="M5" s="132" t="s">
        <v>151</v>
      </c>
    </row>
    <row r="6" spans="1:13" x14ac:dyDescent="0.15">
      <c r="A6" s="138" t="str">
        <f ca="1">IF(ROW()-5&gt;$A$5,"",ROW()-5)</f>
        <v/>
      </c>
      <c r="B6" s="102" t="str">
        <f t="shared" ref="B6:B55" ca="1" si="0">IF($A6="","",INDEX(INDIRECT("gsn_raw!Q:Q"),MATCH($B$4,INDIRECT("gsn_raw!Q:Q"),0)+$A6))</f>
        <v/>
      </c>
      <c r="C6" s="139" t="str">
        <f t="shared" ref="C6:C55" ca="1" si="1">IF($A6="","",INDEX(INDIRECT("gsn_raw!R:R"),MATCH($B$4,INDIRECT("gsn_raw!Q:Q"),0)+$A6))</f>
        <v/>
      </c>
      <c r="D6" s="139" t="str">
        <f t="shared" ref="D6:D55" ca="1" si="2">IF($A6="","",INDEX(INDIRECT("gsn_raw!S:S"),MATCH($B$4,INDIRECT("gsn_raw!Q:Q"),0)+$A6))</f>
        <v/>
      </c>
      <c r="E6" s="140" t="str">
        <f ca="1">IF($A6="","",IFERROR(D6/C6,""))</f>
        <v/>
      </c>
      <c r="F6" s="118" t="str">
        <f ca="1">IF($A6="","",IFERROR(G6/D6,""))</f>
        <v/>
      </c>
      <c r="G6" s="118" t="str">
        <f t="shared" ref="G6:G55" ca="1" si="3">IF($A6="","",INDEX(INDIRECT("gsn_raw!U:U"),MATCH($B$4,INDIRECT("gsn_raw!Q:Q"),0)+$A6))</f>
        <v/>
      </c>
      <c r="H6" s="140" t="str">
        <f t="shared" ref="H6:H55" ca="1" si="4">IF($A6="","",INDEX(INDIRECT("gsn_raw!V:V"),MATCH($B$4,INDIRECT("gsn_raw!Q:Q"),0)+$A6))</f>
        <v/>
      </c>
      <c r="I6" s="140" t="str">
        <f ca="1">IF($A6="","",INDEX(INDIRECT("gsn_raw!Y:Y"),MATCH($B$4,INDIRECT("gsn_raw!Q:Q"),0)+$A6))</f>
        <v/>
      </c>
      <c r="J6" s="139" t="str">
        <f t="shared" ref="J6:J55" ca="1" si="5">IF($A6="","",INDEX(INDIRECT("gsn_raw!X:X"),MATCH($B$4,INDIRECT("gsn_raw!Q:Q"),0)+$A6))</f>
        <v/>
      </c>
      <c r="K6" s="140" t="str">
        <f ca="1">IF($A6="","",IFERROR(J6/D6,""))</f>
        <v/>
      </c>
      <c r="L6" s="118" t="str">
        <f ca="1">IF($A6="","",IFERROR(G6/J6,""))</f>
        <v/>
      </c>
      <c r="M6" s="138" t="str">
        <f ca="1">IF($A6="","",IF(J6&gt;0,IF(L6&gt;$L$5,"B","A"),IF(J6=0,IF(G6&gt;$L$5,"C","D"))))</f>
        <v/>
      </c>
    </row>
    <row r="7" spans="1:13" x14ac:dyDescent="0.15">
      <c r="A7" s="138" t="str">
        <f t="shared" ref="A7:A55" ca="1" si="6">IF(ROW()-5&gt;$A$5,"",ROW()-5)</f>
        <v/>
      </c>
      <c r="B7" s="102" t="str">
        <f t="shared" ca="1" si="0"/>
        <v/>
      </c>
      <c r="C7" s="139" t="str">
        <f t="shared" ca="1" si="1"/>
        <v/>
      </c>
      <c r="D7" s="139" t="str">
        <f t="shared" ca="1" si="2"/>
        <v/>
      </c>
      <c r="E7" s="140" t="str">
        <f t="shared" ref="E7:E42" ca="1" si="7">IF($A7="","",IFERROR(D7/C7,""))</f>
        <v/>
      </c>
      <c r="F7" s="118" t="str">
        <f t="shared" ref="F7:F42" ca="1" si="8">IF($A7="","",IFERROR(G7/D7,""))</f>
        <v/>
      </c>
      <c r="G7" s="118" t="str">
        <f t="shared" ca="1" si="3"/>
        <v/>
      </c>
      <c r="H7" s="140" t="str">
        <f t="shared" ca="1" si="4"/>
        <v/>
      </c>
      <c r="I7" s="140" t="str">
        <f t="shared" ref="I7:I55" ca="1" si="9">IF($A7="","",INDEX(INDIRECT("gsn_raw!Y:Y"),MATCH($B$4,INDIRECT("gsn_raw!Q:Q"),0)+$A7))</f>
        <v/>
      </c>
      <c r="J7" s="139" t="str">
        <f t="shared" ca="1" si="5"/>
        <v/>
      </c>
      <c r="K7" s="140" t="str">
        <f t="shared" ref="K7:K42" ca="1" si="10">IF($A7="","",IFERROR(J7/D7,""))</f>
        <v/>
      </c>
      <c r="L7" s="118" t="str">
        <f t="shared" ref="L7:L42" ca="1" si="11">IF($A7="","",IFERROR(G7/J7,""))</f>
        <v/>
      </c>
      <c r="M7" s="138" t="str">
        <f t="shared" ref="M7:M42" ca="1" si="12">IF($A7="","",IF(J7&gt;0,IF(L7&gt;$L$5,"B","A"),IF(J7=0,IF(G7&gt;$L$5,"C","D"))))</f>
        <v/>
      </c>
    </row>
    <row r="8" spans="1:13" x14ac:dyDescent="0.15">
      <c r="A8" s="138" t="str">
        <f t="shared" ca="1" si="6"/>
        <v/>
      </c>
      <c r="B8" s="102" t="str">
        <f t="shared" ca="1" si="0"/>
        <v/>
      </c>
      <c r="C8" s="139" t="str">
        <f t="shared" ca="1" si="1"/>
        <v/>
      </c>
      <c r="D8" s="139" t="str">
        <f t="shared" ca="1" si="2"/>
        <v/>
      </c>
      <c r="E8" s="140" t="str">
        <f t="shared" ca="1" si="7"/>
        <v/>
      </c>
      <c r="F8" s="118" t="str">
        <f t="shared" ca="1" si="8"/>
        <v/>
      </c>
      <c r="G8" s="118" t="str">
        <f t="shared" ca="1" si="3"/>
        <v/>
      </c>
      <c r="H8" s="140" t="str">
        <f t="shared" ca="1" si="4"/>
        <v/>
      </c>
      <c r="I8" s="140" t="str">
        <f t="shared" ca="1" si="9"/>
        <v/>
      </c>
      <c r="J8" s="139" t="str">
        <f t="shared" ca="1" si="5"/>
        <v/>
      </c>
      <c r="K8" s="140" t="str">
        <f t="shared" ca="1" si="10"/>
        <v/>
      </c>
      <c r="L8" s="118" t="str">
        <f t="shared" ca="1" si="11"/>
        <v/>
      </c>
      <c r="M8" s="138" t="str">
        <f t="shared" ca="1" si="12"/>
        <v/>
      </c>
    </row>
    <row r="9" spans="1:13" x14ac:dyDescent="0.15">
      <c r="A9" s="138" t="str">
        <f t="shared" ca="1" si="6"/>
        <v/>
      </c>
      <c r="B9" s="102" t="str">
        <f t="shared" ca="1" si="0"/>
        <v/>
      </c>
      <c r="C9" s="139" t="str">
        <f t="shared" ca="1" si="1"/>
        <v/>
      </c>
      <c r="D9" s="139" t="str">
        <f t="shared" ca="1" si="2"/>
        <v/>
      </c>
      <c r="E9" s="140" t="str">
        <f t="shared" ca="1" si="7"/>
        <v/>
      </c>
      <c r="F9" s="118" t="str">
        <f t="shared" ca="1" si="8"/>
        <v/>
      </c>
      <c r="G9" s="118" t="str">
        <f t="shared" ca="1" si="3"/>
        <v/>
      </c>
      <c r="H9" s="140" t="str">
        <f t="shared" ca="1" si="4"/>
        <v/>
      </c>
      <c r="I9" s="140" t="str">
        <f t="shared" ca="1" si="9"/>
        <v/>
      </c>
      <c r="J9" s="139" t="str">
        <f t="shared" ca="1" si="5"/>
        <v/>
      </c>
      <c r="K9" s="140" t="str">
        <f t="shared" ca="1" si="10"/>
        <v/>
      </c>
      <c r="L9" s="118" t="str">
        <f t="shared" ca="1" si="11"/>
        <v/>
      </c>
      <c r="M9" s="138" t="str">
        <f t="shared" ca="1" si="12"/>
        <v/>
      </c>
    </row>
    <row r="10" spans="1:13" x14ac:dyDescent="0.15">
      <c r="A10" s="138" t="str">
        <f t="shared" ca="1" si="6"/>
        <v/>
      </c>
      <c r="B10" s="102" t="str">
        <f t="shared" ca="1" si="0"/>
        <v/>
      </c>
      <c r="C10" s="139" t="str">
        <f t="shared" ca="1" si="1"/>
        <v/>
      </c>
      <c r="D10" s="139" t="str">
        <f t="shared" ca="1" si="2"/>
        <v/>
      </c>
      <c r="E10" s="140" t="str">
        <f t="shared" ca="1" si="7"/>
        <v/>
      </c>
      <c r="F10" s="118" t="str">
        <f t="shared" ca="1" si="8"/>
        <v/>
      </c>
      <c r="G10" s="118" t="str">
        <f t="shared" ca="1" si="3"/>
        <v/>
      </c>
      <c r="H10" s="140" t="str">
        <f t="shared" ca="1" si="4"/>
        <v/>
      </c>
      <c r="I10" s="140" t="str">
        <f t="shared" ca="1" si="9"/>
        <v/>
      </c>
      <c r="J10" s="139" t="str">
        <f t="shared" ca="1" si="5"/>
        <v/>
      </c>
      <c r="K10" s="140" t="str">
        <f t="shared" ca="1" si="10"/>
        <v/>
      </c>
      <c r="L10" s="118" t="str">
        <f t="shared" ca="1" si="11"/>
        <v/>
      </c>
      <c r="M10" s="138" t="str">
        <f t="shared" ca="1" si="12"/>
        <v/>
      </c>
    </row>
    <row r="11" spans="1:13" x14ac:dyDescent="0.15">
      <c r="A11" s="138" t="str">
        <f t="shared" ca="1" si="6"/>
        <v/>
      </c>
      <c r="B11" s="102" t="str">
        <f t="shared" ca="1" si="0"/>
        <v/>
      </c>
      <c r="C11" s="139" t="str">
        <f t="shared" ca="1" si="1"/>
        <v/>
      </c>
      <c r="D11" s="139" t="str">
        <f t="shared" ca="1" si="2"/>
        <v/>
      </c>
      <c r="E11" s="140" t="str">
        <f t="shared" ca="1" si="7"/>
        <v/>
      </c>
      <c r="F11" s="118" t="str">
        <f t="shared" ca="1" si="8"/>
        <v/>
      </c>
      <c r="G11" s="118" t="str">
        <f t="shared" ca="1" si="3"/>
        <v/>
      </c>
      <c r="H11" s="140" t="str">
        <f t="shared" ca="1" si="4"/>
        <v/>
      </c>
      <c r="I11" s="140" t="str">
        <f t="shared" ca="1" si="9"/>
        <v/>
      </c>
      <c r="J11" s="139" t="str">
        <f t="shared" ca="1" si="5"/>
        <v/>
      </c>
      <c r="K11" s="140" t="str">
        <f t="shared" ca="1" si="10"/>
        <v/>
      </c>
      <c r="L11" s="118" t="str">
        <f t="shared" ca="1" si="11"/>
        <v/>
      </c>
      <c r="M11" s="138" t="str">
        <f t="shared" ca="1" si="12"/>
        <v/>
      </c>
    </row>
    <row r="12" spans="1:13" x14ac:dyDescent="0.15">
      <c r="A12" s="138" t="str">
        <f t="shared" ca="1" si="6"/>
        <v/>
      </c>
      <c r="B12" s="102" t="str">
        <f t="shared" ca="1" si="0"/>
        <v/>
      </c>
      <c r="C12" s="139" t="str">
        <f t="shared" ca="1" si="1"/>
        <v/>
      </c>
      <c r="D12" s="139" t="str">
        <f t="shared" ca="1" si="2"/>
        <v/>
      </c>
      <c r="E12" s="140" t="str">
        <f t="shared" ca="1" si="7"/>
        <v/>
      </c>
      <c r="F12" s="118" t="str">
        <f t="shared" ca="1" si="8"/>
        <v/>
      </c>
      <c r="G12" s="118" t="str">
        <f t="shared" ca="1" si="3"/>
        <v/>
      </c>
      <c r="H12" s="140" t="str">
        <f t="shared" ca="1" si="4"/>
        <v/>
      </c>
      <c r="I12" s="140" t="str">
        <f t="shared" ca="1" si="9"/>
        <v/>
      </c>
      <c r="J12" s="139" t="str">
        <f t="shared" ca="1" si="5"/>
        <v/>
      </c>
      <c r="K12" s="140" t="str">
        <f t="shared" ca="1" si="10"/>
        <v/>
      </c>
      <c r="L12" s="118" t="str">
        <f t="shared" ca="1" si="11"/>
        <v/>
      </c>
      <c r="M12" s="138" t="str">
        <f t="shared" ca="1" si="12"/>
        <v/>
      </c>
    </row>
    <row r="13" spans="1:13" x14ac:dyDescent="0.15">
      <c r="A13" s="138" t="str">
        <f t="shared" ca="1" si="6"/>
        <v/>
      </c>
      <c r="B13" s="102" t="str">
        <f t="shared" ca="1" si="0"/>
        <v/>
      </c>
      <c r="C13" s="139" t="str">
        <f t="shared" ca="1" si="1"/>
        <v/>
      </c>
      <c r="D13" s="139" t="str">
        <f t="shared" ca="1" si="2"/>
        <v/>
      </c>
      <c r="E13" s="140" t="str">
        <f t="shared" ca="1" si="7"/>
        <v/>
      </c>
      <c r="F13" s="118" t="str">
        <f t="shared" ca="1" si="8"/>
        <v/>
      </c>
      <c r="G13" s="118" t="str">
        <f t="shared" ca="1" si="3"/>
        <v/>
      </c>
      <c r="H13" s="140" t="str">
        <f t="shared" ca="1" si="4"/>
        <v/>
      </c>
      <c r="I13" s="140" t="str">
        <f t="shared" ca="1" si="9"/>
        <v/>
      </c>
      <c r="J13" s="139" t="str">
        <f t="shared" ca="1" si="5"/>
        <v/>
      </c>
      <c r="K13" s="140" t="str">
        <f t="shared" ca="1" si="10"/>
        <v/>
      </c>
      <c r="L13" s="118" t="str">
        <f t="shared" ca="1" si="11"/>
        <v/>
      </c>
      <c r="M13" s="138" t="str">
        <f t="shared" ca="1" si="12"/>
        <v/>
      </c>
    </row>
    <row r="14" spans="1:13" x14ac:dyDescent="0.15">
      <c r="A14" s="138" t="str">
        <f t="shared" ca="1" si="6"/>
        <v/>
      </c>
      <c r="B14" s="102" t="str">
        <f t="shared" ca="1" si="0"/>
        <v/>
      </c>
      <c r="C14" s="139" t="str">
        <f t="shared" ca="1" si="1"/>
        <v/>
      </c>
      <c r="D14" s="139" t="str">
        <f t="shared" ca="1" si="2"/>
        <v/>
      </c>
      <c r="E14" s="140" t="str">
        <f t="shared" ca="1" si="7"/>
        <v/>
      </c>
      <c r="F14" s="118" t="str">
        <f t="shared" ca="1" si="8"/>
        <v/>
      </c>
      <c r="G14" s="118" t="str">
        <f t="shared" ca="1" si="3"/>
        <v/>
      </c>
      <c r="H14" s="140" t="str">
        <f t="shared" ca="1" si="4"/>
        <v/>
      </c>
      <c r="I14" s="140" t="str">
        <f t="shared" ca="1" si="9"/>
        <v/>
      </c>
      <c r="J14" s="139" t="str">
        <f t="shared" ca="1" si="5"/>
        <v/>
      </c>
      <c r="K14" s="140" t="str">
        <f t="shared" ca="1" si="10"/>
        <v/>
      </c>
      <c r="L14" s="118" t="str">
        <f t="shared" ca="1" si="11"/>
        <v/>
      </c>
      <c r="M14" s="138" t="str">
        <f t="shared" ca="1" si="12"/>
        <v/>
      </c>
    </row>
    <row r="15" spans="1:13" x14ac:dyDescent="0.15">
      <c r="A15" s="138" t="str">
        <f t="shared" ca="1" si="6"/>
        <v/>
      </c>
      <c r="B15" s="102" t="str">
        <f t="shared" ca="1" si="0"/>
        <v/>
      </c>
      <c r="C15" s="139" t="str">
        <f t="shared" ca="1" si="1"/>
        <v/>
      </c>
      <c r="D15" s="139" t="str">
        <f t="shared" ca="1" si="2"/>
        <v/>
      </c>
      <c r="E15" s="140" t="str">
        <f t="shared" ca="1" si="7"/>
        <v/>
      </c>
      <c r="F15" s="118" t="str">
        <f t="shared" ca="1" si="8"/>
        <v/>
      </c>
      <c r="G15" s="118" t="str">
        <f t="shared" ca="1" si="3"/>
        <v/>
      </c>
      <c r="H15" s="140" t="str">
        <f t="shared" ca="1" si="4"/>
        <v/>
      </c>
      <c r="I15" s="140" t="str">
        <f t="shared" ca="1" si="9"/>
        <v/>
      </c>
      <c r="J15" s="139" t="str">
        <f t="shared" ca="1" si="5"/>
        <v/>
      </c>
      <c r="K15" s="140" t="str">
        <f t="shared" ca="1" si="10"/>
        <v/>
      </c>
      <c r="L15" s="118" t="str">
        <f t="shared" ca="1" si="11"/>
        <v/>
      </c>
      <c r="M15" s="138" t="str">
        <f t="shared" ca="1" si="12"/>
        <v/>
      </c>
    </row>
    <row r="16" spans="1:13" x14ac:dyDescent="0.15">
      <c r="A16" s="138" t="str">
        <f t="shared" ca="1" si="6"/>
        <v/>
      </c>
      <c r="B16" s="102" t="str">
        <f t="shared" ca="1" si="0"/>
        <v/>
      </c>
      <c r="C16" s="139" t="str">
        <f t="shared" ca="1" si="1"/>
        <v/>
      </c>
      <c r="D16" s="139" t="str">
        <f t="shared" ca="1" si="2"/>
        <v/>
      </c>
      <c r="E16" s="140" t="str">
        <f t="shared" ca="1" si="7"/>
        <v/>
      </c>
      <c r="F16" s="118" t="str">
        <f t="shared" ca="1" si="8"/>
        <v/>
      </c>
      <c r="G16" s="118" t="str">
        <f t="shared" ca="1" si="3"/>
        <v/>
      </c>
      <c r="H16" s="140" t="str">
        <f t="shared" ca="1" si="4"/>
        <v/>
      </c>
      <c r="I16" s="140" t="str">
        <f t="shared" ca="1" si="9"/>
        <v/>
      </c>
      <c r="J16" s="139" t="str">
        <f t="shared" ca="1" si="5"/>
        <v/>
      </c>
      <c r="K16" s="140" t="str">
        <f t="shared" ca="1" si="10"/>
        <v/>
      </c>
      <c r="L16" s="118" t="str">
        <f t="shared" ca="1" si="11"/>
        <v/>
      </c>
      <c r="M16" s="138" t="str">
        <f t="shared" ca="1" si="12"/>
        <v/>
      </c>
    </row>
    <row r="17" spans="1:13" x14ac:dyDescent="0.15">
      <c r="A17" s="138" t="str">
        <f t="shared" ca="1" si="6"/>
        <v/>
      </c>
      <c r="B17" s="102" t="str">
        <f t="shared" ca="1" si="0"/>
        <v/>
      </c>
      <c r="C17" s="139" t="str">
        <f t="shared" ca="1" si="1"/>
        <v/>
      </c>
      <c r="D17" s="139" t="str">
        <f t="shared" ca="1" si="2"/>
        <v/>
      </c>
      <c r="E17" s="140" t="str">
        <f t="shared" ca="1" si="7"/>
        <v/>
      </c>
      <c r="F17" s="118" t="str">
        <f t="shared" ca="1" si="8"/>
        <v/>
      </c>
      <c r="G17" s="118" t="str">
        <f t="shared" ca="1" si="3"/>
        <v/>
      </c>
      <c r="H17" s="140" t="str">
        <f t="shared" ca="1" si="4"/>
        <v/>
      </c>
      <c r="I17" s="140" t="str">
        <f t="shared" ca="1" si="9"/>
        <v/>
      </c>
      <c r="J17" s="139" t="str">
        <f t="shared" ca="1" si="5"/>
        <v/>
      </c>
      <c r="K17" s="140" t="str">
        <f t="shared" ca="1" si="10"/>
        <v/>
      </c>
      <c r="L17" s="118" t="str">
        <f t="shared" ca="1" si="11"/>
        <v/>
      </c>
      <c r="M17" s="138" t="str">
        <f t="shared" ca="1" si="12"/>
        <v/>
      </c>
    </row>
    <row r="18" spans="1:13" x14ac:dyDescent="0.15">
      <c r="A18" s="138" t="str">
        <f t="shared" ca="1" si="6"/>
        <v/>
      </c>
      <c r="B18" s="102" t="str">
        <f t="shared" ca="1" si="0"/>
        <v/>
      </c>
      <c r="C18" s="139" t="str">
        <f t="shared" ca="1" si="1"/>
        <v/>
      </c>
      <c r="D18" s="139" t="str">
        <f t="shared" ca="1" si="2"/>
        <v/>
      </c>
      <c r="E18" s="140" t="str">
        <f t="shared" ca="1" si="7"/>
        <v/>
      </c>
      <c r="F18" s="118" t="str">
        <f t="shared" ca="1" si="8"/>
        <v/>
      </c>
      <c r="G18" s="118" t="str">
        <f t="shared" ca="1" si="3"/>
        <v/>
      </c>
      <c r="H18" s="140" t="str">
        <f t="shared" ca="1" si="4"/>
        <v/>
      </c>
      <c r="I18" s="140" t="str">
        <f t="shared" ca="1" si="9"/>
        <v/>
      </c>
      <c r="J18" s="139" t="str">
        <f t="shared" ca="1" si="5"/>
        <v/>
      </c>
      <c r="K18" s="140" t="str">
        <f t="shared" ca="1" si="10"/>
        <v/>
      </c>
      <c r="L18" s="118" t="str">
        <f t="shared" ca="1" si="11"/>
        <v/>
      </c>
      <c r="M18" s="138" t="str">
        <f t="shared" ca="1" si="12"/>
        <v/>
      </c>
    </row>
    <row r="19" spans="1:13" x14ac:dyDescent="0.15">
      <c r="A19" s="138" t="str">
        <f t="shared" ca="1" si="6"/>
        <v/>
      </c>
      <c r="B19" s="102" t="str">
        <f t="shared" ca="1" si="0"/>
        <v/>
      </c>
      <c r="C19" s="139" t="str">
        <f t="shared" ca="1" si="1"/>
        <v/>
      </c>
      <c r="D19" s="139" t="str">
        <f t="shared" ca="1" si="2"/>
        <v/>
      </c>
      <c r="E19" s="140" t="str">
        <f t="shared" ca="1" si="7"/>
        <v/>
      </c>
      <c r="F19" s="118" t="str">
        <f t="shared" ca="1" si="8"/>
        <v/>
      </c>
      <c r="G19" s="118" t="str">
        <f t="shared" ca="1" si="3"/>
        <v/>
      </c>
      <c r="H19" s="140" t="str">
        <f t="shared" ca="1" si="4"/>
        <v/>
      </c>
      <c r="I19" s="140" t="str">
        <f t="shared" ca="1" si="9"/>
        <v/>
      </c>
      <c r="J19" s="139" t="str">
        <f t="shared" ca="1" si="5"/>
        <v/>
      </c>
      <c r="K19" s="140" t="str">
        <f t="shared" ca="1" si="10"/>
        <v/>
      </c>
      <c r="L19" s="118" t="str">
        <f t="shared" ca="1" si="11"/>
        <v/>
      </c>
      <c r="M19" s="138" t="str">
        <f t="shared" ca="1" si="12"/>
        <v/>
      </c>
    </row>
    <row r="20" spans="1:13" x14ac:dyDescent="0.15">
      <c r="A20" s="138" t="str">
        <f t="shared" ca="1" si="6"/>
        <v/>
      </c>
      <c r="B20" s="102" t="str">
        <f t="shared" ca="1" si="0"/>
        <v/>
      </c>
      <c r="C20" s="139" t="str">
        <f t="shared" ca="1" si="1"/>
        <v/>
      </c>
      <c r="D20" s="139" t="str">
        <f t="shared" ca="1" si="2"/>
        <v/>
      </c>
      <c r="E20" s="140" t="str">
        <f t="shared" ca="1" si="7"/>
        <v/>
      </c>
      <c r="F20" s="118" t="str">
        <f t="shared" ca="1" si="8"/>
        <v/>
      </c>
      <c r="G20" s="118" t="str">
        <f t="shared" ca="1" si="3"/>
        <v/>
      </c>
      <c r="H20" s="140" t="str">
        <f t="shared" ca="1" si="4"/>
        <v/>
      </c>
      <c r="I20" s="140" t="str">
        <f t="shared" ca="1" si="9"/>
        <v/>
      </c>
      <c r="J20" s="139" t="str">
        <f t="shared" ca="1" si="5"/>
        <v/>
      </c>
      <c r="K20" s="140" t="str">
        <f t="shared" ca="1" si="10"/>
        <v/>
      </c>
      <c r="L20" s="118" t="str">
        <f t="shared" ca="1" si="11"/>
        <v/>
      </c>
      <c r="M20" s="138" t="str">
        <f t="shared" ca="1" si="12"/>
        <v/>
      </c>
    </row>
    <row r="21" spans="1:13" x14ac:dyDescent="0.15">
      <c r="A21" s="138" t="str">
        <f t="shared" ca="1" si="6"/>
        <v/>
      </c>
      <c r="B21" s="102" t="str">
        <f t="shared" ca="1" si="0"/>
        <v/>
      </c>
      <c r="C21" s="139" t="str">
        <f t="shared" ca="1" si="1"/>
        <v/>
      </c>
      <c r="D21" s="139" t="str">
        <f t="shared" ca="1" si="2"/>
        <v/>
      </c>
      <c r="E21" s="140" t="str">
        <f t="shared" ca="1" si="7"/>
        <v/>
      </c>
      <c r="F21" s="118" t="str">
        <f t="shared" ca="1" si="8"/>
        <v/>
      </c>
      <c r="G21" s="118" t="str">
        <f t="shared" ca="1" si="3"/>
        <v/>
      </c>
      <c r="H21" s="140" t="str">
        <f t="shared" ca="1" si="4"/>
        <v/>
      </c>
      <c r="I21" s="140" t="str">
        <f t="shared" ca="1" si="9"/>
        <v/>
      </c>
      <c r="J21" s="139" t="str">
        <f t="shared" ca="1" si="5"/>
        <v/>
      </c>
      <c r="K21" s="140" t="str">
        <f t="shared" ca="1" si="10"/>
        <v/>
      </c>
      <c r="L21" s="118" t="str">
        <f t="shared" ca="1" si="11"/>
        <v/>
      </c>
      <c r="M21" s="138" t="str">
        <f t="shared" ca="1" si="12"/>
        <v/>
      </c>
    </row>
    <row r="22" spans="1:13" x14ac:dyDescent="0.15">
      <c r="A22" s="138" t="str">
        <f t="shared" ca="1" si="6"/>
        <v/>
      </c>
      <c r="B22" s="102" t="str">
        <f t="shared" ca="1" si="0"/>
        <v/>
      </c>
      <c r="C22" s="139" t="str">
        <f t="shared" ca="1" si="1"/>
        <v/>
      </c>
      <c r="D22" s="139" t="str">
        <f t="shared" ca="1" si="2"/>
        <v/>
      </c>
      <c r="E22" s="140" t="str">
        <f t="shared" ca="1" si="7"/>
        <v/>
      </c>
      <c r="F22" s="118" t="str">
        <f t="shared" ca="1" si="8"/>
        <v/>
      </c>
      <c r="G22" s="118" t="str">
        <f t="shared" ca="1" si="3"/>
        <v/>
      </c>
      <c r="H22" s="140" t="str">
        <f t="shared" ca="1" si="4"/>
        <v/>
      </c>
      <c r="I22" s="140" t="str">
        <f t="shared" ca="1" si="9"/>
        <v/>
      </c>
      <c r="J22" s="139" t="str">
        <f t="shared" ca="1" si="5"/>
        <v/>
      </c>
      <c r="K22" s="140" t="str">
        <f t="shared" ca="1" si="10"/>
        <v/>
      </c>
      <c r="L22" s="118" t="str">
        <f t="shared" ca="1" si="11"/>
        <v/>
      </c>
      <c r="M22" s="138" t="str">
        <f t="shared" ca="1" si="12"/>
        <v/>
      </c>
    </row>
    <row r="23" spans="1:13" x14ac:dyDescent="0.15">
      <c r="A23" s="138" t="str">
        <f t="shared" ca="1" si="6"/>
        <v/>
      </c>
      <c r="B23" s="102" t="str">
        <f t="shared" ca="1" si="0"/>
        <v/>
      </c>
      <c r="C23" s="139" t="str">
        <f t="shared" ca="1" si="1"/>
        <v/>
      </c>
      <c r="D23" s="139" t="str">
        <f t="shared" ca="1" si="2"/>
        <v/>
      </c>
      <c r="E23" s="140" t="str">
        <f t="shared" ca="1" si="7"/>
        <v/>
      </c>
      <c r="F23" s="118" t="str">
        <f t="shared" ca="1" si="8"/>
        <v/>
      </c>
      <c r="G23" s="118" t="str">
        <f t="shared" ca="1" si="3"/>
        <v/>
      </c>
      <c r="H23" s="140" t="str">
        <f t="shared" ca="1" si="4"/>
        <v/>
      </c>
      <c r="I23" s="140" t="str">
        <f t="shared" ca="1" si="9"/>
        <v/>
      </c>
      <c r="J23" s="139" t="str">
        <f t="shared" ca="1" si="5"/>
        <v/>
      </c>
      <c r="K23" s="140" t="str">
        <f t="shared" ca="1" si="10"/>
        <v/>
      </c>
      <c r="L23" s="118" t="str">
        <f t="shared" ca="1" si="11"/>
        <v/>
      </c>
      <c r="M23" s="138" t="str">
        <f t="shared" ca="1" si="12"/>
        <v/>
      </c>
    </row>
    <row r="24" spans="1:13" x14ac:dyDescent="0.15">
      <c r="A24" s="138" t="str">
        <f t="shared" ca="1" si="6"/>
        <v/>
      </c>
      <c r="B24" s="102" t="str">
        <f t="shared" ca="1" si="0"/>
        <v/>
      </c>
      <c r="C24" s="139" t="str">
        <f t="shared" ca="1" si="1"/>
        <v/>
      </c>
      <c r="D24" s="139" t="str">
        <f t="shared" ca="1" si="2"/>
        <v/>
      </c>
      <c r="E24" s="140" t="str">
        <f t="shared" ca="1" si="7"/>
        <v/>
      </c>
      <c r="F24" s="118" t="str">
        <f t="shared" ca="1" si="8"/>
        <v/>
      </c>
      <c r="G24" s="118" t="str">
        <f t="shared" ca="1" si="3"/>
        <v/>
      </c>
      <c r="H24" s="140" t="str">
        <f t="shared" ca="1" si="4"/>
        <v/>
      </c>
      <c r="I24" s="140" t="str">
        <f t="shared" ca="1" si="9"/>
        <v/>
      </c>
      <c r="J24" s="139" t="str">
        <f t="shared" ca="1" si="5"/>
        <v/>
      </c>
      <c r="K24" s="140" t="str">
        <f t="shared" ca="1" si="10"/>
        <v/>
      </c>
      <c r="L24" s="118" t="str">
        <f t="shared" ca="1" si="11"/>
        <v/>
      </c>
      <c r="M24" s="138" t="str">
        <f t="shared" ca="1" si="12"/>
        <v/>
      </c>
    </row>
    <row r="25" spans="1:13" x14ac:dyDescent="0.15">
      <c r="A25" s="138" t="str">
        <f t="shared" ca="1" si="6"/>
        <v/>
      </c>
      <c r="B25" s="102" t="str">
        <f t="shared" ca="1" si="0"/>
        <v/>
      </c>
      <c r="C25" s="139" t="str">
        <f t="shared" ca="1" si="1"/>
        <v/>
      </c>
      <c r="D25" s="139" t="str">
        <f t="shared" ca="1" si="2"/>
        <v/>
      </c>
      <c r="E25" s="140" t="str">
        <f t="shared" ca="1" si="7"/>
        <v/>
      </c>
      <c r="F25" s="118" t="str">
        <f t="shared" ca="1" si="8"/>
        <v/>
      </c>
      <c r="G25" s="118" t="str">
        <f t="shared" ca="1" si="3"/>
        <v/>
      </c>
      <c r="H25" s="140" t="str">
        <f t="shared" ca="1" si="4"/>
        <v/>
      </c>
      <c r="I25" s="140" t="str">
        <f t="shared" ca="1" si="9"/>
        <v/>
      </c>
      <c r="J25" s="139" t="str">
        <f t="shared" ca="1" si="5"/>
        <v/>
      </c>
      <c r="K25" s="140" t="str">
        <f t="shared" ca="1" si="10"/>
        <v/>
      </c>
      <c r="L25" s="118" t="str">
        <f t="shared" ca="1" si="11"/>
        <v/>
      </c>
      <c r="M25" s="138" t="str">
        <f t="shared" ca="1" si="12"/>
        <v/>
      </c>
    </row>
    <row r="26" spans="1:13" x14ac:dyDescent="0.15">
      <c r="A26" s="138" t="str">
        <f t="shared" ca="1" si="6"/>
        <v/>
      </c>
      <c r="B26" s="102" t="str">
        <f t="shared" ca="1" si="0"/>
        <v/>
      </c>
      <c r="C26" s="139" t="str">
        <f t="shared" ca="1" si="1"/>
        <v/>
      </c>
      <c r="D26" s="139" t="str">
        <f t="shared" ca="1" si="2"/>
        <v/>
      </c>
      <c r="E26" s="140" t="str">
        <f t="shared" ca="1" si="7"/>
        <v/>
      </c>
      <c r="F26" s="118" t="str">
        <f t="shared" ca="1" si="8"/>
        <v/>
      </c>
      <c r="G26" s="118" t="str">
        <f t="shared" ca="1" si="3"/>
        <v/>
      </c>
      <c r="H26" s="140" t="str">
        <f t="shared" ca="1" si="4"/>
        <v/>
      </c>
      <c r="I26" s="140" t="str">
        <f t="shared" ca="1" si="9"/>
        <v/>
      </c>
      <c r="J26" s="139" t="str">
        <f t="shared" ca="1" si="5"/>
        <v/>
      </c>
      <c r="K26" s="140" t="str">
        <f t="shared" ca="1" si="10"/>
        <v/>
      </c>
      <c r="L26" s="118" t="str">
        <f t="shared" ca="1" si="11"/>
        <v/>
      </c>
      <c r="M26" s="138" t="str">
        <f t="shared" ca="1" si="12"/>
        <v/>
      </c>
    </row>
    <row r="27" spans="1:13" x14ac:dyDescent="0.15">
      <c r="A27" s="138" t="str">
        <f t="shared" ca="1" si="6"/>
        <v/>
      </c>
      <c r="B27" s="102" t="str">
        <f t="shared" ca="1" si="0"/>
        <v/>
      </c>
      <c r="C27" s="139" t="str">
        <f t="shared" ca="1" si="1"/>
        <v/>
      </c>
      <c r="D27" s="139" t="str">
        <f t="shared" ca="1" si="2"/>
        <v/>
      </c>
      <c r="E27" s="140" t="str">
        <f t="shared" ca="1" si="7"/>
        <v/>
      </c>
      <c r="F27" s="118" t="str">
        <f t="shared" ca="1" si="8"/>
        <v/>
      </c>
      <c r="G27" s="118" t="str">
        <f t="shared" ca="1" si="3"/>
        <v/>
      </c>
      <c r="H27" s="140" t="str">
        <f t="shared" ca="1" si="4"/>
        <v/>
      </c>
      <c r="I27" s="140" t="str">
        <f t="shared" ca="1" si="9"/>
        <v/>
      </c>
      <c r="J27" s="139" t="str">
        <f t="shared" ca="1" si="5"/>
        <v/>
      </c>
      <c r="K27" s="140" t="str">
        <f t="shared" ca="1" si="10"/>
        <v/>
      </c>
      <c r="L27" s="118" t="str">
        <f t="shared" ca="1" si="11"/>
        <v/>
      </c>
      <c r="M27" s="138" t="str">
        <f t="shared" ca="1" si="12"/>
        <v/>
      </c>
    </row>
    <row r="28" spans="1:13" x14ac:dyDescent="0.15">
      <c r="A28" s="138" t="str">
        <f t="shared" ca="1" si="6"/>
        <v/>
      </c>
      <c r="B28" s="102" t="str">
        <f t="shared" ca="1" si="0"/>
        <v/>
      </c>
      <c r="C28" s="139" t="str">
        <f t="shared" ca="1" si="1"/>
        <v/>
      </c>
      <c r="D28" s="139" t="str">
        <f t="shared" ca="1" si="2"/>
        <v/>
      </c>
      <c r="E28" s="140" t="str">
        <f t="shared" ca="1" si="7"/>
        <v/>
      </c>
      <c r="F28" s="118" t="str">
        <f t="shared" ca="1" si="8"/>
        <v/>
      </c>
      <c r="G28" s="118" t="str">
        <f t="shared" ca="1" si="3"/>
        <v/>
      </c>
      <c r="H28" s="140" t="str">
        <f t="shared" ca="1" si="4"/>
        <v/>
      </c>
      <c r="I28" s="140" t="str">
        <f t="shared" ca="1" si="9"/>
        <v/>
      </c>
      <c r="J28" s="139" t="str">
        <f t="shared" ca="1" si="5"/>
        <v/>
      </c>
      <c r="K28" s="140" t="str">
        <f t="shared" ca="1" si="10"/>
        <v/>
      </c>
      <c r="L28" s="118" t="str">
        <f t="shared" ca="1" si="11"/>
        <v/>
      </c>
      <c r="M28" s="138" t="str">
        <f t="shared" ca="1" si="12"/>
        <v/>
      </c>
    </row>
    <row r="29" spans="1:13" x14ac:dyDescent="0.15">
      <c r="A29" s="138" t="str">
        <f t="shared" ca="1" si="6"/>
        <v/>
      </c>
      <c r="B29" s="102" t="str">
        <f t="shared" ca="1" si="0"/>
        <v/>
      </c>
      <c r="C29" s="139" t="str">
        <f t="shared" ca="1" si="1"/>
        <v/>
      </c>
      <c r="D29" s="139" t="str">
        <f t="shared" ca="1" si="2"/>
        <v/>
      </c>
      <c r="E29" s="140" t="str">
        <f t="shared" ca="1" si="7"/>
        <v/>
      </c>
      <c r="F29" s="118" t="str">
        <f t="shared" ca="1" si="8"/>
        <v/>
      </c>
      <c r="G29" s="118" t="str">
        <f t="shared" ca="1" si="3"/>
        <v/>
      </c>
      <c r="H29" s="140" t="str">
        <f t="shared" ca="1" si="4"/>
        <v/>
      </c>
      <c r="I29" s="140" t="str">
        <f t="shared" ca="1" si="9"/>
        <v/>
      </c>
      <c r="J29" s="139" t="str">
        <f t="shared" ca="1" si="5"/>
        <v/>
      </c>
      <c r="K29" s="140" t="str">
        <f t="shared" ca="1" si="10"/>
        <v/>
      </c>
      <c r="L29" s="118" t="str">
        <f t="shared" ca="1" si="11"/>
        <v/>
      </c>
      <c r="M29" s="138" t="str">
        <f t="shared" ca="1" si="12"/>
        <v/>
      </c>
    </row>
    <row r="30" spans="1:13" x14ac:dyDescent="0.15">
      <c r="A30" s="138" t="str">
        <f t="shared" ca="1" si="6"/>
        <v/>
      </c>
      <c r="B30" s="102" t="str">
        <f t="shared" ca="1" si="0"/>
        <v/>
      </c>
      <c r="C30" s="139" t="str">
        <f t="shared" ca="1" si="1"/>
        <v/>
      </c>
      <c r="D30" s="139" t="str">
        <f t="shared" ca="1" si="2"/>
        <v/>
      </c>
      <c r="E30" s="140" t="str">
        <f t="shared" ca="1" si="7"/>
        <v/>
      </c>
      <c r="F30" s="118" t="str">
        <f t="shared" ca="1" si="8"/>
        <v/>
      </c>
      <c r="G30" s="118" t="str">
        <f t="shared" ca="1" si="3"/>
        <v/>
      </c>
      <c r="H30" s="140" t="str">
        <f t="shared" ca="1" si="4"/>
        <v/>
      </c>
      <c r="I30" s="140" t="str">
        <f t="shared" ca="1" si="9"/>
        <v/>
      </c>
      <c r="J30" s="139" t="str">
        <f t="shared" ca="1" si="5"/>
        <v/>
      </c>
      <c r="K30" s="140" t="str">
        <f t="shared" ca="1" si="10"/>
        <v/>
      </c>
      <c r="L30" s="118" t="str">
        <f t="shared" ca="1" si="11"/>
        <v/>
      </c>
      <c r="M30" s="138" t="str">
        <f t="shared" ca="1" si="12"/>
        <v/>
      </c>
    </row>
    <row r="31" spans="1:13" x14ac:dyDescent="0.15">
      <c r="A31" s="138" t="str">
        <f t="shared" ca="1" si="6"/>
        <v/>
      </c>
      <c r="B31" s="102" t="str">
        <f t="shared" ca="1" si="0"/>
        <v/>
      </c>
      <c r="C31" s="139" t="str">
        <f t="shared" ca="1" si="1"/>
        <v/>
      </c>
      <c r="D31" s="139" t="str">
        <f t="shared" ca="1" si="2"/>
        <v/>
      </c>
      <c r="E31" s="140" t="str">
        <f t="shared" ca="1" si="7"/>
        <v/>
      </c>
      <c r="F31" s="118" t="str">
        <f t="shared" ca="1" si="8"/>
        <v/>
      </c>
      <c r="G31" s="118" t="str">
        <f t="shared" ca="1" si="3"/>
        <v/>
      </c>
      <c r="H31" s="140" t="str">
        <f t="shared" ca="1" si="4"/>
        <v/>
      </c>
      <c r="I31" s="140" t="str">
        <f t="shared" ca="1" si="9"/>
        <v/>
      </c>
      <c r="J31" s="139" t="str">
        <f t="shared" ca="1" si="5"/>
        <v/>
      </c>
      <c r="K31" s="140" t="str">
        <f t="shared" ca="1" si="10"/>
        <v/>
      </c>
      <c r="L31" s="118" t="str">
        <f t="shared" ca="1" si="11"/>
        <v/>
      </c>
      <c r="M31" s="138" t="str">
        <f t="shared" ca="1" si="12"/>
        <v/>
      </c>
    </row>
    <row r="32" spans="1:13" x14ac:dyDescent="0.15">
      <c r="A32" s="138" t="str">
        <f t="shared" ca="1" si="6"/>
        <v/>
      </c>
      <c r="B32" s="102" t="str">
        <f t="shared" ca="1" si="0"/>
        <v/>
      </c>
      <c r="C32" s="139" t="str">
        <f t="shared" ca="1" si="1"/>
        <v/>
      </c>
      <c r="D32" s="139" t="str">
        <f t="shared" ca="1" si="2"/>
        <v/>
      </c>
      <c r="E32" s="140" t="str">
        <f t="shared" ca="1" si="7"/>
        <v/>
      </c>
      <c r="F32" s="118" t="str">
        <f t="shared" ca="1" si="8"/>
        <v/>
      </c>
      <c r="G32" s="118" t="str">
        <f t="shared" ca="1" si="3"/>
        <v/>
      </c>
      <c r="H32" s="140" t="str">
        <f t="shared" ca="1" si="4"/>
        <v/>
      </c>
      <c r="I32" s="140" t="str">
        <f t="shared" ca="1" si="9"/>
        <v/>
      </c>
      <c r="J32" s="139" t="str">
        <f t="shared" ca="1" si="5"/>
        <v/>
      </c>
      <c r="K32" s="140" t="str">
        <f t="shared" ca="1" si="10"/>
        <v/>
      </c>
      <c r="L32" s="118" t="str">
        <f t="shared" ca="1" si="11"/>
        <v/>
      </c>
      <c r="M32" s="138" t="str">
        <f t="shared" ca="1" si="12"/>
        <v/>
      </c>
    </row>
    <row r="33" spans="1:13" x14ac:dyDescent="0.15">
      <c r="A33" s="138" t="str">
        <f t="shared" ca="1" si="6"/>
        <v/>
      </c>
      <c r="B33" s="102" t="str">
        <f t="shared" ca="1" si="0"/>
        <v/>
      </c>
      <c r="C33" s="139" t="str">
        <f t="shared" ca="1" si="1"/>
        <v/>
      </c>
      <c r="D33" s="139" t="str">
        <f t="shared" ca="1" si="2"/>
        <v/>
      </c>
      <c r="E33" s="140" t="str">
        <f t="shared" ca="1" si="7"/>
        <v/>
      </c>
      <c r="F33" s="118" t="str">
        <f t="shared" ca="1" si="8"/>
        <v/>
      </c>
      <c r="G33" s="118" t="str">
        <f t="shared" ca="1" si="3"/>
        <v/>
      </c>
      <c r="H33" s="140" t="str">
        <f t="shared" ca="1" si="4"/>
        <v/>
      </c>
      <c r="I33" s="140" t="str">
        <f t="shared" ca="1" si="9"/>
        <v/>
      </c>
      <c r="J33" s="139" t="str">
        <f t="shared" ca="1" si="5"/>
        <v/>
      </c>
      <c r="K33" s="140" t="str">
        <f t="shared" ca="1" si="10"/>
        <v/>
      </c>
      <c r="L33" s="118" t="str">
        <f t="shared" ca="1" si="11"/>
        <v/>
      </c>
      <c r="M33" s="138" t="str">
        <f t="shared" ca="1" si="12"/>
        <v/>
      </c>
    </row>
    <row r="34" spans="1:13" x14ac:dyDescent="0.15">
      <c r="A34" s="138" t="str">
        <f t="shared" ca="1" si="6"/>
        <v/>
      </c>
      <c r="B34" s="102" t="str">
        <f t="shared" ca="1" si="0"/>
        <v/>
      </c>
      <c r="C34" s="139" t="str">
        <f t="shared" ca="1" si="1"/>
        <v/>
      </c>
      <c r="D34" s="139" t="str">
        <f t="shared" ca="1" si="2"/>
        <v/>
      </c>
      <c r="E34" s="140" t="str">
        <f t="shared" ca="1" si="7"/>
        <v/>
      </c>
      <c r="F34" s="118" t="str">
        <f t="shared" ca="1" si="8"/>
        <v/>
      </c>
      <c r="G34" s="118" t="str">
        <f t="shared" ca="1" si="3"/>
        <v/>
      </c>
      <c r="H34" s="140" t="str">
        <f t="shared" ca="1" si="4"/>
        <v/>
      </c>
      <c r="I34" s="140" t="str">
        <f t="shared" ca="1" si="9"/>
        <v/>
      </c>
      <c r="J34" s="139" t="str">
        <f t="shared" ca="1" si="5"/>
        <v/>
      </c>
      <c r="K34" s="140" t="str">
        <f t="shared" ca="1" si="10"/>
        <v/>
      </c>
      <c r="L34" s="118" t="str">
        <f t="shared" ca="1" si="11"/>
        <v/>
      </c>
      <c r="M34" s="138" t="str">
        <f t="shared" ca="1" si="12"/>
        <v/>
      </c>
    </row>
    <row r="35" spans="1:13" x14ac:dyDescent="0.15">
      <c r="A35" s="138" t="str">
        <f t="shared" ca="1" si="6"/>
        <v/>
      </c>
      <c r="B35" s="102" t="str">
        <f t="shared" ca="1" si="0"/>
        <v/>
      </c>
      <c r="C35" s="139" t="str">
        <f t="shared" ca="1" si="1"/>
        <v/>
      </c>
      <c r="D35" s="139" t="str">
        <f t="shared" ca="1" si="2"/>
        <v/>
      </c>
      <c r="E35" s="140" t="str">
        <f t="shared" ca="1" si="7"/>
        <v/>
      </c>
      <c r="F35" s="118" t="str">
        <f t="shared" ca="1" si="8"/>
        <v/>
      </c>
      <c r="G35" s="118" t="str">
        <f t="shared" ca="1" si="3"/>
        <v/>
      </c>
      <c r="H35" s="140" t="str">
        <f t="shared" ca="1" si="4"/>
        <v/>
      </c>
      <c r="I35" s="140" t="str">
        <f t="shared" ca="1" si="9"/>
        <v/>
      </c>
      <c r="J35" s="139" t="str">
        <f t="shared" ca="1" si="5"/>
        <v/>
      </c>
      <c r="K35" s="140" t="str">
        <f t="shared" ca="1" si="10"/>
        <v/>
      </c>
      <c r="L35" s="118" t="str">
        <f t="shared" ca="1" si="11"/>
        <v/>
      </c>
      <c r="M35" s="138" t="str">
        <f t="shared" ca="1" si="12"/>
        <v/>
      </c>
    </row>
    <row r="36" spans="1:13" x14ac:dyDescent="0.15">
      <c r="A36" s="138" t="str">
        <f t="shared" ca="1" si="6"/>
        <v/>
      </c>
      <c r="B36" s="102" t="str">
        <f t="shared" ca="1" si="0"/>
        <v/>
      </c>
      <c r="C36" s="139" t="str">
        <f t="shared" ca="1" si="1"/>
        <v/>
      </c>
      <c r="D36" s="139" t="str">
        <f t="shared" ca="1" si="2"/>
        <v/>
      </c>
      <c r="E36" s="140" t="str">
        <f t="shared" ca="1" si="7"/>
        <v/>
      </c>
      <c r="F36" s="118" t="str">
        <f t="shared" ca="1" si="8"/>
        <v/>
      </c>
      <c r="G36" s="118" t="str">
        <f t="shared" ca="1" si="3"/>
        <v/>
      </c>
      <c r="H36" s="140" t="str">
        <f t="shared" ca="1" si="4"/>
        <v/>
      </c>
      <c r="I36" s="140" t="str">
        <f t="shared" ca="1" si="9"/>
        <v/>
      </c>
      <c r="J36" s="139" t="str">
        <f t="shared" ca="1" si="5"/>
        <v/>
      </c>
      <c r="K36" s="140" t="str">
        <f t="shared" ca="1" si="10"/>
        <v/>
      </c>
      <c r="L36" s="118" t="str">
        <f t="shared" ca="1" si="11"/>
        <v/>
      </c>
      <c r="M36" s="138" t="str">
        <f t="shared" ca="1" si="12"/>
        <v/>
      </c>
    </row>
    <row r="37" spans="1:13" x14ac:dyDescent="0.15">
      <c r="A37" s="138" t="str">
        <f t="shared" ca="1" si="6"/>
        <v/>
      </c>
      <c r="B37" s="102" t="str">
        <f t="shared" ca="1" si="0"/>
        <v/>
      </c>
      <c r="C37" s="139" t="str">
        <f t="shared" ca="1" si="1"/>
        <v/>
      </c>
      <c r="D37" s="139" t="str">
        <f t="shared" ca="1" si="2"/>
        <v/>
      </c>
      <c r="E37" s="140" t="str">
        <f t="shared" ca="1" si="7"/>
        <v/>
      </c>
      <c r="F37" s="118" t="str">
        <f t="shared" ca="1" si="8"/>
        <v/>
      </c>
      <c r="G37" s="118" t="str">
        <f t="shared" ca="1" si="3"/>
        <v/>
      </c>
      <c r="H37" s="140" t="str">
        <f t="shared" ca="1" si="4"/>
        <v/>
      </c>
      <c r="I37" s="140" t="str">
        <f t="shared" ca="1" si="9"/>
        <v/>
      </c>
      <c r="J37" s="139" t="str">
        <f t="shared" ca="1" si="5"/>
        <v/>
      </c>
      <c r="K37" s="140" t="str">
        <f t="shared" ca="1" si="10"/>
        <v/>
      </c>
      <c r="L37" s="118" t="str">
        <f t="shared" ca="1" si="11"/>
        <v/>
      </c>
      <c r="M37" s="138" t="str">
        <f t="shared" ca="1" si="12"/>
        <v/>
      </c>
    </row>
    <row r="38" spans="1:13" x14ac:dyDescent="0.15">
      <c r="A38" s="138" t="str">
        <f t="shared" ca="1" si="6"/>
        <v/>
      </c>
      <c r="B38" s="102" t="str">
        <f t="shared" ca="1" si="0"/>
        <v/>
      </c>
      <c r="C38" s="139" t="str">
        <f t="shared" ca="1" si="1"/>
        <v/>
      </c>
      <c r="D38" s="139" t="str">
        <f t="shared" ca="1" si="2"/>
        <v/>
      </c>
      <c r="E38" s="140" t="str">
        <f t="shared" ca="1" si="7"/>
        <v/>
      </c>
      <c r="F38" s="118" t="str">
        <f t="shared" ca="1" si="8"/>
        <v/>
      </c>
      <c r="G38" s="118" t="str">
        <f t="shared" ca="1" si="3"/>
        <v/>
      </c>
      <c r="H38" s="140" t="str">
        <f t="shared" ca="1" si="4"/>
        <v/>
      </c>
      <c r="I38" s="140" t="str">
        <f t="shared" ca="1" si="9"/>
        <v/>
      </c>
      <c r="J38" s="139" t="str">
        <f t="shared" ca="1" si="5"/>
        <v/>
      </c>
      <c r="K38" s="140" t="str">
        <f t="shared" ca="1" si="10"/>
        <v/>
      </c>
      <c r="L38" s="118" t="str">
        <f t="shared" ca="1" si="11"/>
        <v/>
      </c>
      <c r="M38" s="138" t="str">
        <f t="shared" ca="1" si="12"/>
        <v/>
      </c>
    </row>
    <row r="39" spans="1:13" x14ac:dyDescent="0.15">
      <c r="A39" s="138" t="str">
        <f t="shared" ca="1" si="6"/>
        <v/>
      </c>
      <c r="B39" s="102" t="str">
        <f t="shared" ca="1" si="0"/>
        <v/>
      </c>
      <c r="C39" s="139" t="str">
        <f t="shared" ca="1" si="1"/>
        <v/>
      </c>
      <c r="D39" s="139" t="str">
        <f t="shared" ca="1" si="2"/>
        <v/>
      </c>
      <c r="E39" s="140" t="str">
        <f t="shared" ca="1" si="7"/>
        <v/>
      </c>
      <c r="F39" s="118" t="str">
        <f t="shared" ca="1" si="8"/>
        <v/>
      </c>
      <c r="G39" s="118" t="str">
        <f t="shared" ca="1" si="3"/>
        <v/>
      </c>
      <c r="H39" s="140" t="str">
        <f t="shared" ca="1" si="4"/>
        <v/>
      </c>
      <c r="I39" s="140" t="str">
        <f t="shared" ca="1" si="9"/>
        <v/>
      </c>
      <c r="J39" s="139" t="str">
        <f t="shared" ca="1" si="5"/>
        <v/>
      </c>
      <c r="K39" s="140" t="str">
        <f t="shared" ca="1" si="10"/>
        <v/>
      </c>
      <c r="L39" s="118" t="str">
        <f t="shared" ca="1" si="11"/>
        <v/>
      </c>
      <c r="M39" s="138" t="str">
        <f t="shared" ca="1" si="12"/>
        <v/>
      </c>
    </row>
    <row r="40" spans="1:13" x14ac:dyDescent="0.15">
      <c r="A40" s="138" t="str">
        <f t="shared" ca="1" si="6"/>
        <v/>
      </c>
      <c r="B40" s="102" t="str">
        <f t="shared" ca="1" si="0"/>
        <v/>
      </c>
      <c r="C40" s="139" t="str">
        <f t="shared" ca="1" si="1"/>
        <v/>
      </c>
      <c r="D40" s="139" t="str">
        <f t="shared" ca="1" si="2"/>
        <v/>
      </c>
      <c r="E40" s="140" t="str">
        <f t="shared" ca="1" si="7"/>
        <v/>
      </c>
      <c r="F40" s="118" t="str">
        <f t="shared" ca="1" si="8"/>
        <v/>
      </c>
      <c r="G40" s="118" t="str">
        <f t="shared" ca="1" si="3"/>
        <v/>
      </c>
      <c r="H40" s="140" t="str">
        <f t="shared" ca="1" si="4"/>
        <v/>
      </c>
      <c r="I40" s="140" t="str">
        <f t="shared" ca="1" si="9"/>
        <v/>
      </c>
      <c r="J40" s="139" t="str">
        <f t="shared" ca="1" si="5"/>
        <v/>
      </c>
      <c r="K40" s="140" t="str">
        <f t="shared" ca="1" si="10"/>
        <v/>
      </c>
      <c r="L40" s="118" t="str">
        <f t="shared" ca="1" si="11"/>
        <v/>
      </c>
      <c r="M40" s="138" t="str">
        <f t="shared" ca="1" si="12"/>
        <v/>
      </c>
    </row>
    <row r="41" spans="1:13" x14ac:dyDescent="0.15">
      <c r="A41" s="138" t="str">
        <f t="shared" ca="1" si="6"/>
        <v/>
      </c>
      <c r="B41" s="102" t="str">
        <f t="shared" ca="1" si="0"/>
        <v/>
      </c>
      <c r="C41" s="139" t="str">
        <f t="shared" ca="1" si="1"/>
        <v/>
      </c>
      <c r="D41" s="139" t="str">
        <f t="shared" ca="1" si="2"/>
        <v/>
      </c>
      <c r="E41" s="140" t="str">
        <f t="shared" ca="1" si="7"/>
        <v/>
      </c>
      <c r="F41" s="118" t="str">
        <f t="shared" ca="1" si="8"/>
        <v/>
      </c>
      <c r="G41" s="118" t="str">
        <f t="shared" ca="1" si="3"/>
        <v/>
      </c>
      <c r="H41" s="140" t="str">
        <f t="shared" ca="1" si="4"/>
        <v/>
      </c>
      <c r="I41" s="140" t="str">
        <f t="shared" ca="1" si="9"/>
        <v/>
      </c>
      <c r="J41" s="139" t="str">
        <f t="shared" ca="1" si="5"/>
        <v/>
      </c>
      <c r="K41" s="140" t="str">
        <f t="shared" ca="1" si="10"/>
        <v/>
      </c>
      <c r="L41" s="118" t="str">
        <f t="shared" ca="1" si="11"/>
        <v/>
      </c>
      <c r="M41" s="138" t="str">
        <f t="shared" ca="1" si="12"/>
        <v/>
      </c>
    </row>
    <row r="42" spans="1:13" x14ac:dyDescent="0.15">
      <c r="A42" s="138" t="str">
        <f t="shared" ca="1" si="6"/>
        <v/>
      </c>
      <c r="B42" s="102" t="str">
        <f t="shared" ca="1" si="0"/>
        <v/>
      </c>
      <c r="C42" s="139" t="str">
        <f t="shared" ca="1" si="1"/>
        <v/>
      </c>
      <c r="D42" s="139" t="str">
        <f t="shared" ca="1" si="2"/>
        <v/>
      </c>
      <c r="E42" s="140" t="str">
        <f t="shared" ca="1" si="7"/>
        <v/>
      </c>
      <c r="F42" s="118" t="str">
        <f t="shared" ca="1" si="8"/>
        <v/>
      </c>
      <c r="G42" s="118" t="str">
        <f t="shared" ca="1" si="3"/>
        <v/>
      </c>
      <c r="H42" s="140" t="str">
        <f t="shared" ca="1" si="4"/>
        <v/>
      </c>
      <c r="I42" s="140" t="str">
        <f t="shared" ca="1" si="9"/>
        <v/>
      </c>
      <c r="J42" s="139" t="str">
        <f t="shared" ca="1" si="5"/>
        <v/>
      </c>
      <c r="K42" s="140" t="str">
        <f t="shared" ca="1" si="10"/>
        <v/>
      </c>
      <c r="L42" s="118" t="str">
        <f t="shared" ca="1" si="11"/>
        <v/>
      </c>
      <c r="M42" s="138" t="str">
        <f t="shared" ca="1" si="12"/>
        <v/>
      </c>
    </row>
    <row r="43" spans="1:13" x14ac:dyDescent="0.15">
      <c r="A43" s="138" t="str">
        <f t="shared" ca="1" si="6"/>
        <v/>
      </c>
      <c r="B43" s="102" t="str">
        <f t="shared" ca="1" si="0"/>
        <v/>
      </c>
      <c r="C43" s="139" t="str">
        <f t="shared" ca="1" si="1"/>
        <v/>
      </c>
      <c r="D43" s="139" t="str">
        <f t="shared" ca="1" si="2"/>
        <v/>
      </c>
      <c r="E43" s="140" t="str">
        <f t="shared" ref="E43:E55" ca="1" si="13">IF($A43="","",IFERROR(D43/C43,""))</f>
        <v/>
      </c>
      <c r="F43" s="118" t="str">
        <f t="shared" ref="F43:F55" ca="1" si="14">IF($A43="","",IFERROR(G43/D43,""))</f>
        <v/>
      </c>
      <c r="G43" s="118" t="str">
        <f t="shared" ca="1" si="3"/>
        <v/>
      </c>
      <c r="H43" s="140" t="str">
        <f t="shared" ca="1" si="4"/>
        <v/>
      </c>
      <c r="I43" s="140" t="str">
        <f t="shared" ca="1" si="9"/>
        <v/>
      </c>
      <c r="J43" s="139" t="str">
        <f t="shared" ca="1" si="5"/>
        <v/>
      </c>
      <c r="K43" s="140" t="str">
        <f t="shared" ref="K43:K55" ca="1" si="15">IF($A43="","",IFERROR(J43/D43,""))</f>
        <v/>
      </c>
      <c r="L43" s="118" t="str">
        <f t="shared" ref="L43:L55" ca="1" si="16">IF($A43="","",IFERROR(G43/J43,""))</f>
        <v/>
      </c>
      <c r="M43" s="138" t="str">
        <f t="shared" ref="M43:M55" ca="1" si="17">IF($A43="","",IF(J43&gt;0,IF(L43&gt;$L$5,"B","A"),IF(J43=0,IF(G43&gt;$L$5,"C","D"))))</f>
        <v/>
      </c>
    </row>
    <row r="44" spans="1:13" x14ac:dyDescent="0.15">
      <c r="A44" s="138" t="str">
        <f t="shared" ca="1" si="6"/>
        <v/>
      </c>
      <c r="B44" s="102" t="str">
        <f t="shared" ca="1" si="0"/>
        <v/>
      </c>
      <c r="C44" s="139" t="str">
        <f t="shared" ca="1" si="1"/>
        <v/>
      </c>
      <c r="D44" s="139" t="str">
        <f t="shared" ca="1" si="2"/>
        <v/>
      </c>
      <c r="E44" s="140" t="str">
        <f t="shared" ca="1" si="13"/>
        <v/>
      </c>
      <c r="F44" s="118" t="str">
        <f t="shared" ca="1" si="14"/>
        <v/>
      </c>
      <c r="G44" s="118" t="str">
        <f t="shared" ca="1" si="3"/>
        <v/>
      </c>
      <c r="H44" s="140" t="str">
        <f t="shared" ca="1" si="4"/>
        <v/>
      </c>
      <c r="I44" s="140" t="str">
        <f t="shared" ca="1" si="9"/>
        <v/>
      </c>
      <c r="J44" s="139" t="str">
        <f t="shared" ca="1" si="5"/>
        <v/>
      </c>
      <c r="K44" s="140" t="str">
        <f t="shared" ca="1" si="15"/>
        <v/>
      </c>
      <c r="L44" s="118" t="str">
        <f t="shared" ca="1" si="16"/>
        <v/>
      </c>
      <c r="M44" s="138" t="str">
        <f t="shared" ca="1" si="17"/>
        <v/>
      </c>
    </row>
    <row r="45" spans="1:13" x14ac:dyDescent="0.15">
      <c r="A45" s="138" t="str">
        <f t="shared" ca="1" si="6"/>
        <v/>
      </c>
      <c r="B45" s="102" t="str">
        <f t="shared" ca="1" si="0"/>
        <v/>
      </c>
      <c r="C45" s="139" t="str">
        <f t="shared" ca="1" si="1"/>
        <v/>
      </c>
      <c r="D45" s="139" t="str">
        <f t="shared" ca="1" si="2"/>
        <v/>
      </c>
      <c r="E45" s="140" t="str">
        <f t="shared" ca="1" si="13"/>
        <v/>
      </c>
      <c r="F45" s="118" t="str">
        <f t="shared" ca="1" si="14"/>
        <v/>
      </c>
      <c r="G45" s="118" t="str">
        <f t="shared" ca="1" si="3"/>
        <v/>
      </c>
      <c r="H45" s="140" t="str">
        <f t="shared" ca="1" si="4"/>
        <v/>
      </c>
      <c r="I45" s="140" t="str">
        <f t="shared" ca="1" si="9"/>
        <v/>
      </c>
      <c r="J45" s="139" t="str">
        <f t="shared" ca="1" si="5"/>
        <v/>
      </c>
      <c r="K45" s="140" t="str">
        <f t="shared" ca="1" si="15"/>
        <v/>
      </c>
      <c r="L45" s="118" t="str">
        <f t="shared" ca="1" si="16"/>
        <v/>
      </c>
      <c r="M45" s="138" t="str">
        <f t="shared" ca="1" si="17"/>
        <v/>
      </c>
    </row>
    <row r="46" spans="1:13" x14ac:dyDescent="0.15">
      <c r="A46" s="138" t="str">
        <f t="shared" ca="1" si="6"/>
        <v/>
      </c>
      <c r="B46" s="102" t="str">
        <f t="shared" ca="1" si="0"/>
        <v/>
      </c>
      <c r="C46" s="139" t="str">
        <f t="shared" ca="1" si="1"/>
        <v/>
      </c>
      <c r="D46" s="139" t="str">
        <f t="shared" ca="1" si="2"/>
        <v/>
      </c>
      <c r="E46" s="140" t="str">
        <f t="shared" ca="1" si="13"/>
        <v/>
      </c>
      <c r="F46" s="118" t="str">
        <f t="shared" ca="1" si="14"/>
        <v/>
      </c>
      <c r="G46" s="118" t="str">
        <f t="shared" ca="1" si="3"/>
        <v/>
      </c>
      <c r="H46" s="140" t="str">
        <f t="shared" ca="1" si="4"/>
        <v/>
      </c>
      <c r="I46" s="140" t="str">
        <f t="shared" ca="1" si="9"/>
        <v/>
      </c>
      <c r="J46" s="139" t="str">
        <f t="shared" ca="1" si="5"/>
        <v/>
      </c>
      <c r="K46" s="140" t="str">
        <f t="shared" ca="1" si="15"/>
        <v/>
      </c>
      <c r="L46" s="118" t="str">
        <f t="shared" ca="1" si="16"/>
        <v/>
      </c>
      <c r="M46" s="138" t="str">
        <f t="shared" ca="1" si="17"/>
        <v/>
      </c>
    </row>
    <row r="47" spans="1:13" x14ac:dyDescent="0.15">
      <c r="A47" s="138" t="str">
        <f t="shared" ca="1" si="6"/>
        <v/>
      </c>
      <c r="B47" s="102" t="str">
        <f t="shared" ca="1" si="0"/>
        <v/>
      </c>
      <c r="C47" s="139" t="str">
        <f t="shared" ca="1" si="1"/>
        <v/>
      </c>
      <c r="D47" s="139" t="str">
        <f t="shared" ca="1" si="2"/>
        <v/>
      </c>
      <c r="E47" s="140" t="str">
        <f t="shared" ca="1" si="13"/>
        <v/>
      </c>
      <c r="F47" s="118" t="str">
        <f t="shared" ca="1" si="14"/>
        <v/>
      </c>
      <c r="G47" s="118" t="str">
        <f t="shared" ca="1" si="3"/>
        <v/>
      </c>
      <c r="H47" s="140" t="str">
        <f t="shared" ca="1" si="4"/>
        <v/>
      </c>
      <c r="I47" s="140" t="str">
        <f t="shared" ca="1" si="9"/>
        <v/>
      </c>
      <c r="J47" s="139" t="str">
        <f t="shared" ca="1" si="5"/>
        <v/>
      </c>
      <c r="K47" s="140" t="str">
        <f t="shared" ca="1" si="15"/>
        <v/>
      </c>
      <c r="L47" s="118" t="str">
        <f t="shared" ca="1" si="16"/>
        <v/>
      </c>
      <c r="M47" s="138" t="str">
        <f t="shared" ca="1" si="17"/>
        <v/>
      </c>
    </row>
    <row r="48" spans="1:13" x14ac:dyDescent="0.15">
      <c r="A48" s="138" t="str">
        <f t="shared" ca="1" si="6"/>
        <v/>
      </c>
      <c r="B48" s="102" t="str">
        <f t="shared" ca="1" si="0"/>
        <v/>
      </c>
      <c r="C48" s="139" t="str">
        <f t="shared" ca="1" si="1"/>
        <v/>
      </c>
      <c r="D48" s="139" t="str">
        <f t="shared" ca="1" si="2"/>
        <v/>
      </c>
      <c r="E48" s="140" t="str">
        <f t="shared" ca="1" si="13"/>
        <v/>
      </c>
      <c r="F48" s="118" t="str">
        <f t="shared" ca="1" si="14"/>
        <v/>
      </c>
      <c r="G48" s="118" t="str">
        <f t="shared" ca="1" si="3"/>
        <v/>
      </c>
      <c r="H48" s="140" t="str">
        <f t="shared" ca="1" si="4"/>
        <v/>
      </c>
      <c r="I48" s="140" t="str">
        <f t="shared" ca="1" si="9"/>
        <v/>
      </c>
      <c r="J48" s="139" t="str">
        <f t="shared" ca="1" si="5"/>
        <v/>
      </c>
      <c r="K48" s="140" t="str">
        <f t="shared" ca="1" si="15"/>
        <v/>
      </c>
      <c r="L48" s="118" t="str">
        <f t="shared" ca="1" si="16"/>
        <v/>
      </c>
      <c r="M48" s="138" t="str">
        <f t="shared" ca="1" si="17"/>
        <v/>
      </c>
    </row>
    <row r="49" spans="1:13" x14ac:dyDescent="0.15">
      <c r="A49" s="138" t="str">
        <f t="shared" ca="1" si="6"/>
        <v/>
      </c>
      <c r="B49" s="102" t="str">
        <f t="shared" ca="1" si="0"/>
        <v/>
      </c>
      <c r="C49" s="139" t="str">
        <f t="shared" ca="1" si="1"/>
        <v/>
      </c>
      <c r="D49" s="139" t="str">
        <f t="shared" ca="1" si="2"/>
        <v/>
      </c>
      <c r="E49" s="140" t="str">
        <f t="shared" ca="1" si="13"/>
        <v/>
      </c>
      <c r="F49" s="118" t="str">
        <f t="shared" ca="1" si="14"/>
        <v/>
      </c>
      <c r="G49" s="118" t="str">
        <f t="shared" ca="1" si="3"/>
        <v/>
      </c>
      <c r="H49" s="140" t="str">
        <f t="shared" ca="1" si="4"/>
        <v/>
      </c>
      <c r="I49" s="140" t="str">
        <f t="shared" ca="1" si="9"/>
        <v/>
      </c>
      <c r="J49" s="139" t="str">
        <f t="shared" ca="1" si="5"/>
        <v/>
      </c>
      <c r="K49" s="140" t="str">
        <f t="shared" ca="1" si="15"/>
        <v/>
      </c>
      <c r="L49" s="118" t="str">
        <f t="shared" ca="1" si="16"/>
        <v/>
      </c>
      <c r="M49" s="138" t="str">
        <f t="shared" ca="1" si="17"/>
        <v/>
      </c>
    </row>
    <row r="50" spans="1:13" x14ac:dyDescent="0.15">
      <c r="A50" s="138" t="str">
        <f t="shared" ca="1" si="6"/>
        <v/>
      </c>
      <c r="B50" s="102" t="str">
        <f t="shared" ca="1" si="0"/>
        <v/>
      </c>
      <c r="C50" s="139" t="str">
        <f t="shared" ca="1" si="1"/>
        <v/>
      </c>
      <c r="D50" s="139" t="str">
        <f t="shared" ca="1" si="2"/>
        <v/>
      </c>
      <c r="E50" s="140" t="str">
        <f t="shared" ca="1" si="13"/>
        <v/>
      </c>
      <c r="F50" s="118" t="str">
        <f t="shared" ca="1" si="14"/>
        <v/>
      </c>
      <c r="G50" s="118" t="str">
        <f t="shared" ca="1" si="3"/>
        <v/>
      </c>
      <c r="H50" s="140" t="str">
        <f t="shared" ca="1" si="4"/>
        <v/>
      </c>
      <c r="I50" s="140" t="str">
        <f t="shared" ca="1" si="9"/>
        <v/>
      </c>
      <c r="J50" s="139" t="str">
        <f t="shared" ca="1" si="5"/>
        <v/>
      </c>
      <c r="K50" s="140" t="str">
        <f t="shared" ca="1" si="15"/>
        <v/>
      </c>
      <c r="L50" s="118" t="str">
        <f t="shared" ca="1" si="16"/>
        <v/>
      </c>
      <c r="M50" s="138" t="str">
        <f t="shared" ca="1" si="17"/>
        <v/>
      </c>
    </row>
    <row r="51" spans="1:13" x14ac:dyDescent="0.15">
      <c r="A51" s="138" t="str">
        <f t="shared" ca="1" si="6"/>
        <v/>
      </c>
      <c r="B51" s="102" t="str">
        <f t="shared" ca="1" si="0"/>
        <v/>
      </c>
      <c r="C51" s="139" t="str">
        <f t="shared" ca="1" si="1"/>
        <v/>
      </c>
      <c r="D51" s="139" t="str">
        <f t="shared" ca="1" si="2"/>
        <v/>
      </c>
      <c r="E51" s="140" t="str">
        <f t="shared" ca="1" si="13"/>
        <v/>
      </c>
      <c r="F51" s="118" t="str">
        <f t="shared" ca="1" si="14"/>
        <v/>
      </c>
      <c r="G51" s="118" t="str">
        <f t="shared" ca="1" si="3"/>
        <v/>
      </c>
      <c r="H51" s="140" t="str">
        <f t="shared" ca="1" si="4"/>
        <v/>
      </c>
      <c r="I51" s="140" t="str">
        <f t="shared" ca="1" si="9"/>
        <v/>
      </c>
      <c r="J51" s="139" t="str">
        <f t="shared" ca="1" si="5"/>
        <v/>
      </c>
      <c r="K51" s="140" t="str">
        <f t="shared" ca="1" si="15"/>
        <v/>
      </c>
      <c r="L51" s="118" t="str">
        <f t="shared" ca="1" si="16"/>
        <v/>
      </c>
      <c r="M51" s="138" t="str">
        <f t="shared" ca="1" si="17"/>
        <v/>
      </c>
    </row>
    <row r="52" spans="1:13" x14ac:dyDescent="0.15">
      <c r="A52" s="138" t="str">
        <f t="shared" ca="1" si="6"/>
        <v/>
      </c>
      <c r="B52" s="102" t="str">
        <f t="shared" ca="1" si="0"/>
        <v/>
      </c>
      <c r="C52" s="139" t="str">
        <f t="shared" ca="1" si="1"/>
        <v/>
      </c>
      <c r="D52" s="139" t="str">
        <f t="shared" ca="1" si="2"/>
        <v/>
      </c>
      <c r="E52" s="140" t="str">
        <f t="shared" ca="1" si="13"/>
        <v/>
      </c>
      <c r="F52" s="118" t="str">
        <f t="shared" ca="1" si="14"/>
        <v/>
      </c>
      <c r="G52" s="118" t="str">
        <f t="shared" ca="1" si="3"/>
        <v/>
      </c>
      <c r="H52" s="140" t="str">
        <f t="shared" ca="1" si="4"/>
        <v/>
      </c>
      <c r="I52" s="140" t="str">
        <f t="shared" ca="1" si="9"/>
        <v/>
      </c>
      <c r="J52" s="139" t="str">
        <f t="shared" ca="1" si="5"/>
        <v/>
      </c>
      <c r="K52" s="140" t="str">
        <f t="shared" ca="1" si="15"/>
        <v/>
      </c>
      <c r="L52" s="118" t="str">
        <f t="shared" ca="1" si="16"/>
        <v/>
      </c>
      <c r="M52" s="138" t="str">
        <f t="shared" ca="1" si="17"/>
        <v/>
      </c>
    </row>
    <row r="53" spans="1:13" x14ac:dyDescent="0.15">
      <c r="A53" s="138" t="str">
        <f t="shared" ca="1" si="6"/>
        <v/>
      </c>
      <c r="B53" s="102" t="str">
        <f t="shared" ca="1" si="0"/>
        <v/>
      </c>
      <c r="C53" s="139" t="str">
        <f t="shared" ca="1" si="1"/>
        <v/>
      </c>
      <c r="D53" s="139" t="str">
        <f t="shared" ca="1" si="2"/>
        <v/>
      </c>
      <c r="E53" s="140" t="str">
        <f t="shared" ca="1" si="13"/>
        <v/>
      </c>
      <c r="F53" s="118" t="str">
        <f t="shared" ca="1" si="14"/>
        <v/>
      </c>
      <c r="G53" s="118" t="str">
        <f t="shared" ca="1" si="3"/>
        <v/>
      </c>
      <c r="H53" s="140" t="str">
        <f t="shared" ca="1" si="4"/>
        <v/>
      </c>
      <c r="I53" s="140" t="str">
        <f t="shared" ca="1" si="9"/>
        <v/>
      </c>
      <c r="J53" s="139" t="str">
        <f t="shared" ca="1" si="5"/>
        <v/>
      </c>
      <c r="K53" s="140" t="str">
        <f t="shared" ca="1" si="15"/>
        <v/>
      </c>
      <c r="L53" s="118" t="str">
        <f t="shared" ca="1" si="16"/>
        <v/>
      </c>
      <c r="M53" s="138" t="str">
        <f t="shared" ca="1" si="17"/>
        <v/>
      </c>
    </row>
    <row r="54" spans="1:13" x14ac:dyDescent="0.15">
      <c r="A54" s="138" t="str">
        <f t="shared" ca="1" si="6"/>
        <v/>
      </c>
      <c r="B54" s="102" t="str">
        <f t="shared" ca="1" si="0"/>
        <v/>
      </c>
      <c r="C54" s="139" t="str">
        <f t="shared" ca="1" si="1"/>
        <v/>
      </c>
      <c r="D54" s="139" t="str">
        <f t="shared" ca="1" si="2"/>
        <v/>
      </c>
      <c r="E54" s="140" t="str">
        <f t="shared" ca="1" si="13"/>
        <v/>
      </c>
      <c r="F54" s="118" t="str">
        <f t="shared" ca="1" si="14"/>
        <v/>
      </c>
      <c r="G54" s="118" t="str">
        <f t="shared" ca="1" si="3"/>
        <v/>
      </c>
      <c r="H54" s="140" t="str">
        <f t="shared" ca="1" si="4"/>
        <v/>
      </c>
      <c r="I54" s="140" t="str">
        <f t="shared" ca="1" si="9"/>
        <v/>
      </c>
      <c r="J54" s="139" t="str">
        <f t="shared" ca="1" si="5"/>
        <v/>
      </c>
      <c r="K54" s="140" t="str">
        <f t="shared" ca="1" si="15"/>
        <v/>
      </c>
      <c r="L54" s="118" t="str">
        <f t="shared" ca="1" si="16"/>
        <v/>
      </c>
      <c r="M54" s="138" t="str">
        <f t="shared" ca="1" si="17"/>
        <v/>
      </c>
    </row>
    <row r="55" spans="1:13" x14ac:dyDescent="0.15">
      <c r="A55" s="138" t="str">
        <f t="shared" ca="1" si="6"/>
        <v/>
      </c>
      <c r="B55" s="102" t="str">
        <f t="shared" ca="1" si="0"/>
        <v/>
      </c>
      <c r="C55" s="139" t="str">
        <f t="shared" ca="1" si="1"/>
        <v/>
      </c>
      <c r="D55" s="139" t="str">
        <f t="shared" ca="1" si="2"/>
        <v/>
      </c>
      <c r="E55" s="140" t="str">
        <f t="shared" ca="1" si="13"/>
        <v/>
      </c>
      <c r="F55" s="118" t="str">
        <f t="shared" ca="1" si="14"/>
        <v/>
      </c>
      <c r="G55" s="118" t="str">
        <f t="shared" ca="1" si="3"/>
        <v/>
      </c>
      <c r="H55" s="140" t="str">
        <f t="shared" ca="1" si="4"/>
        <v/>
      </c>
      <c r="I55" s="140" t="str">
        <f t="shared" ca="1" si="9"/>
        <v/>
      </c>
      <c r="J55" s="139" t="str">
        <f t="shared" ca="1" si="5"/>
        <v/>
      </c>
      <c r="K55" s="140" t="str">
        <f t="shared" ca="1" si="15"/>
        <v/>
      </c>
      <c r="L55" s="118" t="str">
        <f t="shared" ca="1" si="16"/>
        <v/>
      </c>
      <c r="M55" s="138" t="str">
        <f t="shared" ca="1" si="17"/>
        <v/>
      </c>
    </row>
  </sheetData>
  <mergeCells count="1">
    <mergeCell ref="A1:M1"/>
  </mergeCells>
  <phoneticPr fontId="3"/>
  <conditionalFormatting sqref="A6:M55">
    <cfRule type="expression" dxfId="17" priority="2">
      <formula>OR($A6:$M6&lt;&gt;"")</formula>
    </cfRule>
  </conditionalFormatting>
  <conditionalFormatting sqref="A6:M55">
    <cfRule type="expression" dxfId="16" priority="1">
      <formula>$A6=$A$5</formula>
    </cfRule>
  </conditionalFormatting>
  <printOptions horizontalCentered="1"/>
  <pageMargins left="0.59055118110236227" right="0.59055118110236227" top="0.59055118110236227" bottom="0.59055118110236227" header="0.31496062992125984" footer="0.31496062992125984"/>
  <pageSetup paperSize="9"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205"/>
  <sheetViews>
    <sheetView showGridLines="0" view="pageBreakPreview" zoomScale="60" zoomScaleNormal="80" zoomScalePageLayoutView="50" workbookViewId="0">
      <selection sqref="A1:N1"/>
    </sheetView>
  </sheetViews>
  <sheetFormatPr defaultColWidth="9" defaultRowHeight="18.75" x14ac:dyDescent="0.15"/>
  <cols>
    <col min="1" max="1" width="7.375" style="1" bestFit="1" customWidth="1"/>
    <col min="2" max="3" width="30.625" style="1" customWidth="1"/>
    <col min="4" max="8" width="18.625" style="1" customWidth="1"/>
    <col min="9" max="10" width="22.5" style="179" customWidth="1"/>
    <col min="11" max="14" width="18.625" style="1" customWidth="1"/>
    <col min="15" max="16384" width="9" style="1"/>
  </cols>
  <sheetData>
    <row r="1" spans="1:14" ht="40.5" customHeight="1" x14ac:dyDescent="0.15">
      <c r="A1" s="323">
        <v>44287</v>
      </c>
      <c r="B1" s="323"/>
      <c r="C1" s="323"/>
      <c r="D1" s="323"/>
      <c r="E1" s="323"/>
      <c r="F1" s="323"/>
      <c r="G1" s="323"/>
      <c r="H1" s="323"/>
      <c r="I1" s="323"/>
      <c r="J1" s="323"/>
      <c r="K1" s="323"/>
      <c r="L1" s="323"/>
      <c r="M1" s="323"/>
      <c r="N1" s="323"/>
    </row>
    <row r="2" spans="1:14" x14ac:dyDescent="0.15">
      <c r="N2" s="155" t="s">
        <v>196</v>
      </c>
    </row>
    <row r="3" spans="1:14" x14ac:dyDescent="0.15">
      <c r="M3" s="5"/>
      <c r="N3" s="5"/>
    </row>
    <row r="4" spans="1:14" ht="37.5" x14ac:dyDescent="0.15">
      <c r="A4" s="100" t="s">
        <v>147</v>
      </c>
      <c r="B4" s="100" t="s">
        <v>148</v>
      </c>
      <c r="C4" s="100" t="s">
        <v>118</v>
      </c>
      <c r="D4" s="100" t="s">
        <v>24</v>
      </c>
      <c r="E4" s="100" t="s">
        <v>25</v>
      </c>
      <c r="F4" s="100" t="s">
        <v>26</v>
      </c>
      <c r="G4" s="100" t="s">
        <v>27</v>
      </c>
      <c r="H4" s="100" t="s">
        <v>28</v>
      </c>
      <c r="I4" s="180" t="s">
        <v>215</v>
      </c>
      <c r="J4" s="180" t="s">
        <v>216</v>
      </c>
      <c r="K4" s="100" t="s">
        <v>29</v>
      </c>
      <c r="L4" s="100" t="s">
        <v>30</v>
      </c>
      <c r="M4" s="100" t="s">
        <v>31</v>
      </c>
      <c r="N4" s="100" t="s">
        <v>150</v>
      </c>
    </row>
    <row r="5" spans="1:14" x14ac:dyDescent="0.15">
      <c r="A5" s="124">
        <f ca="1">MATCH("",INDIRECT("gsn_raw!AA:AA"),-1)-MATCH("キャンペーン",INDIRECT("gsn_raw!AA:AA"),0)-1</f>
        <v>0</v>
      </c>
      <c r="B5" s="125"/>
      <c r="C5" s="125" t="s">
        <v>119</v>
      </c>
      <c r="D5" s="126" t="str">
        <f ca="1">gaw!D6</f>
        <v/>
      </c>
      <c r="E5" s="126" t="str">
        <f ca="1">gaw!F6</f>
        <v/>
      </c>
      <c r="F5" s="127" t="str">
        <f ca="1">IFERROR(E5/D5,"")</f>
        <v/>
      </c>
      <c r="G5" s="128" t="str">
        <f ca="1">IFERROR(H5/E5,"")</f>
        <v/>
      </c>
      <c r="H5" s="129" t="str">
        <f ca="1">gaw!L6</f>
        <v/>
      </c>
      <c r="I5" s="127" t="str">
        <f ca="1">IFERROR(VLOOKUP("全体",INDIRECT("gsn_raw!B:J"),6,0),"")</f>
        <v/>
      </c>
      <c r="J5" s="127" t="str">
        <f ca="1">IFERROR(VLOOKUP("全体",INDIRECT("gsn_raw!B:J"),9,0),"")</f>
        <v/>
      </c>
      <c r="K5" s="126" t="str">
        <f ca="1">gaw!N6</f>
        <v/>
      </c>
      <c r="L5" s="127" t="str">
        <f ca="1">IFERROR(K5/E5,"")</f>
        <v/>
      </c>
      <c r="M5" s="128" t="str">
        <f ca="1">IFERROR(H5/K5,"")</f>
        <v/>
      </c>
      <c r="N5" s="125" t="s">
        <v>151</v>
      </c>
    </row>
    <row r="6" spans="1:14" x14ac:dyDescent="0.15">
      <c r="A6" s="138" t="str">
        <f ca="1">IF(ROW()-5&gt;$A$5,"",ROW()-5)</f>
        <v/>
      </c>
      <c r="B6" s="102" t="str">
        <f t="shared" ref="B6:B37" ca="1" si="0">IF($A6="","",INDEX(INDIRECT("gsn_raw!AA:AA"),MATCH($B$4,INDIRECT("gsn_raw!AA:AA"),0)+$A6))</f>
        <v/>
      </c>
      <c r="C6" s="102" t="str">
        <f t="shared" ref="C6:C37" ca="1" si="1">IF($A6="","",INDEX(INDIRECT("gsn_raw!AB:AB"),MATCH($B$4,INDIRECT("gsn_raw!AA:AA"),0)+$A6))</f>
        <v/>
      </c>
      <c r="D6" s="139" t="str">
        <f t="shared" ref="D6:D37" ca="1" si="2">IF($A6="","",INDEX(INDIRECT("gsn_raw!AC:AC"),MATCH($B$4,INDIRECT("gsn_raw!AA:AA"),0)+$A6))</f>
        <v/>
      </c>
      <c r="E6" s="139" t="str">
        <f t="shared" ref="E6:E37" ca="1" si="3">IF($A6="","",INDEX(INDIRECT("gsn_raw!AD:AD"),MATCH($B$4,INDIRECT("gsn_raw!AA:AA"),0)+$A6))</f>
        <v/>
      </c>
      <c r="F6" s="140" t="str">
        <f ca="1">IF($A6="","",IFERROR(E6/D6,""))</f>
        <v/>
      </c>
      <c r="G6" s="118" t="str">
        <f ca="1">IF($A6="","",IFERROR(H6/E6,""))</f>
        <v/>
      </c>
      <c r="H6" s="118" t="str">
        <f t="shared" ref="H6:H37" ca="1" si="4">IF($A6="","",INDEX(INDIRECT("gsn_raw!AF:AF"),MATCH($B$4,INDIRECT("gsn_raw!AA:AA"),0)+$A6))</f>
        <v/>
      </c>
      <c r="I6" s="140" t="str">
        <f t="shared" ref="I6:I37" ca="1" si="5">IF($A6="","",INDEX(INDIRECT("gsn_raw!AG:AG"),MATCH($B$4,INDIRECT("gsn_raw!AA:AA"),0)+$A6))</f>
        <v/>
      </c>
      <c r="J6" s="140" t="str">
        <f ca="1">IF($A6="","",INDEX(INDIRECT("gsn_raw!AJ:AJ"),MATCH($B$4,INDIRECT("gsn_raw!AA:AA"),0)+$A6))</f>
        <v/>
      </c>
      <c r="K6" s="139" t="str">
        <f t="shared" ref="K6:K37" ca="1" si="6">IF($A6="","",INDEX(INDIRECT("gsn_raw!AI:AI"),MATCH($B$4,INDIRECT("gsn_raw!AA:AA"),0)+$A6))</f>
        <v/>
      </c>
      <c r="L6" s="140" t="str">
        <f ca="1">IF($A6="","",IFERROR(K6/E6,""))</f>
        <v/>
      </c>
      <c r="M6" s="118" t="str">
        <f ca="1">IF($A6="","",IFERROR(H6/K6,""))</f>
        <v/>
      </c>
      <c r="N6" s="138" t="str">
        <f ca="1">IF($A6="","",IF(K6&gt;0,IF(M6&gt;$M$5,"B","A"),IF(K6=0,IF(H6&gt;$M$5,"C","D"))))</f>
        <v/>
      </c>
    </row>
    <row r="7" spans="1:14" x14ac:dyDescent="0.15">
      <c r="A7" s="138" t="str">
        <f t="shared" ref="A7:A70" ca="1" si="7">IF(ROW()-5&gt;$A$5,"",ROW()-5)</f>
        <v/>
      </c>
      <c r="B7" s="102" t="str">
        <f t="shared" ca="1" si="0"/>
        <v/>
      </c>
      <c r="C7" s="102" t="str">
        <f t="shared" ca="1" si="1"/>
        <v/>
      </c>
      <c r="D7" s="139" t="str">
        <f t="shared" ca="1" si="2"/>
        <v/>
      </c>
      <c r="E7" s="139" t="str">
        <f t="shared" ca="1" si="3"/>
        <v/>
      </c>
      <c r="F7" s="140" t="str">
        <f t="shared" ref="F7:F70" ca="1" si="8">IF($A7="","",IFERROR(E7/D7,""))</f>
        <v/>
      </c>
      <c r="G7" s="118" t="str">
        <f t="shared" ref="G7:G70" ca="1" si="9">IF($A7="","",IFERROR(H7/E7,""))</f>
        <v/>
      </c>
      <c r="H7" s="118" t="str">
        <f t="shared" ca="1" si="4"/>
        <v/>
      </c>
      <c r="I7" s="140" t="str">
        <f t="shared" ca="1" si="5"/>
        <v/>
      </c>
      <c r="J7" s="140" t="str">
        <f t="shared" ref="J7:J70" ca="1" si="10">IF($A7="","",INDEX(INDIRECT("gsn_raw!AJ:AJ"),MATCH($B$4,INDIRECT("gsn_raw!AA:AA"),0)+$A7))</f>
        <v/>
      </c>
      <c r="K7" s="139" t="str">
        <f t="shared" ca="1" si="6"/>
        <v/>
      </c>
      <c r="L7" s="140" t="str">
        <f t="shared" ref="L7:L70" ca="1" si="11">IF($A7="","",IFERROR(K7/E7,""))</f>
        <v/>
      </c>
      <c r="M7" s="118" t="str">
        <f t="shared" ref="M7:M70" ca="1" si="12">IF($A7="","",IFERROR(H7/K7,""))</f>
        <v/>
      </c>
      <c r="N7" s="138" t="str">
        <f t="shared" ref="N7:N70" ca="1" si="13">IF($A7="","",IF(K7&gt;0,IF(M7&gt;$M$5,"B","A"),IF(K7=0,IF(H7&gt;$M$5,"C","D"))))</f>
        <v/>
      </c>
    </row>
    <row r="8" spans="1:14" x14ac:dyDescent="0.15">
      <c r="A8" s="138" t="str">
        <f t="shared" ca="1" si="7"/>
        <v/>
      </c>
      <c r="B8" s="102" t="str">
        <f t="shared" ca="1" si="0"/>
        <v/>
      </c>
      <c r="C8" s="102" t="str">
        <f t="shared" ca="1" si="1"/>
        <v/>
      </c>
      <c r="D8" s="139" t="str">
        <f t="shared" ca="1" si="2"/>
        <v/>
      </c>
      <c r="E8" s="139" t="str">
        <f t="shared" ca="1" si="3"/>
        <v/>
      </c>
      <c r="F8" s="140" t="str">
        <f t="shared" ca="1" si="8"/>
        <v/>
      </c>
      <c r="G8" s="118" t="str">
        <f t="shared" ca="1" si="9"/>
        <v/>
      </c>
      <c r="H8" s="118" t="str">
        <f t="shared" ca="1" si="4"/>
        <v/>
      </c>
      <c r="I8" s="140" t="str">
        <f t="shared" ca="1" si="5"/>
        <v/>
      </c>
      <c r="J8" s="140" t="str">
        <f t="shared" ca="1" si="10"/>
        <v/>
      </c>
      <c r="K8" s="139" t="str">
        <f t="shared" ca="1" si="6"/>
        <v/>
      </c>
      <c r="L8" s="140" t="str">
        <f t="shared" ca="1" si="11"/>
        <v/>
      </c>
      <c r="M8" s="118" t="str">
        <f t="shared" ca="1" si="12"/>
        <v/>
      </c>
      <c r="N8" s="138" t="str">
        <f t="shared" ca="1" si="13"/>
        <v/>
      </c>
    </row>
    <row r="9" spans="1:14" x14ac:dyDescent="0.15">
      <c r="A9" s="138" t="str">
        <f t="shared" ca="1" si="7"/>
        <v/>
      </c>
      <c r="B9" s="102" t="str">
        <f t="shared" ca="1" si="0"/>
        <v/>
      </c>
      <c r="C9" s="102" t="str">
        <f t="shared" ca="1" si="1"/>
        <v/>
      </c>
      <c r="D9" s="139" t="str">
        <f t="shared" ca="1" si="2"/>
        <v/>
      </c>
      <c r="E9" s="139" t="str">
        <f t="shared" ca="1" si="3"/>
        <v/>
      </c>
      <c r="F9" s="140" t="str">
        <f t="shared" ca="1" si="8"/>
        <v/>
      </c>
      <c r="G9" s="118" t="str">
        <f t="shared" ca="1" si="9"/>
        <v/>
      </c>
      <c r="H9" s="118" t="str">
        <f t="shared" ca="1" si="4"/>
        <v/>
      </c>
      <c r="I9" s="140" t="str">
        <f t="shared" ca="1" si="5"/>
        <v/>
      </c>
      <c r="J9" s="140" t="str">
        <f t="shared" ca="1" si="10"/>
        <v/>
      </c>
      <c r="K9" s="139" t="str">
        <f t="shared" ca="1" si="6"/>
        <v/>
      </c>
      <c r="L9" s="140" t="str">
        <f t="shared" ca="1" si="11"/>
        <v/>
      </c>
      <c r="M9" s="118" t="str">
        <f t="shared" ca="1" si="12"/>
        <v/>
      </c>
      <c r="N9" s="138" t="str">
        <f t="shared" ca="1" si="13"/>
        <v/>
      </c>
    </row>
    <row r="10" spans="1:14" x14ac:dyDescent="0.15">
      <c r="A10" s="138" t="str">
        <f t="shared" ca="1" si="7"/>
        <v/>
      </c>
      <c r="B10" s="102" t="str">
        <f t="shared" ca="1" si="0"/>
        <v/>
      </c>
      <c r="C10" s="102" t="str">
        <f t="shared" ca="1" si="1"/>
        <v/>
      </c>
      <c r="D10" s="139" t="str">
        <f t="shared" ca="1" si="2"/>
        <v/>
      </c>
      <c r="E10" s="139" t="str">
        <f t="shared" ca="1" si="3"/>
        <v/>
      </c>
      <c r="F10" s="140" t="str">
        <f t="shared" ca="1" si="8"/>
        <v/>
      </c>
      <c r="G10" s="118" t="str">
        <f t="shared" ca="1" si="9"/>
        <v/>
      </c>
      <c r="H10" s="118" t="str">
        <f t="shared" ca="1" si="4"/>
        <v/>
      </c>
      <c r="I10" s="140" t="str">
        <f t="shared" ca="1" si="5"/>
        <v/>
      </c>
      <c r="J10" s="140" t="str">
        <f t="shared" ca="1" si="10"/>
        <v/>
      </c>
      <c r="K10" s="139" t="str">
        <f t="shared" ca="1" si="6"/>
        <v/>
      </c>
      <c r="L10" s="140" t="str">
        <f t="shared" ca="1" si="11"/>
        <v/>
      </c>
      <c r="M10" s="118" t="str">
        <f t="shared" ca="1" si="12"/>
        <v/>
      </c>
      <c r="N10" s="138" t="str">
        <f t="shared" ca="1" si="13"/>
        <v/>
      </c>
    </row>
    <row r="11" spans="1:14" x14ac:dyDescent="0.15">
      <c r="A11" s="138" t="str">
        <f t="shared" ca="1" si="7"/>
        <v/>
      </c>
      <c r="B11" s="102" t="str">
        <f t="shared" ca="1" si="0"/>
        <v/>
      </c>
      <c r="C11" s="102" t="str">
        <f t="shared" ca="1" si="1"/>
        <v/>
      </c>
      <c r="D11" s="139" t="str">
        <f t="shared" ca="1" si="2"/>
        <v/>
      </c>
      <c r="E11" s="139" t="str">
        <f t="shared" ca="1" si="3"/>
        <v/>
      </c>
      <c r="F11" s="140" t="str">
        <f t="shared" ca="1" si="8"/>
        <v/>
      </c>
      <c r="G11" s="118" t="str">
        <f t="shared" ca="1" si="9"/>
        <v/>
      </c>
      <c r="H11" s="118" t="str">
        <f t="shared" ca="1" si="4"/>
        <v/>
      </c>
      <c r="I11" s="140" t="str">
        <f t="shared" ca="1" si="5"/>
        <v/>
      </c>
      <c r="J11" s="140" t="str">
        <f t="shared" ca="1" si="10"/>
        <v/>
      </c>
      <c r="K11" s="139" t="str">
        <f t="shared" ca="1" si="6"/>
        <v/>
      </c>
      <c r="L11" s="140" t="str">
        <f t="shared" ca="1" si="11"/>
        <v/>
      </c>
      <c r="M11" s="118" t="str">
        <f t="shared" ca="1" si="12"/>
        <v/>
      </c>
      <c r="N11" s="138" t="str">
        <f t="shared" ca="1" si="13"/>
        <v/>
      </c>
    </row>
    <row r="12" spans="1:14" x14ac:dyDescent="0.15">
      <c r="A12" s="138" t="str">
        <f t="shared" ca="1" si="7"/>
        <v/>
      </c>
      <c r="B12" s="102" t="str">
        <f t="shared" ca="1" si="0"/>
        <v/>
      </c>
      <c r="C12" s="102" t="str">
        <f t="shared" ca="1" si="1"/>
        <v/>
      </c>
      <c r="D12" s="139" t="str">
        <f t="shared" ca="1" si="2"/>
        <v/>
      </c>
      <c r="E12" s="139" t="str">
        <f t="shared" ca="1" si="3"/>
        <v/>
      </c>
      <c r="F12" s="140" t="str">
        <f t="shared" ca="1" si="8"/>
        <v/>
      </c>
      <c r="G12" s="118" t="str">
        <f t="shared" ca="1" si="9"/>
        <v/>
      </c>
      <c r="H12" s="118" t="str">
        <f t="shared" ca="1" si="4"/>
        <v/>
      </c>
      <c r="I12" s="140" t="str">
        <f t="shared" ca="1" si="5"/>
        <v/>
      </c>
      <c r="J12" s="140" t="str">
        <f t="shared" ca="1" si="10"/>
        <v/>
      </c>
      <c r="K12" s="139" t="str">
        <f t="shared" ca="1" si="6"/>
        <v/>
      </c>
      <c r="L12" s="140" t="str">
        <f t="shared" ca="1" si="11"/>
        <v/>
      </c>
      <c r="M12" s="118" t="str">
        <f t="shared" ca="1" si="12"/>
        <v/>
      </c>
      <c r="N12" s="138" t="str">
        <f t="shared" ca="1" si="13"/>
        <v/>
      </c>
    </row>
    <row r="13" spans="1:14" x14ac:dyDescent="0.15">
      <c r="A13" s="138" t="str">
        <f t="shared" ca="1" si="7"/>
        <v/>
      </c>
      <c r="B13" s="102" t="str">
        <f t="shared" ca="1" si="0"/>
        <v/>
      </c>
      <c r="C13" s="102" t="str">
        <f t="shared" ca="1" si="1"/>
        <v/>
      </c>
      <c r="D13" s="139" t="str">
        <f t="shared" ca="1" si="2"/>
        <v/>
      </c>
      <c r="E13" s="139" t="str">
        <f t="shared" ca="1" si="3"/>
        <v/>
      </c>
      <c r="F13" s="140" t="str">
        <f t="shared" ca="1" si="8"/>
        <v/>
      </c>
      <c r="G13" s="118" t="str">
        <f t="shared" ca="1" si="9"/>
        <v/>
      </c>
      <c r="H13" s="118" t="str">
        <f t="shared" ca="1" si="4"/>
        <v/>
      </c>
      <c r="I13" s="140" t="str">
        <f t="shared" ca="1" si="5"/>
        <v/>
      </c>
      <c r="J13" s="140" t="str">
        <f t="shared" ca="1" si="10"/>
        <v/>
      </c>
      <c r="K13" s="139" t="str">
        <f t="shared" ca="1" si="6"/>
        <v/>
      </c>
      <c r="L13" s="140" t="str">
        <f t="shared" ca="1" si="11"/>
        <v/>
      </c>
      <c r="M13" s="118" t="str">
        <f t="shared" ca="1" si="12"/>
        <v/>
      </c>
      <c r="N13" s="138" t="str">
        <f t="shared" ca="1" si="13"/>
        <v/>
      </c>
    </row>
    <row r="14" spans="1:14" x14ac:dyDescent="0.15">
      <c r="A14" s="138" t="str">
        <f t="shared" ca="1" si="7"/>
        <v/>
      </c>
      <c r="B14" s="102" t="str">
        <f t="shared" ca="1" si="0"/>
        <v/>
      </c>
      <c r="C14" s="102" t="str">
        <f t="shared" ca="1" si="1"/>
        <v/>
      </c>
      <c r="D14" s="139" t="str">
        <f t="shared" ca="1" si="2"/>
        <v/>
      </c>
      <c r="E14" s="139" t="str">
        <f t="shared" ca="1" si="3"/>
        <v/>
      </c>
      <c r="F14" s="140" t="str">
        <f t="shared" ca="1" si="8"/>
        <v/>
      </c>
      <c r="G14" s="118" t="str">
        <f t="shared" ca="1" si="9"/>
        <v/>
      </c>
      <c r="H14" s="118" t="str">
        <f t="shared" ca="1" si="4"/>
        <v/>
      </c>
      <c r="I14" s="140" t="str">
        <f t="shared" ca="1" si="5"/>
        <v/>
      </c>
      <c r="J14" s="140" t="str">
        <f t="shared" ca="1" si="10"/>
        <v/>
      </c>
      <c r="K14" s="139" t="str">
        <f t="shared" ca="1" si="6"/>
        <v/>
      </c>
      <c r="L14" s="140" t="str">
        <f t="shared" ca="1" si="11"/>
        <v/>
      </c>
      <c r="M14" s="118" t="str">
        <f t="shared" ca="1" si="12"/>
        <v/>
      </c>
      <c r="N14" s="138" t="str">
        <f t="shared" ca="1" si="13"/>
        <v/>
      </c>
    </row>
    <row r="15" spans="1:14" x14ac:dyDescent="0.15">
      <c r="A15" s="138" t="str">
        <f t="shared" ca="1" si="7"/>
        <v/>
      </c>
      <c r="B15" s="102" t="str">
        <f t="shared" ca="1" si="0"/>
        <v/>
      </c>
      <c r="C15" s="102" t="str">
        <f t="shared" ca="1" si="1"/>
        <v/>
      </c>
      <c r="D15" s="139" t="str">
        <f t="shared" ca="1" si="2"/>
        <v/>
      </c>
      <c r="E15" s="139" t="str">
        <f t="shared" ca="1" si="3"/>
        <v/>
      </c>
      <c r="F15" s="140" t="str">
        <f t="shared" ca="1" si="8"/>
        <v/>
      </c>
      <c r="G15" s="118" t="str">
        <f t="shared" ca="1" si="9"/>
        <v/>
      </c>
      <c r="H15" s="118" t="str">
        <f t="shared" ca="1" si="4"/>
        <v/>
      </c>
      <c r="I15" s="140" t="str">
        <f t="shared" ca="1" si="5"/>
        <v/>
      </c>
      <c r="J15" s="140" t="str">
        <f t="shared" ca="1" si="10"/>
        <v/>
      </c>
      <c r="K15" s="139" t="str">
        <f t="shared" ca="1" si="6"/>
        <v/>
      </c>
      <c r="L15" s="140" t="str">
        <f t="shared" ca="1" si="11"/>
        <v/>
      </c>
      <c r="M15" s="118" t="str">
        <f t="shared" ca="1" si="12"/>
        <v/>
      </c>
      <c r="N15" s="138" t="str">
        <f t="shared" ca="1" si="13"/>
        <v/>
      </c>
    </row>
    <row r="16" spans="1:14" x14ac:dyDescent="0.15">
      <c r="A16" s="138" t="str">
        <f t="shared" ca="1" si="7"/>
        <v/>
      </c>
      <c r="B16" s="102" t="str">
        <f t="shared" ca="1" si="0"/>
        <v/>
      </c>
      <c r="C16" s="102" t="str">
        <f t="shared" ca="1" si="1"/>
        <v/>
      </c>
      <c r="D16" s="139" t="str">
        <f t="shared" ca="1" si="2"/>
        <v/>
      </c>
      <c r="E16" s="139" t="str">
        <f t="shared" ca="1" si="3"/>
        <v/>
      </c>
      <c r="F16" s="140" t="str">
        <f t="shared" ca="1" si="8"/>
        <v/>
      </c>
      <c r="G16" s="118" t="str">
        <f t="shared" ca="1" si="9"/>
        <v/>
      </c>
      <c r="H16" s="118" t="str">
        <f t="shared" ca="1" si="4"/>
        <v/>
      </c>
      <c r="I16" s="140" t="str">
        <f t="shared" ca="1" si="5"/>
        <v/>
      </c>
      <c r="J16" s="140" t="str">
        <f t="shared" ca="1" si="10"/>
        <v/>
      </c>
      <c r="K16" s="139" t="str">
        <f t="shared" ca="1" si="6"/>
        <v/>
      </c>
      <c r="L16" s="140" t="str">
        <f t="shared" ca="1" si="11"/>
        <v/>
      </c>
      <c r="M16" s="118" t="str">
        <f t="shared" ca="1" si="12"/>
        <v/>
      </c>
      <c r="N16" s="138" t="str">
        <f t="shared" ca="1" si="13"/>
        <v/>
      </c>
    </row>
    <row r="17" spans="1:14" x14ac:dyDescent="0.15">
      <c r="A17" s="138" t="str">
        <f t="shared" ca="1" si="7"/>
        <v/>
      </c>
      <c r="B17" s="102" t="str">
        <f t="shared" ca="1" si="0"/>
        <v/>
      </c>
      <c r="C17" s="102" t="str">
        <f t="shared" ca="1" si="1"/>
        <v/>
      </c>
      <c r="D17" s="139" t="str">
        <f t="shared" ca="1" si="2"/>
        <v/>
      </c>
      <c r="E17" s="139" t="str">
        <f t="shared" ca="1" si="3"/>
        <v/>
      </c>
      <c r="F17" s="140" t="str">
        <f t="shared" ca="1" si="8"/>
        <v/>
      </c>
      <c r="G17" s="118" t="str">
        <f t="shared" ca="1" si="9"/>
        <v/>
      </c>
      <c r="H17" s="118" t="str">
        <f t="shared" ca="1" si="4"/>
        <v/>
      </c>
      <c r="I17" s="140" t="str">
        <f t="shared" ca="1" si="5"/>
        <v/>
      </c>
      <c r="J17" s="140" t="str">
        <f t="shared" ca="1" si="10"/>
        <v/>
      </c>
      <c r="K17" s="139" t="str">
        <f t="shared" ca="1" si="6"/>
        <v/>
      </c>
      <c r="L17" s="140" t="str">
        <f t="shared" ca="1" si="11"/>
        <v/>
      </c>
      <c r="M17" s="118" t="str">
        <f t="shared" ca="1" si="12"/>
        <v/>
      </c>
      <c r="N17" s="138" t="str">
        <f t="shared" ca="1" si="13"/>
        <v/>
      </c>
    </row>
    <row r="18" spans="1:14" x14ac:dyDescent="0.15">
      <c r="A18" s="138" t="str">
        <f t="shared" ca="1" si="7"/>
        <v/>
      </c>
      <c r="B18" s="102" t="str">
        <f t="shared" ca="1" si="0"/>
        <v/>
      </c>
      <c r="C18" s="102" t="str">
        <f t="shared" ca="1" si="1"/>
        <v/>
      </c>
      <c r="D18" s="139" t="str">
        <f t="shared" ca="1" si="2"/>
        <v/>
      </c>
      <c r="E18" s="139" t="str">
        <f t="shared" ca="1" si="3"/>
        <v/>
      </c>
      <c r="F18" s="140" t="str">
        <f t="shared" ca="1" si="8"/>
        <v/>
      </c>
      <c r="G18" s="118" t="str">
        <f t="shared" ca="1" si="9"/>
        <v/>
      </c>
      <c r="H18" s="118" t="str">
        <f t="shared" ca="1" si="4"/>
        <v/>
      </c>
      <c r="I18" s="140" t="str">
        <f t="shared" ca="1" si="5"/>
        <v/>
      </c>
      <c r="J18" s="140" t="str">
        <f t="shared" ca="1" si="10"/>
        <v/>
      </c>
      <c r="K18" s="139" t="str">
        <f t="shared" ca="1" si="6"/>
        <v/>
      </c>
      <c r="L18" s="140" t="str">
        <f t="shared" ca="1" si="11"/>
        <v/>
      </c>
      <c r="M18" s="118" t="str">
        <f t="shared" ca="1" si="12"/>
        <v/>
      </c>
      <c r="N18" s="138" t="str">
        <f t="shared" ca="1" si="13"/>
        <v/>
      </c>
    </row>
    <row r="19" spans="1:14" x14ac:dyDescent="0.15">
      <c r="A19" s="138" t="str">
        <f t="shared" ca="1" si="7"/>
        <v/>
      </c>
      <c r="B19" s="102" t="str">
        <f t="shared" ca="1" si="0"/>
        <v/>
      </c>
      <c r="C19" s="102" t="str">
        <f t="shared" ca="1" si="1"/>
        <v/>
      </c>
      <c r="D19" s="139" t="str">
        <f t="shared" ca="1" si="2"/>
        <v/>
      </c>
      <c r="E19" s="139" t="str">
        <f t="shared" ca="1" si="3"/>
        <v/>
      </c>
      <c r="F19" s="140" t="str">
        <f t="shared" ca="1" si="8"/>
        <v/>
      </c>
      <c r="G19" s="118" t="str">
        <f t="shared" ca="1" si="9"/>
        <v/>
      </c>
      <c r="H19" s="118" t="str">
        <f t="shared" ca="1" si="4"/>
        <v/>
      </c>
      <c r="I19" s="140" t="str">
        <f t="shared" ca="1" si="5"/>
        <v/>
      </c>
      <c r="J19" s="140" t="str">
        <f t="shared" ca="1" si="10"/>
        <v/>
      </c>
      <c r="K19" s="139" t="str">
        <f t="shared" ca="1" si="6"/>
        <v/>
      </c>
      <c r="L19" s="140" t="str">
        <f t="shared" ca="1" si="11"/>
        <v/>
      </c>
      <c r="M19" s="118" t="str">
        <f t="shared" ca="1" si="12"/>
        <v/>
      </c>
      <c r="N19" s="138" t="str">
        <f t="shared" ca="1" si="13"/>
        <v/>
      </c>
    </row>
    <row r="20" spans="1:14" x14ac:dyDescent="0.15">
      <c r="A20" s="138" t="str">
        <f t="shared" ca="1" si="7"/>
        <v/>
      </c>
      <c r="B20" s="102" t="str">
        <f t="shared" ca="1" si="0"/>
        <v/>
      </c>
      <c r="C20" s="102" t="str">
        <f t="shared" ca="1" si="1"/>
        <v/>
      </c>
      <c r="D20" s="139" t="str">
        <f t="shared" ca="1" si="2"/>
        <v/>
      </c>
      <c r="E20" s="139" t="str">
        <f t="shared" ca="1" si="3"/>
        <v/>
      </c>
      <c r="F20" s="140" t="str">
        <f t="shared" ca="1" si="8"/>
        <v/>
      </c>
      <c r="G20" s="118" t="str">
        <f t="shared" ca="1" si="9"/>
        <v/>
      </c>
      <c r="H20" s="118" t="str">
        <f t="shared" ca="1" si="4"/>
        <v/>
      </c>
      <c r="I20" s="140" t="str">
        <f t="shared" ca="1" si="5"/>
        <v/>
      </c>
      <c r="J20" s="140" t="str">
        <f t="shared" ca="1" si="10"/>
        <v/>
      </c>
      <c r="K20" s="139" t="str">
        <f t="shared" ca="1" si="6"/>
        <v/>
      </c>
      <c r="L20" s="140" t="str">
        <f t="shared" ca="1" si="11"/>
        <v/>
      </c>
      <c r="M20" s="118" t="str">
        <f t="shared" ca="1" si="12"/>
        <v/>
      </c>
      <c r="N20" s="138" t="str">
        <f t="shared" ca="1" si="13"/>
        <v/>
      </c>
    </row>
    <row r="21" spans="1:14" x14ac:dyDescent="0.15">
      <c r="A21" s="138" t="str">
        <f t="shared" ca="1" si="7"/>
        <v/>
      </c>
      <c r="B21" s="102" t="str">
        <f t="shared" ca="1" si="0"/>
        <v/>
      </c>
      <c r="C21" s="102" t="str">
        <f t="shared" ca="1" si="1"/>
        <v/>
      </c>
      <c r="D21" s="139" t="str">
        <f t="shared" ca="1" si="2"/>
        <v/>
      </c>
      <c r="E21" s="139" t="str">
        <f t="shared" ca="1" si="3"/>
        <v/>
      </c>
      <c r="F21" s="140" t="str">
        <f t="shared" ca="1" si="8"/>
        <v/>
      </c>
      <c r="G21" s="118" t="str">
        <f t="shared" ca="1" si="9"/>
        <v/>
      </c>
      <c r="H21" s="118" t="str">
        <f t="shared" ca="1" si="4"/>
        <v/>
      </c>
      <c r="I21" s="140" t="str">
        <f t="shared" ca="1" si="5"/>
        <v/>
      </c>
      <c r="J21" s="140" t="str">
        <f t="shared" ca="1" si="10"/>
        <v/>
      </c>
      <c r="K21" s="139" t="str">
        <f t="shared" ca="1" si="6"/>
        <v/>
      </c>
      <c r="L21" s="140" t="str">
        <f t="shared" ca="1" si="11"/>
        <v/>
      </c>
      <c r="M21" s="118" t="str">
        <f t="shared" ca="1" si="12"/>
        <v/>
      </c>
      <c r="N21" s="138" t="str">
        <f t="shared" ca="1" si="13"/>
        <v/>
      </c>
    </row>
    <row r="22" spans="1:14" x14ac:dyDescent="0.15">
      <c r="A22" s="138" t="str">
        <f t="shared" ca="1" si="7"/>
        <v/>
      </c>
      <c r="B22" s="102" t="str">
        <f t="shared" ca="1" si="0"/>
        <v/>
      </c>
      <c r="C22" s="102" t="str">
        <f t="shared" ca="1" si="1"/>
        <v/>
      </c>
      <c r="D22" s="139" t="str">
        <f t="shared" ca="1" si="2"/>
        <v/>
      </c>
      <c r="E22" s="139" t="str">
        <f t="shared" ca="1" si="3"/>
        <v/>
      </c>
      <c r="F22" s="140" t="str">
        <f t="shared" ca="1" si="8"/>
        <v/>
      </c>
      <c r="G22" s="118" t="str">
        <f t="shared" ca="1" si="9"/>
        <v/>
      </c>
      <c r="H22" s="118" t="str">
        <f t="shared" ca="1" si="4"/>
        <v/>
      </c>
      <c r="I22" s="140" t="str">
        <f t="shared" ca="1" si="5"/>
        <v/>
      </c>
      <c r="J22" s="140" t="str">
        <f t="shared" ca="1" si="10"/>
        <v/>
      </c>
      <c r="K22" s="139" t="str">
        <f t="shared" ca="1" si="6"/>
        <v/>
      </c>
      <c r="L22" s="140" t="str">
        <f t="shared" ca="1" si="11"/>
        <v/>
      </c>
      <c r="M22" s="118" t="str">
        <f t="shared" ca="1" si="12"/>
        <v/>
      </c>
      <c r="N22" s="138" t="str">
        <f t="shared" ca="1" si="13"/>
        <v/>
      </c>
    </row>
    <row r="23" spans="1:14" x14ac:dyDescent="0.15">
      <c r="A23" s="138" t="str">
        <f t="shared" ca="1" si="7"/>
        <v/>
      </c>
      <c r="B23" s="102" t="str">
        <f t="shared" ca="1" si="0"/>
        <v/>
      </c>
      <c r="C23" s="102" t="str">
        <f t="shared" ca="1" si="1"/>
        <v/>
      </c>
      <c r="D23" s="139" t="str">
        <f t="shared" ca="1" si="2"/>
        <v/>
      </c>
      <c r="E23" s="139" t="str">
        <f t="shared" ca="1" si="3"/>
        <v/>
      </c>
      <c r="F23" s="140" t="str">
        <f t="shared" ca="1" si="8"/>
        <v/>
      </c>
      <c r="G23" s="118" t="str">
        <f t="shared" ca="1" si="9"/>
        <v/>
      </c>
      <c r="H23" s="118" t="str">
        <f t="shared" ca="1" si="4"/>
        <v/>
      </c>
      <c r="I23" s="140" t="str">
        <f t="shared" ca="1" si="5"/>
        <v/>
      </c>
      <c r="J23" s="140" t="str">
        <f t="shared" ca="1" si="10"/>
        <v/>
      </c>
      <c r="K23" s="139" t="str">
        <f t="shared" ca="1" si="6"/>
        <v/>
      </c>
      <c r="L23" s="140" t="str">
        <f t="shared" ca="1" si="11"/>
        <v/>
      </c>
      <c r="M23" s="118" t="str">
        <f t="shared" ca="1" si="12"/>
        <v/>
      </c>
      <c r="N23" s="138" t="str">
        <f t="shared" ca="1" si="13"/>
        <v/>
      </c>
    </row>
    <row r="24" spans="1:14" x14ac:dyDescent="0.15">
      <c r="A24" s="138" t="str">
        <f t="shared" ca="1" si="7"/>
        <v/>
      </c>
      <c r="B24" s="102" t="str">
        <f t="shared" ca="1" si="0"/>
        <v/>
      </c>
      <c r="C24" s="102" t="str">
        <f t="shared" ca="1" si="1"/>
        <v/>
      </c>
      <c r="D24" s="139" t="str">
        <f t="shared" ca="1" si="2"/>
        <v/>
      </c>
      <c r="E24" s="139" t="str">
        <f t="shared" ca="1" si="3"/>
        <v/>
      </c>
      <c r="F24" s="140" t="str">
        <f t="shared" ca="1" si="8"/>
        <v/>
      </c>
      <c r="G24" s="118" t="str">
        <f t="shared" ca="1" si="9"/>
        <v/>
      </c>
      <c r="H24" s="118" t="str">
        <f t="shared" ca="1" si="4"/>
        <v/>
      </c>
      <c r="I24" s="140" t="str">
        <f t="shared" ca="1" si="5"/>
        <v/>
      </c>
      <c r="J24" s="140" t="str">
        <f t="shared" ca="1" si="10"/>
        <v/>
      </c>
      <c r="K24" s="139" t="str">
        <f t="shared" ca="1" si="6"/>
        <v/>
      </c>
      <c r="L24" s="140" t="str">
        <f t="shared" ca="1" si="11"/>
        <v/>
      </c>
      <c r="M24" s="118" t="str">
        <f t="shared" ca="1" si="12"/>
        <v/>
      </c>
      <c r="N24" s="138" t="str">
        <f t="shared" ca="1" si="13"/>
        <v/>
      </c>
    </row>
    <row r="25" spans="1:14" x14ac:dyDescent="0.15">
      <c r="A25" s="138" t="str">
        <f t="shared" ca="1" si="7"/>
        <v/>
      </c>
      <c r="B25" s="102" t="str">
        <f t="shared" ca="1" si="0"/>
        <v/>
      </c>
      <c r="C25" s="102" t="str">
        <f t="shared" ca="1" si="1"/>
        <v/>
      </c>
      <c r="D25" s="139" t="str">
        <f t="shared" ca="1" si="2"/>
        <v/>
      </c>
      <c r="E25" s="139" t="str">
        <f t="shared" ca="1" si="3"/>
        <v/>
      </c>
      <c r="F25" s="140" t="str">
        <f t="shared" ca="1" si="8"/>
        <v/>
      </c>
      <c r="G25" s="118" t="str">
        <f t="shared" ca="1" si="9"/>
        <v/>
      </c>
      <c r="H25" s="118" t="str">
        <f t="shared" ca="1" si="4"/>
        <v/>
      </c>
      <c r="I25" s="140" t="str">
        <f t="shared" ca="1" si="5"/>
        <v/>
      </c>
      <c r="J25" s="140" t="str">
        <f t="shared" ca="1" si="10"/>
        <v/>
      </c>
      <c r="K25" s="139" t="str">
        <f t="shared" ca="1" si="6"/>
        <v/>
      </c>
      <c r="L25" s="140" t="str">
        <f t="shared" ca="1" si="11"/>
        <v/>
      </c>
      <c r="M25" s="118" t="str">
        <f t="shared" ca="1" si="12"/>
        <v/>
      </c>
      <c r="N25" s="138" t="str">
        <f t="shared" ca="1" si="13"/>
        <v/>
      </c>
    </row>
    <row r="26" spans="1:14" x14ac:dyDescent="0.15">
      <c r="A26" s="138" t="str">
        <f t="shared" ca="1" si="7"/>
        <v/>
      </c>
      <c r="B26" s="102" t="str">
        <f t="shared" ca="1" si="0"/>
        <v/>
      </c>
      <c r="C26" s="102" t="str">
        <f t="shared" ca="1" si="1"/>
        <v/>
      </c>
      <c r="D26" s="139" t="str">
        <f t="shared" ca="1" si="2"/>
        <v/>
      </c>
      <c r="E26" s="139" t="str">
        <f t="shared" ca="1" si="3"/>
        <v/>
      </c>
      <c r="F26" s="140" t="str">
        <f t="shared" ca="1" si="8"/>
        <v/>
      </c>
      <c r="G26" s="118" t="str">
        <f t="shared" ca="1" si="9"/>
        <v/>
      </c>
      <c r="H26" s="118" t="str">
        <f t="shared" ca="1" si="4"/>
        <v/>
      </c>
      <c r="I26" s="140" t="str">
        <f t="shared" ca="1" si="5"/>
        <v/>
      </c>
      <c r="J26" s="140" t="str">
        <f t="shared" ca="1" si="10"/>
        <v/>
      </c>
      <c r="K26" s="139" t="str">
        <f t="shared" ca="1" si="6"/>
        <v/>
      </c>
      <c r="L26" s="140" t="str">
        <f t="shared" ca="1" si="11"/>
        <v/>
      </c>
      <c r="M26" s="118" t="str">
        <f t="shared" ca="1" si="12"/>
        <v/>
      </c>
      <c r="N26" s="138" t="str">
        <f t="shared" ca="1" si="13"/>
        <v/>
      </c>
    </row>
    <row r="27" spans="1:14" x14ac:dyDescent="0.15">
      <c r="A27" s="138" t="str">
        <f t="shared" ca="1" si="7"/>
        <v/>
      </c>
      <c r="B27" s="102" t="str">
        <f t="shared" ca="1" si="0"/>
        <v/>
      </c>
      <c r="C27" s="102" t="str">
        <f t="shared" ca="1" si="1"/>
        <v/>
      </c>
      <c r="D27" s="139" t="str">
        <f t="shared" ca="1" si="2"/>
        <v/>
      </c>
      <c r="E27" s="139" t="str">
        <f t="shared" ca="1" si="3"/>
        <v/>
      </c>
      <c r="F27" s="140" t="str">
        <f t="shared" ca="1" si="8"/>
        <v/>
      </c>
      <c r="G27" s="118" t="str">
        <f t="shared" ca="1" si="9"/>
        <v/>
      </c>
      <c r="H27" s="118" t="str">
        <f t="shared" ca="1" si="4"/>
        <v/>
      </c>
      <c r="I27" s="140" t="str">
        <f t="shared" ca="1" si="5"/>
        <v/>
      </c>
      <c r="J27" s="140" t="str">
        <f t="shared" ca="1" si="10"/>
        <v/>
      </c>
      <c r="K27" s="139" t="str">
        <f t="shared" ca="1" si="6"/>
        <v/>
      </c>
      <c r="L27" s="140" t="str">
        <f t="shared" ca="1" si="11"/>
        <v/>
      </c>
      <c r="M27" s="118" t="str">
        <f t="shared" ca="1" si="12"/>
        <v/>
      </c>
      <c r="N27" s="138" t="str">
        <f t="shared" ca="1" si="13"/>
        <v/>
      </c>
    </row>
    <row r="28" spans="1:14" x14ac:dyDescent="0.15">
      <c r="A28" s="138" t="str">
        <f t="shared" ca="1" si="7"/>
        <v/>
      </c>
      <c r="B28" s="102" t="str">
        <f t="shared" ca="1" si="0"/>
        <v/>
      </c>
      <c r="C28" s="102" t="str">
        <f t="shared" ca="1" si="1"/>
        <v/>
      </c>
      <c r="D28" s="139" t="str">
        <f t="shared" ca="1" si="2"/>
        <v/>
      </c>
      <c r="E28" s="139" t="str">
        <f t="shared" ca="1" si="3"/>
        <v/>
      </c>
      <c r="F28" s="140" t="str">
        <f t="shared" ca="1" si="8"/>
        <v/>
      </c>
      <c r="G28" s="118" t="str">
        <f t="shared" ca="1" si="9"/>
        <v/>
      </c>
      <c r="H28" s="118" t="str">
        <f t="shared" ca="1" si="4"/>
        <v/>
      </c>
      <c r="I28" s="140" t="str">
        <f t="shared" ca="1" si="5"/>
        <v/>
      </c>
      <c r="J28" s="140" t="str">
        <f t="shared" ca="1" si="10"/>
        <v/>
      </c>
      <c r="K28" s="139" t="str">
        <f t="shared" ca="1" si="6"/>
        <v/>
      </c>
      <c r="L28" s="140" t="str">
        <f t="shared" ca="1" si="11"/>
        <v/>
      </c>
      <c r="M28" s="118" t="str">
        <f t="shared" ca="1" si="12"/>
        <v/>
      </c>
      <c r="N28" s="138" t="str">
        <f t="shared" ca="1" si="13"/>
        <v/>
      </c>
    </row>
    <row r="29" spans="1:14" x14ac:dyDescent="0.15">
      <c r="A29" s="138" t="str">
        <f t="shared" ca="1" si="7"/>
        <v/>
      </c>
      <c r="B29" s="102" t="str">
        <f t="shared" ca="1" si="0"/>
        <v/>
      </c>
      <c r="C29" s="102" t="str">
        <f t="shared" ca="1" si="1"/>
        <v/>
      </c>
      <c r="D29" s="139" t="str">
        <f t="shared" ca="1" si="2"/>
        <v/>
      </c>
      <c r="E29" s="139" t="str">
        <f t="shared" ca="1" si="3"/>
        <v/>
      </c>
      <c r="F29" s="140" t="str">
        <f t="shared" ca="1" si="8"/>
        <v/>
      </c>
      <c r="G29" s="118" t="str">
        <f t="shared" ca="1" si="9"/>
        <v/>
      </c>
      <c r="H29" s="118" t="str">
        <f t="shared" ca="1" si="4"/>
        <v/>
      </c>
      <c r="I29" s="140" t="str">
        <f t="shared" ca="1" si="5"/>
        <v/>
      </c>
      <c r="J29" s="140" t="str">
        <f t="shared" ca="1" si="10"/>
        <v/>
      </c>
      <c r="K29" s="139" t="str">
        <f t="shared" ca="1" si="6"/>
        <v/>
      </c>
      <c r="L29" s="140" t="str">
        <f t="shared" ca="1" si="11"/>
        <v/>
      </c>
      <c r="M29" s="118" t="str">
        <f t="shared" ca="1" si="12"/>
        <v/>
      </c>
      <c r="N29" s="138" t="str">
        <f t="shared" ca="1" si="13"/>
        <v/>
      </c>
    </row>
    <row r="30" spans="1:14" x14ac:dyDescent="0.15">
      <c r="A30" s="138" t="str">
        <f t="shared" ca="1" si="7"/>
        <v/>
      </c>
      <c r="B30" s="102" t="str">
        <f t="shared" ca="1" si="0"/>
        <v/>
      </c>
      <c r="C30" s="102" t="str">
        <f t="shared" ca="1" si="1"/>
        <v/>
      </c>
      <c r="D30" s="139" t="str">
        <f t="shared" ca="1" si="2"/>
        <v/>
      </c>
      <c r="E30" s="139" t="str">
        <f t="shared" ca="1" si="3"/>
        <v/>
      </c>
      <c r="F30" s="140" t="str">
        <f t="shared" ca="1" si="8"/>
        <v/>
      </c>
      <c r="G30" s="118" t="str">
        <f t="shared" ca="1" si="9"/>
        <v/>
      </c>
      <c r="H30" s="118" t="str">
        <f t="shared" ca="1" si="4"/>
        <v/>
      </c>
      <c r="I30" s="140" t="str">
        <f t="shared" ca="1" si="5"/>
        <v/>
      </c>
      <c r="J30" s="140" t="str">
        <f t="shared" ca="1" si="10"/>
        <v/>
      </c>
      <c r="K30" s="139" t="str">
        <f t="shared" ca="1" si="6"/>
        <v/>
      </c>
      <c r="L30" s="140" t="str">
        <f t="shared" ca="1" si="11"/>
        <v/>
      </c>
      <c r="M30" s="118" t="str">
        <f t="shared" ca="1" si="12"/>
        <v/>
      </c>
      <c r="N30" s="138" t="str">
        <f t="shared" ca="1" si="13"/>
        <v/>
      </c>
    </row>
    <row r="31" spans="1:14" x14ac:dyDescent="0.15">
      <c r="A31" s="138" t="str">
        <f t="shared" ca="1" si="7"/>
        <v/>
      </c>
      <c r="B31" s="102" t="str">
        <f t="shared" ca="1" si="0"/>
        <v/>
      </c>
      <c r="C31" s="102" t="str">
        <f t="shared" ca="1" si="1"/>
        <v/>
      </c>
      <c r="D31" s="139" t="str">
        <f t="shared" ca="1" si="2"/>
        <v/>
      </c>
      <c r="E31" s="139" t="str">
        <f t="shared" ca="1" si="3"/>
        <v/>
      </c>
      <c r="F31" s="140" t="str">
        <f t="shared" ca="1" si="8"/>
        <v/>
      </c>
      <c r="G31" s="118" t="str">
        <f t="shared" ca="1" si="9"/>
        <v/>
      </c>
      <c r="H31" s="118" t="str">
        <f t="shared" ca="1" si="4"/>
        <v/>
      </c>
      <c r="I31" s="140" t="str">
        <f t="shared" ca="1" si="5"/>
        <v/>
      </c>
      <c r="J31" s="140" t="str">
        <f t="shared" ca="1" si="10"/>
        <v/>
      </c>
      <c r="K31" s="139" t="str">
        <f t="shared" ca="1" si="6"/>
        <v/>
      </c>
      <c r="L31" s="140" t="str">
        <f t="shared" ca="1" si="11"/>
        <v/>
      </c>
      <c r="M31" s="118" t="str">
        <f t="shared" ca="1" si="12"/>
        <v/>
      </c>
      <c r="N31" s="138" t="str">
        <f t="shared" ca="1" si="13"/>
        <v/>
      </c>
    </row>
    <row r="32" spans="1:14" x14ac:dyDescent="0.15">
      <c r="A32" s="138" t="str">
        <f t="shared" ca="1" si="7"/>
        <v/>
      </c>
      <c r="B32" s="102" t="str">
        <f t="shared" ca="1" si="0"/>
        <v/>
      </c>
      <c r="C32" s="102" t="str">
        <f t="shared" ca="1" si="1"/>
        <v/>
      </c>
      <c r="D32" s="139" t="str">
        <f t="shared" ca="1" si="2"/>
        <v/>
      </c>
      <c r="E32" s="139" t="str">
        <f t="shared" ca="1" si="3"/>
        <v/>
      </c>
      <c r="F32" s="140" t="str">
        <f t="shared" ca="1" si="8"/>
        <v/>
      </c>
      <c r="G32" s="118" t="str">
        <f t="shared" ca="1" si="9"/>
        <v/>
      </c>
      <c r="H32" s="118" t="str">
        <f t="shared" ca="1" si="4"/>
        <v/>
      </c>
      <c r="I32" s="140" t="str">
        <f t="shared" ca="1" si="5"/>
        <v/>
      </c>
      <c r="J32" s="140" t="str">
        <f t="shared" ca="1" si="10"/>
        <v/>
      </c>
      <c r="K32" s="139" t="str">
        <f t="shared" ca="1" si="6"/>
        <v/>
      </c>
      <c r="L32" s="140" t="str">
        <f t="shared" ca="1" si="11"/>
        <v/>
      </c>
      <c r="M32" s="118" t="str">
        <f t="shared" ca="1" si="12"/>
        <v/>
      </c>
      <c r="N32" s="138" t="str">
        <f t="shared" ca="1" si="13"/>
        <v/>
      </c>
    </row>
    <row r="33" spans="1:14" x14ac:dyDescent="0.15">
      <c r="A33" s="138" t="str">
        <f t="shared" ca="1" si="7"/>
        <v/>
      </c>
      <c r="B33" s="102" t="str">
        <f t="shared" ca="1" si="0"/>
        <v/>
      </c>
      <c r="C33" s="102" t="str">
        <f t="shared" ca="1" si="1"/>
        <v/>
      </c>
      <c r="D33" s="139" t="str">
        <f t="shared" ca="1" si="2"/>
        <v/>
      </c>
      <c r="E33" s="139" t="str">
        <f t="shared" ca="1" si="3"/>
        <v/>
      </c>
      <c r="F33" s="140" t="str">
        <f t="shared" ca="1" si="8"/>
        <v/>
      </c>
      <c r="G33" s="118" t="str">
        <f t="shared" ca="1" si="9"/>
        <v/>
      </c>
      <c r="H33" s="118" t="str">
        <f t="shared" ca="1" si="4"/>
        <v/>
      </c>
      <c r="I33" s="140" t="str">
        <f t="shared" ca="1" si="5"/>
        <v/>
      </c>
      <c r="J33" s="140" t="str">
        <f t="shared" ca="1" si="10"/>
        <v/>
      </c>
      <c r="K33" s="139" t="str">
        <f t="shared" ca="1" si="6"/>
        <v/>
      </c>
      <c r="L33" s="140" t="str">
        <f t="shared" ca="1" si="11"/>
        <v/>
      </c>
      <c r="M33" s="118" t="str">
        <f t="shared" ca="1" si="12"/>
        <v/>
      </c>
      <c r="N33" s="138" t="str">
        <f t="shared" ca="1" si="13"/>
        <v/>
      </c>
    </row>
    <row r="34" spans="1:14" x14ac:dyDescent="0.15">
      <c r="A34" s="138" t="str">
        <f t="shared" ca="1" si="7"/>
        <v/>
      </c>
      <c r="B34" s="102" t="str">
        <f t="shared" ca="1" si="0"/>
        <v/>
      </c>
      <c r="C34" s="102" t="str">
        <f t="shared" ca="1" si="1"/>
        <v/>
      </c>
      <c r="D34" s="139" t="str">
        <f t="shared" ca="1" si="2"/>
        <v/>
      </c>
      <c r="E34" s="139" t="str">
        <f t="shared" ca="1" si="3"/>
        <v/>
      </c>
      <c r="F34" s="140" t="str">
        <f t="shared" ca="1" si="8"/>
        <v/>
      </c>
      <c r="G34" s="118" t="str">
        <f t="shared" ca="1" si="9"/>
        <v/>
      </c>
      <c r="H34" s="118" t="str">
        <f t="shared" ca="1" si="4"/>
        <v/>
      </c>
      <c r="I34" s="140" t="str">
        <f t="shared" ca="1" si="5"/>
        <v/>
      </c>
      <c r="J34" s="140" t="str">
        <f t="shared" ca="1" si="10"/>
        <v/>
      </c>
      <c r="K34" s="139" t="str">
        <f t="shared" ca="1" si="6"/>
        <v/>
      </c>
      <c r="L34" s="140" t="str">
        <f t="shared" ca="1" si="11"/>
        <v/>
      </c>
      <c r="M34" s="118" t="str">
        <f t="shared" ca="1" si="12"/>
        <v/>
      </c>
      <c r="N34" s="138" t="str">
        <f t="shared" ca="1" si="13"/>
        <v/>
      </c>
    </row>
    <row r="35" spans="1:14" x14ac:dyDescent="0.15">
      <c r="A35" s="138" t="str">
        <f t="shared" ca="1" si="7"/>
        <v/>
      </c>
      <c r="B35" s="102" t="str">
        <f t="shared" ca="1" si="0"/>
        <v/>
      </c>
      <c r="C35" s="102" t="str">
        <f t="shared" ca="1" si="1"/>
        <v/>
      </c>
      <c r="D35" s="139" t="str">
        <f t="shared" ca="1" si="2"/>
        <v/>
      </c>
      <c r="E35" s="139" t="str">
        <f t="shared" ca="1" si="3"/>
        <v/>
      </c>
      <c r="F35" s="140" t="str">
        <f t="shared" ca="1" si="8"/>
        <v/>
      </c>
      <c r="G35" s="118" t="str">
        <f t="shared" ca="1" si="9"/>
        <v/>
      </c>
      <c r="H35" s="118" t="str">
        <f t="shared" ca="1" si="4"/>
        <v/>
      </c>
      <c r="I35" s="140" t="str">
        <f t="shared" ca="1" si="5"/>
        <v/>
      </c>
      <c r="J35" s="140" t="str">
        <f t="shared" ca="1" si="10"/>
        <v/>
      </c>
      <c r="K35" s="139" t="str">
        <f t="shared" ca="1" si="6"/>
        <v/>
      </c>
      <c r="L35" s="140" t="str">
        <f t="shared" ca="1" si="11"/>
        <v/>
      </c>
      <c r="M35" s="118" t="str">
        <f t="shared" ca="1" si="12"/>
        <v/>
      </c>
      <c r="N35" s="138" t="str">
        <f t="shared" ca="1" si="13"/>
        <v/>
      </c>
    </row>
    <row r="36" spans="1:14" x14ac:dyDescent="0.15">
      <c r="A36" s="138" t="str">
        <f t="shared" ca="1" si="7"/>
        <v/>
      </c>
      <c r="B36" s="102" t="str">
        <f t="shared" ca="1" si="0"/>
        <v/>
      </c>
      <c r="C36" s="102" t="str">
        <f t="shared" ca="1" si="1"/>
        <v/>
      </c>
      <c r="D36" s="139" t="str">
        <f t="shared" ca="1" si="2"/>
        <v/>
      </c>
      <c r="E36" s="139" t="str">
        <f t="shared" ca="1" si="3"/>
        <v/>
      </c>
      <c r="F36" s="140" t="str">
        <f t="shared" ca="1" si="8"/>
        <v/>
      </c>
      <c r="G36" s="118" t="str">
        <f t="shared" ca="1" si="9"/>
        <v/>
      </c>
      <c r="H36" s="118" t="str">
        <f t="shared" ca="1" si="4"/>
        <v/>
      </c>
      <c r="I36" s="140" t="str">
        <f t="shared" ca="1" si="5"/>
        <v/>
      </c>
      <c r="J36" s="140" t="str">
        <f t="shared" ca="1" si="10"/>
        <v/>
      </c>
      <c r="K36" s="139" t="str">
        <f t="shared" ca="1" si="6"/>
        <v/>
      </c>
      <c r="L36" s="140" t="str">
        <f t="shared" ca="1" si="11"/>
        <v/>
      </c>
      <c r="M36" s="118" t="str">
        <f t="shared" ca="1" si="12"/>
        <v/>
      </c>
      <c r="N36" s="138" t="str">
        <f t="shared" ca="1" si="13"/>
        <v/>
      </c>
    </row>
    <row r="37" spans="1:14" x14ac:dyDescent="0.15">
      <c r="A37" s="138" t="str">
        <f t="shared" ca="1" si="7"/>
        <v/>
      </c>
      <c r="B37" s="102" t="str">
        <f t="shared" ca="1" si="0"/>
        <v/>
      </c>
      <c r="C37" s="102" t="str">
        <f t="shared" ca="1" si="1"/>
        <v/>
      </c>
      <c r="D37" s="139" t="str">
        <f t="shared" ca="1" si="2"/>
        <v/>
      </c>
      <c r="E37" s="139" t="str">
        <f t="shared" ca="1" si="3"/>
        <v/>
      </c>
      <c r="F37" s="140" t="str">
        <f t="shared" ca="1" si="8"/>
        <v/>
      </c>
      <c r="G37" s="118" t="str">
        <f t="shared" ca="1" si="9"/>
        <v/>
      </c>
      <c r="H37" s="118" t="str">
        <f t="shared" ca="1" si="4"/>
        <v/>
      </c>
      <c r="I37" s="140" t="str">
        <f t="shared" ca="1" si="5"/>
        <v/>
      </c>
      <c r="J37" s="140" t="str">
        <f t="shared" ca="1" si="10"/>
        <v/>
      </c>
      <c r="K37" s="139" t="str">
        <f t="shared" ca="1" si="6"/>
        <v/>
      </c>
      <c r="L37" s="140" t="str">
        <f t="shared" ca="1" si="11"/>
        <v/>
      </c>
      <c r="M37" s="118" t="str">
        <f t="shared" ca="1" si="12"/>
        <v/>
      </c>
      <c r="N37" s="138" t="str">
        <f t="shared" ca="1" si="13"/>
        <v/>
      </c>
    </row>
    <row r="38" spans="1:14" x14ac:dyDescent="0.15">
      <c r="A38" s="138" t="str">
        <f t="shared" ca="1" si="7"/>
        <v/>
      </c>
      <c r="B38" s="102" t="str">
        <f t="shared" ref="B38:B69" ca="1" si="14">IF($A38="","",INDEX(INDIRECT("gsn_raw!AA:AA"),MATCH($B$4,INDIRECT("gsn_raw!AA:AA"),0)+$A38))</f>
        <v/>
      </c>
      <c r="C38" s="102" t="str">
        <f t="shared" ref="C38:C69" ca="1" si="15">IF($A38="","",INDEX(INDIRECT("gsn_raw!AB:AB"),MATCH($B$4,INDIRECT("gsn_raw!AA:AA"),0)+$A38))</f>
        <v/>
      </c>
      <c r="D38" s="139" t="str">
        <f t="shared" ref="D38:D69" ca="1" si="16">IF($A38="","",INDEX(INDIRECT("gsn_raw!AC:AC"),MATCH($B$4,INDIRECT("gsn_raw!AA:AA"),0)+$A38))</f>
        <v/>
      </c>
      <c r="E38" s="139" t="str">
        <f t="shared" ref="E38:E69" ca="1" si="17">IF($A38="","",INDEX(INDIRECT("gsn_raw!AD:AD"),MATCH($B$4,INDIRECT("gsn_raw!AA:AA"),0)+$A38))</f>
        <v/>
      </c>
      <c r="F38" s="140" t="str">
        <f t="shared" ca="1" si="8"/>
        <v/>
      </c>
      <c r="G38" s="118" t="str">
        <f t="shared" ca="1" si="9"/>
        <v/>
      </c>
      <c r="H38" s="118" t="str">
        <f t="shared" ref="H38:H69" ca="1" si="18">IF($A38="","",INDEX(INDIRECT("gsn_raw!AF:AF"),MATCH($B$4,INDIRECT("gsn_raw!AA:AA"),0)+$A38))</f>
        <v/>
      </c>
      <c r="I38" s="140" t="str">
        <f t="shared" ref="I38:I69" ca="1" si="19">IF($A38="","",INDEX(INDIRECT("gsn_raw!AG:AG"),MATCH($B$4,INDIRECT("gsn_raw!AA:AA"),0)+$A38))</f>
        <v/>
      </c>
      <c r="J38" s="140" t="str">
        <f t="shared" ca="1" si="10"/>
        <v/>
      </c>
      <c r="K38" s="139" t="str">
        <f t="shared" ref="K38:K69" ca="1" si="20">IF($A38="","",INDEX(INDIRECT("gsn_raw!AI:AI"),MATCH($B$4,INDIRECT("gsn_raw!AA:AA"),0)+$A38))</f>
        <v/>
      </c>
      <c r="L38" s="140" t="str">
        <f t="shared" ca="1" si="11"/>
        <v/>
      </c>
      <c r="M38" s="118" t="str">
        <f t="shared" ca="1" si="12"/>
        <v/>
      </c>
      <c r="N38" s="138" t="str">
        <f t="shared" ca="1" si="13"/>
        <v/>
      </c>
    </row>
    <row r="39" spans="1:14" x14ac:dyDescent="0.15">
      <c r="A39" s="138" t="str">
        <f t="shared" ca="1" si="7"/>
        <v/>
      </c>
      <c r="B39" s="102" t="str">
        <f t="shared" ca="1" si="14"/>
        <v/>
      </c>
      <c r="C39" s="102" t="str">
        <f t="shared" ca="1" si="15"/>
        <v/>
      </c>
      <c r="D39" s="139" t="str">
        <f t="shared" ca="1" si="16"/>
        <v/>
      </c>
      <c r="E39" s="139" t="str">
        <f t="shared" ca="1" si="17"/>
        <v/>
      </c>
      <c r="F39" s="140" t="str">
        <f t="shared" ca="1" si="8"/>
        <v/>
      </c>
      <c r="G39" s="118" t="str">
        <f t="shared" ca="1" si="9"/>
        <v/>
      </c>
      <c r="H39" s="118" t="str">
        <f t="shared" ca="1" si="18"/>
        <v/>
      </c>
      <c r="I39" s="140" t="str">
        <f t="shared" ca="1" si="19"/>
        <v/>
      </c>
      <c r="J39" s="140" t="str">
        <f t="shared" ca="1" si="10"/>
        <v/>
      </c>
      <c r="K39" s="139" t="str">
        <f t="shared" ca="1" si="20"/>
        <v/>
      </c>
      <c r="L39" s="140" t="str">
        <f t="shared" ca="1" si="11"/>
        <v/>
      </c>
      <c r="M39" s="118" t="str">
        <f t="shared" ca="1" si="12"/>
        <v/>
      </c>
      <c r="N39" s="138" t="str">
        <f t="shared" ca="1" si="13"/>
        <v/>
      </c>
    </row>
    <row r="40" spans="1:14" x14ac:dyDescent="0.15">
      <c r="A40" s="138" t="str">
        <f t="shared" ca="1" si="7"/>
        <v/>
      </c>
      <c r="B40" s="102" t="str">
        <f t="shared" ca="1" si="14"/>
        <v/>
      </c>
      <c r="C40" s="102" t="str">
        <f t="shared" ca="1" si="15"/>
        <v/>
      </c>
      <c r="D40" s="139" t="str">
        <f t="shared" ca="1" si="16"/>
        <v/>
      </c>
      <c r="E40" s="139" t="str">
        <f t="shared" ca="1" si="17"/>
        <v/>
      </c>
      <c r="F40" s="140" t="str">
        <f t="shared" ca="1" si="8"/>
        <v/>
      </c>
      <c r="G40" s="118" t="str">
        <f t="shared" ca="1" si="9"/>
        <v/>
      </c>
      <c r="H40" s="118" t="str">
        <f t="shared" ca="1" si="18"/>
        <v/>
      </c>
      <c r="I40" s="140" t="str">
        <f t="shared" ca="1" si="19"/>
        <v/>
      </c>
      <c r="J40" s="140" t="str">
        <f t="shared" ca="1" si="10"/>
        <v/>
      </c>
      <c r="K40" s="139" t="str">
        <f t="shared" ca="1" si="20"/>
        <v/>
      </c>
      <c r="L40" s="140" t="str">
        <f t="shared" ca="1" si="11"/>
        <v/>
      </c>
      <c r="M40" s="118" t="str">
        <f t="shared" ca="1" si="12"/>
        <v/>
      </c>
      <c r="N40" s="138" t="str">
        <f t="shared" ca="1" si="13"/>
        <v/>
      </c>
    </row>
    <row r="41" spans="1:14" x14ac:dyDescent="0.15">
      <c r="A41" s="138" t="str">
        <f t="shared" ca="1" si="7"/>
        <v/>
      </c>
      <c r="B41" s="102" t="str">
        <f t="shared" ca="1" si="14"/>
        <v/>
      </c>
      <c r="C41" s="102" t="str">
        <f t="shared" ca="1" si="15"/>
        <v/>
      </c>
      <c r="D41" s="139" t="str">
        <f t="shared" ca="1" si="16"/>
        <v/>
      </c>
      <c r="E41" s="139" t="str">
        <f t="shared" ca="1" si="17"/>
        <v/>
      </c>
      <c r="F41" s="140" t="str">
        <f t="shared" ca="1" si="8"/>
        <v/>
      </c>
      <c r="G41" s="118" t="str">
        <f t="shared" ca="1" si="9"/>
        <v/>
      </c>
      <c r="H41" s="118" t="str">
        <f t="shared" ca="1" si="18"/>
        <v/>
      </c>
      <c r="I41" s="140" t="str">
        <f t="shared" ca="1" si="19"/>
        <v/>
      </c>
      <c r="J41" s="140" t="str">
        <f t="shared" ca="1" si="10"/>
        <v/>
      </c>
      <c r="K41" s="139" t="str">
        <f t="shared" ca="1" si="20"/>
        <v/>
      </c>
      <c r="L41" s="140" t="str">
        <f t="shared" ca="1" si="11"/>
        <v/>
      </c>
      <c r="M41" s="118" t="str">
        <f t="shared" ca="1" si="12"/>
        <v/>
      </c>
      <c r="N41" s="138" t="str">
        <f t="shared" ca="1" si="13"/>
        <v/>
      </c>
    </row>
    <row r="42" spans="1:14" x14ac:dyDescent="0.15">
      <c r="A42" s="138" t="str">
        <f t="shared" ca="1" si="7"/>
        <v/>
      </c>
      <c r="B42" s="102" t="str">
        <f t="shared" ca="1" si="14"/>
        <v/>
      </c>
      <c r="C42" s="102" t="str">
        <f t="shared" ca="1" si="15"/>
        <v/>
      </c>
      <c r="D42" s="139" t="str">
        <f t="shared" ca="1" si="16"/>
        <v/>
      </c>
      <c r="E42" s="139" t="str">
        <f t="shared" ca="1" si="17"/>
        <v/>
      </c>
      <c r="F42" s="140" t="str">
        <f t="shared" ca="1" si="8"/>
        <v/>
      </c>
      <c r="G42" s="118" t="str">
        <f t="shared" ca="1" si="9"/>
        <v/>
      </c>
      <c r="H42" s="118" t="str">
        <f t="shared" ca="1" si="18"/>
        <v/>
      </c>
      <c r="I42" s="140" t="str">
        <f t="shared" ca="1" si="19"/>
        <v/>
      </c>
      <c r="J42" s="140" t="str">
        <f t="shared" ca="1" si="10"/>
        <v/>
      </c>
      <c r="K42" s="139" t="str">
        <f t="shared" ca="1" si="20"/>
        <v/>
      </c>
      <c r="L42" s="140" t="str">
        <f t="shared" ca="1" si="11"/>
        <v/>
      </c>
      <c r="M42" s="118" t="str">
        <f t="shared" ca="1" si="12"/>
        <v/>
      </c>
      <c r="N42" s="138" t="str">
        <f t="shared" ca="1" si="13"/>
        <v/>
      </c>
    </row>
    <row r="43" spans="1:14" x14ac:dyDescent="0.15">
      <c r="A43" s="138" t="str">
        <f t="shared" ca="1" si="7"/>
        <v/>
      </c>
      <c r="B43" s="102" t="str">
        <f t="shared" ca="1" si="14"/>
        <v/>
      </c>
      <c r="C43" s="102" t="str">
        <f t="shared" ca="1" si="15"/>
        <v/>
      </c>
      <c r="D43" s="139" t="str">
        <f t="shared" ca="1" si="16"/>
        <v/>
      </c>
      <c r="E43" s="139" t="str">
        <f t="shared" ca="1" si="17"/>
        <v/>
      </c>
      <c r="F43" s="140" t="str">
        <f t="shared" ca="1" si="8"/>
        <v/>
      </c>
      <c r="G43" s="118" t="str">
        <f t="shared" ca="1" si="9"/>
        <v/>
      </c>
      <c r="H43" s="118" t="str">
        <f t="shared" ca="1" si="18"/>
        <v/>
      </c>
      <c r="I43" s="140" t="str">
        <f t="shared" ca="1" si="19"/>
        <v/>
      </c>
      <c r="J43" s="140" t="str">
        <f t="shared" ca="1" si="10"/>
        <v/>
      </c>
      <c r="K43" s="139" t="str">
        <f t="shared" ca="1" si="20"/>
        <v/>
      </c>
      <c r="L43" s="140" t="str">
        <f t="shared" ca="1" si="11"/>
        <v/>
      </c>
      <c r="M43" s="118" t="str">
        <f t="shared" ca="1" si="12"/>
        <v/>
      </c>
      <c r="N43" s="138" t="str">
        <f t="shared" ca="1" si="13"/>
        <v/>
      </c>
    </row>
    <row r="44" spans="1:14" x14ac:dyDescent="0.15">
      <c r="A44" s="138" t="str">
        <f t="shared" ca="1" si="7"/>
        <v/>
      </c>
      <c r="B44" s="102" t="str">
        <f t="shared" ca="1" si="14"/>
        <v/>
      </c>
      <c r="C44" s="102" t="str">
        <f t="shared" ca="1" si="15"/>
        <v/>
      </c>
      <c r="D44" s="139" t="str">
        <f t="shared" ca="1" si="16"/>
        <v/>
      </c>
      <c r="E44" s="139" t="str">
        <f t="shared" ca="1" si="17"/>
        <v/>
      </c>
      <c r="F44" s="140" t="str">
        <f t="shared" ca="1" si="8"/>
        <v/>
      </c>
      <c r="G44" s="118" t="str">
        <f t="shared" ca="1" si="9"/>
        <v/>
      </c>
      <c r="H44" s="118" t="str">
        <f t="shared" ca="1" si="18"/>
        <v/>
      </c>
      <c r="I44" s="140" t="str">
        <f t="shared" ca="1" si="19"/>
        <v/>
      </c>
      <c r="J44" s="140" t="str">
        <f t="shared" ca="1" si="10"/>
        <v/>
      </c>
      <c r="K44" s="139" t="str">
        <f t="shared" ca="1" si="20"/>
        <v/>
      </c>
      <c r="L44" s="140" t="str">
        <f t="shared" ca="1" si="11"/>
        <v/>
      </c>
      <c r="M44" s="118" t="str">
        <f t="shared" ca="1" si="12"/>
        <v/>
      </c>
      <c r="N44" s="138" t="str">
        <f t="shared" ca="1" si="13"/>
        <v/>
      </c>
    </row>
    <row r="45" spans="1:14" x14ac:dyDescent="0.15">
      <c r="A45" s="138" t="str">
        <f t="shared" ca="1" si="7"/>
        <v/>
      </c>
      <c r="B45" s="102" t="str">
        <f t="shared" ca="1" si="14"/>
        <v/>
      </c>
      <c r="C45" s="102" t="str">
        <f t="shared" ca="1" si="15"/>
        <v/>
      </c>
      <c r="D45" s="139" t="str">
        <f t="shared" ca="1" si="16"/>
        <v/>
      </c>
      <c r="E45" s="139" t="str">
        <f t="shared" ca="1" si="17"/>
        <v/>
      </c>
      <c r="F45" s="140" t="str">
        <f t="shared" ca="1" si="8"/>
        <v/>
      </c>
      <c r="G45" s="118" t="str">
        <f t="shared" ca="1" si="9"/>
        <v/>
      </c>
      <c r="H45" s="118" t="str">
        <f t="shared" ca="1" si="18"/>
        <v/>
      </c>
      <c r="I45" s="140" t="str">
        <f t="shared" ca="1" si="19"/>
        <v/>
      </c>
      <c r="J45" s="140" t="str">
        <f t="shared" ca="1" si="10"/>
        <v/>
      </c>
      <c r="K45" s="139" t="str">
        <f t="shared" ca="1" si="20"/>
        <v/>
      </c>
      <c r="L45" s="140" t="str">
        <f t="shared" ca="1" si="11"/>
        <v/>
      </c>
      <c r="M45" s="118" t="str">
        <f t="shared" ca="1" si="12"/>
        <v/>
      </c>
      <c r="N45" s="138" t="str">
        <f t="shared" ca="1" si="13"/>
        <v/>
      </c>
    </row>
    <row r="46" spans="1:14" x14ac:dyDescent="0.15">
      <c r="A46" s="138" t="str">
        <f t="shared" ca="1" si="7"/>
        <v/>
      </c>
      <c r="B46" s="102" t="str">
        <f t="shared" ca="1" si="14"/>
        <v/>
      </c>
      <c r="C46" s="102" t="str">
        <f t="shared" ca="1" si="15"/>
        <v/>
      </c>
      <c r="D46" s="139" t="str">
        <f t="shared" ca="1" si="16"/>
        <v/>
      </c>
      <c r="E46" s="139" t="str">
        <f t="shared" ca="1" si="17"/>
        <v/>
      </c>
      <c r="F46" s="140" t="str">
        <f t="shared" ca="1" si="8"/>
        <v/>
      </c>
      <c r="G46" s="118" t="str">
        <f t="shared" ca="1" si="9"/>
        <v/>
      </c>
      <c r="H46" s="118" t="str">
        <f t="shared" ca="1" si="18"/>
        <v/>
      </c>
      <c r="I46" s="140" t="str">
        <f t="shared" ca="1" si="19"/>
        <v/>
      </c>
      <c r="J46" s="140" t="str">
        <f t="shared" ca="1" si="10"/>
        <v/>
      </c>
      <c r="K46" s="139" t="str">
        <f t="shared" ca="1" si="20"/>
        <v/>
      </c>
      <c r="L46" s="140" t="str">
        <f t="shared" ca="1" si="11"/>
        <v/>
      </c>
      <c r="M46" s="118" t="str">
        <f t="shared" ca="1" si="12"/>
        <v/>
      </c>
      <c r="N46" s="138" t="str">
        <f t="shared" ca="1" si="13"/>
        <v/>
      </c>
    </row>
    <row r="47" spans="1:14" x14ac:dyDescent="0.15">
      <c r="A47" s="138" t="str">
        <f t="shared" ca="1" si="7"/>
        <v/>
      </c>
      <c r="B47" s="102" t="str">
        <f t="shared" ca="1" si="14"/>
        <v/>
      </c>
      <c r="C47" s="102" t="str">
        <f t="shared" ca="1" si="15"/>
        <v/>
      </c>
      <c r="D47" s="139" t="str">
        <f t="shared" ca="1" si="16"/>
        <v/>
      </c>
      <c r="E47" s="139" t="str">
        <f t="shared" ca="1" si="17"/>
        <v/>
      </c>
      <c r="F47" s="140" t="str">
        <f t="shared" ca="1" si="8"/>
        <v/>
      </c>
      <c r="G47" s="118" t="str">
        <f t="shared" ca="1" si="9"/>
        <v/>
      </c>
      <c r="H47" s="118" t="str">
        <f t="shared" ca="1" si="18"/>
        <v/>
      </c>
      <c r="I47" s="140" t="str">
        <f t="shared" ca="1" si="19"/>
        <v/>
      </c>
      <c r="J47" s="140" t="str">
        <f t="shared" ca="1" si="10"/>
        <v/>
      </c>
      <c r="K47" s="139" t="str">
        <f t="shared" ca="1" si="20"/>
        <v/>
      </c>
      <c r="L47" s="140" t="str">
        <f t="shared" ca="1" si="11"/>
        <v/>
      </c>
      <c r="M47" s="118" t="str">
        <f t="shared" ca="1" si="12"/>
        <v/>
      </c>
      <c r="N47" s="138" t="str">
        <f t="shared" ca="1" si="13"/>
        <v/>
      </c>
    </row>
    <row r="48" spans="1:14" x14ac:dyDescent="0.15">
      <c r="A48" s="138" t="str">
        <f t="shared" ca="1" si="7"/>
        <v/>
      </c>
      <c r="B48" s="102" t="str">
        <f t="shared" ca="1" si="14"/>
        <v/>
      </c>
      <c r="C48" s="102" t="str">
        <f t="shared" ca="1" si="15"/>
        <v/>
      </c>
      <c r="D48" s="139" t="str">
        <f t="shared" ca="1" si="16"/>
        <v/>
      </c>
      <c r="E48" s="139" t="str">
        <f t="shared" ca="1" si="17"/>
        <v/>
      </c>
      <c r="F48" s="140" t="str">
        <f t="shared" ca="1" si="8"/>
        <v/>
      </c>
      <c r="G48" s="118" t="str">
        <f t="shared" ca="1" si="9"/>
        <v/>
      </c>
      <c r="H48" s="118" t="str">
        <f t="shared" ca="1" si="18"/>
        <v/>
      </c>
      <c r="I48" s="140" t="str">
        <f t="shared" ca="1" si="19"/>
        <v/>
      </c>
      <c r="J48" s="140" t="str">
        <f t="shared" ca="1" si="10"/>
        <v/>
      </c>
      <c r="K48" s="139" t="str">
        <f t="shared" ca="1" si="20"/>
        <v/>
      </c>
      <c r="L48" s="140" t="str">
        <f t="shared" ca="1" si="11"/>
        <v/>
      </c>
      <c r="M48" s="118" t="str">
        <f t="shared" ca="1" si="12"/>
        <v/>
      </c>
      <c r="N48" s="138" t="str">
        <f t="shared" ca="1" si="13"/>
        <v/>
      </c>
    </row>
    <row r="49" spans="1:14" x14ac:dyDescent="0.15">
      <c r="A49" s="138" t="str">
        <f t="shared" ca="1" si="7"/>
        <v/>
      </c>
      <c r="B49" s="102" t="str">
        <f t="shared" ca="1" si="14"/>
        <v/>
      </c>
      <c r="C49" s="102" t="str">
        <f t="shared" ca="1" si="15"/>
        <v/>
      </c>
      <c r="D49" s="139" t="str">
        <f t="shared" ca="1" si="16"/>
        <v/>
      </c>
      <c r="E49" s="139" t="str">
        <f t="shared" ca="1" si="17"/>
        <v/>
      </c>
      <c r="F49" s="140" t="str">
        <f t="shared" ca="1" si="8"/>
        <v/>
      </c>
      <c r="G49" s="118" t="str">
        <f t="shared" ca="1" si="9"/>
        <v/>
      </c>
      <c r="H49" s="118" t="str">
        <f t="shared" ca="1" si="18"/>
        <v/>
      </c>
      <c r="I49" s="140" t="str">
        <f t="shared" ca="1" si="19"/>
        <v/>
      </c>
      <c r="J49" s="140" t="str">
        <f t="shared" ca="1" si="10"/>
        <v/>
      </c>
      <c r="K49" s="139" t="str">
        <f t="shared" ca="1" si="20"/>
        <v/>
      </c>
      <c r="L49" s="140" t="str">
        <f t="shared" ca="1" si="11"/>
        <v/>
      </c>
      <c r="M49" s="118" t="str">
        <f t="shared" ca="1" si="12"/>
        <v/>
      </c>
      <c r="N49" s="138" t="str">
        <f t="shared" ca="1" si="13"/>
        <v/>
      </c>
    </row>
    <row r="50" spans="1:14" x14ac:dyDescent="0.15">
      <c r="A50" s="138" t="str">
        <f t="shared" ca="1" si="7"/>
        <v/>
      </c>
      <c r="B50" s="102" t="str">
        <f t="shared" ca="1" si="14"/>
        <v/>
      </c>
      <c r="C50" s="102" t="str">
        <f t="shared" ca="1" si="15"/>
        <v/>
      </c>
      <c r="D50" s="139" t="str">
        <f t="shared" ca="1" si="16"/>
        <v/>
      </c>
      <c r="E50" s="139" t="str">
        <f t="shared" ca="1" si="17"/>
        <v/>
      </c>
      <c r="F50" s="140" t="str">
        <f t="shared" ca="1" si="8"/>
        <v/>
      </c>
      <c r="G50" s="118" t="str">
        <f t="shared" ca="1" si="9"/>
        <v/>
      </c>
      <c r="H50" s="118" t="str">
        <f t="shared" ca="1" si="18"/>
        <v/>
      </c>
      <c r="I50" s="140" t="str">
        <f t="shared" ca="1" si="19"/>
        <v/>
      </c>
      <c r="J50" s="140" t="str">
        <f t="shared" ca="1" si="10"/>
        <v/>
      </c>
      <c r="K50" s="139" t="str">
        <f t="shared" ca="1" si="20"/>
        <v/>
      </c>
      <c r="L50" s="140" t="str">
        <f t="shared" ca="1" si="11"/>
        <v/>
      </c>
      <c r="M50" s="118" t="str">
        <f t="shared" ca="1" si="12"/>
        <v/>
      </c>
      <c r="N50" s="138" t="str">
        <f t="shared" ca="1" si="13"/>
        <v/>
      </c>
    </row>
    <row r="51" spans="1:14" x14ac:dyDescent="0.15">
      <c r="A51" s="138" t="str">
        <f t="shared" ca="1" si="7"/>
        <v/>
      </c>
      <c r="B51" s="102" t="str">
        <f t="shared" ca="1" si="14"/>
        <v/>
      </c>
      <c r="C51" s="102" t="str">
        <f t="shared" ca="1" si="15"/>
        <v/>
      </c>
      <c r="D51" s="139" t="str">
        <f t="shared" ca="1" si="16"/>
        <v/>
      </c>
      <c r="E51" s="139" t="str">
        <f t="shared" ca="1" si="17"/>
        <v/>
      </c>
      <c r="F51" s="140" t="str">
        <f t="shared" ca="1" si="8"/>
        <v/>
      </c>
      <c r="G51" s="118" t="str">
        <f t="shared" ca="1" si="9"/>
        <v/>
      </c>
      <c r="H51" s="118" t="str">
        <f t="shared" ca="1" si="18"/>
        <v/>
      </c>
      <c r="I51" s="140" t="str">
        <f t="shared" ca="1" si="19"/>
        <v/>
      </c>
      <c r="J51" s="140" t="str">
        <f t="shared" ca="1" si="10"/>
        <v/>
      </c>
      <c r="K51" s="139" t="str">
        <f t="shared" ca="1" si="20"/>
        <v/>
      </c>
      <c r="L51" s="140" t="str">
        <f t="shared" ca="1" si="11"/>
        <v/>
      </c>
      <c r="M51" s="118" t="str">
        <f t="shared" ca="1" si="12"/>
        <v/>
      </c>
      <c r="N51" s="138" t="str">
        <f t="shared" ca="1" si="13"/>
        <v/>
      </c>
    </row>
    <row r="52" spans="1:14" x14ac:dyDescent="0.15">
      <c r="A52" s="138" t="str">
        <f t="shared" ca="1" si="7"/>
        <v/>
      </c>
      <c r="B52" s="102" t="str">
        <f t="shared" ca="1" si="14"/>
        <v/>
      </c>
      <c r="C52" s="102" t="str">
        <f t="shared" ca="1" si="15"/>
        <v/>
      </c>
      <c r="D52" s="139" t="str">
        <f t="shared" ca="1" si="16"/>
        <v/>
      </c>
      <c r="E52" s="139" t="str">
        <f t="shared" ca="1" si="17"/>
        <v/>
      </c>
      <c r="F52" s="140" t="str">
        <f t="shared" ca="1" si="8"/>
        <v/>
      </c>
      <c r="G52" s="118" t="str">
        <f t="shared" ca="1" si="9"/>
        <v/>
      </c>
      <c r="H52" s="118" t="str">
        <f t="shared" ca="1" si="18"/>
        <v/>
      </c>
      <c r="I52" s="140" t="str">
        <f t="shared" ca="1" si="19"/>
        <v/>
      </c>
      <c r="J52" s="140" t="str">
        <f t="shared" ca="1" si="10"/>
        <v/>
      </c>
      <c r="K52" s="139" t="str">
        <f t="shared" ca="1" si="20"/>
        <v/>
      </c>
      <c r="L52" s="140" t="str">
        <f t="shared" ca="1" si="11"/>
        <v/>
      </c>
      <c r="M52" s="118" t="str">
        <f t="shared" ca="1" si="12"/>
        <v/>
      </c>
      <c r="N52" s="138" t="str">
        <f t="shared" ca="1" si="13"/>
        <v/>
      </c>
    </row>
    <row r="53" spans="1:14" x14ac:dyDescent="0.15">
      <c r="A53" s="138" t="str">
        <f t="shared" ca="1" si="7"/>
        <v/>
      </c>
      <c r="B53" s="102" t="str">
        <f t="shared" ca="1" si="14"/>
        <v/>
      </c>
      <c r="C53" s="102" t="str">
        <f t="shared" ca="1" si="15"/>
        <v/>
      </c>
      <c r="D53" s="139" t="str">
        <f t="shared" ca="1" si="16"/>
        <v/>
      </c>
      <c r="E53" s="139" t="str">
        <f t="shared" ca="1" si="17"/>
        <v/>
      </c>
      <c r="F53" s="140" t="str">
        <f t="shared" ca="1" si="8"/>
        <v/>
      </c>
      <c r="G53" s="118" t="str">
        <f t="shared" ca="1" si="9"/>
        <v/>
      </c>
      <c r="H53" s="118" t="str">
        <f t="shared" ca="1" si="18"/>
        <v/>
      </c>
      <c r="I53" s="140" t="str">
        <f t="shared" ca="1" si="19"/>
        <v/>
      </c>
      <c r="J53" s="140" t="str">
        <f t="shared" ca="1" si="10"/>
        <v/>
      </c>
      <c r="K53" s="139" t="str">
        <f t="shared" ca="1" si="20"/>
        <v/>
      </c>
      <c r="L53" s="140" t="str">
        <f t="shared" ca="1" si="11"/>
        <v/>
      </c>
      <c r="M53" s="118" t="str">
        <f t="shared" ca="1" si="12"/>
        <v/>
      </c>
      <c r="N53" s="138" t="str">
        <f t="shared" ca="1" si="13"/>
        <v/>
      </c>
    </row>
    <row r="54" spans="1:14" x14ac:dyDescent="0.15">
      <c r="A54" s="138" t="str">
        <f t="shared" ca="1" si="7"/>
        <v/>
      </c>
      <c r="B54" s="102" t="str">
        <f t="shared" ca="1" si="14"/>
        <v/>
      </c>
      <c r="C54" s="102" t="str">
        <f t="shared" ca="1" si="15"/>
        <v/>
      </c>
      <c r="D54" s="139" t="str">
        <f t="shared" ca="1" si="16"/>
        <v/>
      </c>
      <c r="E54" s="139" t="str">
        <f t="shared" ca="1" si="17"/>
        <v/>
      </c>
      <c r="F54" s="140" t="str">
        <f t="shared" ca="1" si="8"/>
        <v/>
      </c>
      <c r="G54" s="118" t="str">
        <f t="shared" ca="1" si="9"/>
        <v/>
      </c>
      <c r="H54" s="118" t="str">
        <f t="shared" ca="1" si="18"/>
        <v/>
      </c>
      <c r="I54" s="140" t="str">
        <f t="shared" ca="1" si="19"/>
        <v/>
      </c>
      <c r="J54" s="140" t="str">
        <f t="shared" ca="1" si="10"/>
        <v/>
      </c>
      <c r="K54" s="139" t="str">
        <f t="shared" ca="1" si="20"/>
        <v/>
      </c>
      <c r="L54" s="140" t="str">
        <f t="shared" ca="1" si="11"/>
        <v/>
      </c>
      <c r="M54" s="118" t="str">
        <f t="shared" ca="1" si="12"/>
        <v/>
      </c>
      <c r="N54" s="138" t="str">
        <f t="shared" ca="1" si="13"/>
        <v/>
      </c>
    </row>
    <row r="55" spans="1:14" x14ac:dyDescent="0.15">
      <c r="A55" s="138" t="str">
        <f t="shared" ca="1" si="7"/>
        <v/>
      </c>
      <c r="B55" s="102" t="str">
        <f t="shared" ca="1" si="14"/>
        <v/>
      </c>
      <c r="C55" s="102" t="str">
        <f t="shared" ca="1" si="15"/>
        <v/>
      </c>
      <c r="D55" s="139" t="str">
        <f t="shared" ca="1" si="16"/>
        <v/>
      </c>
      <c r="E55" s="139" t="str">
        <f t="shared" ca="1" si="17"/>
        <v/>
      </c>
      <c r="F55" s="140" t="str">
        <f t="shared" ca="1" si="8"/>
        <v/>
      </c>
      <c r="G55" s="118" t="str">
        <f t="shared" ca="1" si="9"/>
        <v/>
      </c>
      <c r="H55" s="118" t="str">
        <f t="shared" ca="1" si="18"/>
        <v/>
      </c>
      <c r="I55" s="140" t="str">
        <f t="shared" ca="1" si="19"/>
        <v/>
      </c>
      <c r="J55" s="140" t="str">
        <f t="shared" ca="1" si="10"/>
        <v/>
      </c>
      <c r="K55" s="139" t="str">
        <f t="shared" ca="1" si="20"/>
        <v/>
      </c>
      <c r="L55" s="140" t="str">
        <f t="shared" ca="1" si="11"/>
        <v/>
      </c>
      <c r="M55" s="118" t="str">
        <f t="shared" ca="1" si="12"/>
        <v/>
      </c>
      <c r="N55" s="138" t="str">
        <f t="shared" ca="1" si="13"/>
        <v/>
      </c>
    </row>
    <row r="56" spans="1:14" x14ac:dyDescent="0.15">
      <c r="A56" s="138" t="str">
        <f t="shared" ca="1" si="7"/>
        <v/>
      </c>
      <c r="B56" s="102" t="str">
        <f t="shared" ca="1" si="14"/>
        <v/>
      </c>
      <c r="C56" s="102" t="str">
        <f t="shared" ca="1" si="15"/>
        <v/>
      </c>
      <c r="D56" s="139" t="str">
        <f t="shared" ca="1" si="16"/>
        <v/>
      </c>
      <c r="E56" s="139" t="str">
        <f t="shared" ca="1" si="17"/>
        <v/>
      </c>
      <c r="F56" s="140" t="str">
        <f t="shared" ca="1" si="8"/>
        <v/>
      </c>
      <c r="G56" s="118" t="str">
        <f t="shared" ca="1" si="9"/>
        <v/>
      </c>
      <c r="H56" s="118" t="str">
        <f t="shared" ca="1" si="18"/>
        <v/>
      </c>
      <c r="I56" s="140" t="str">
        <f t="shared" ca="1" si="19"/>
        <v/>
      </c>
      <c r="J56" s="140" t="str">
        <f t="shared" ca="1" si="10"/>
        <v/>
      </c>
      <c r="K56" s="139" t="str">
        <f t="shared" ca="1" si="20"/>
        <v/>
      </c>
      <c r="L56" s="140" t="str">
        <f t="shared" ca="1" si="11"/>
        <v/>
      </c>
      <c r="M56" s="118" t="str">
        <f t="shared" ca="1" si="12"/>
        <v/>
      </c>
      <c r="N56" s="138" t="str">
        <f t="shared" ca="1" si="13"/>
        <v/>
      </c>
    </row>
    <row r="57" spans="1:14" x14ac:dyDescent="0.15">
      <c r="A57" s="138" t="str">
        <f t="shared" ca="1" si="7"/>
        <v/>
      </c>
      <c r="B57" s="102" t="str">
        <f t="shared" ca="1" si="14"/>
        <v/>
      </c>
      <c r="C57" s="102" t="str">
        <f t="shared" ca="1" si="15"/>
        <v/>
      </c>
      <c r="D57" s="139" t="str">
        <f t="shared" ca="1" si="16"/>
        <v/>
      </c>
      <c r="E57" s="139" t="str">
        <f t="shared" ca="1" si="17"/>
        <v/>
      </c>
      <c r="F57" s="140" t="str">
        <f t="shared" ca="1" si="8"/>
        <v/>
      </c>
      <c r="G57" s="118" t="str">
        <f t="shared" ca="1" si="9"/>
        <v/>
      </c>
      <c r="H57" s="118" t="str">
        <f t="shared" ca="1" si="18"/>
        <v/>
      </c>
      <c r="I57" s="140" t="str">
        <f t="shared" ca="1" si="19"/>
        <v/>
      </c>
      <c r="J57" s="140" t="str">
        <f t="shared" ca="1" si="10"/>
        <v/>
      </c>
      <c r="K57" s="139" t="str">
        <f t="shared" ca="1" si="20"/>
        <v/>
      </c>
      <c r="L57" s="140" t="str">
        <f t="shared" ca="1" si="11"/>
        <v/>
      </c>
      <c r="M57" s="118" t="str">
        <f t="shared" ca="1" si="12"/>
        <v/>
      </c>
      <c r="N57" s="138" t="str">
        <f t="shared" ca="1" si="13"/>
        <v/>
      </c>
    </row>
    <row r="58" spans="1:14" x14ac:dyDescent="0.15">
      <c r="A58" s="138" t="str">
        <f t="shared" ca="1" si="7"/>
        <v/>
      </c>
      <c r="B58" s="102" t="str">
        <f t="shared" ca="1" si="14"/>
        <v/>
      </c>
      <c r="C58" s="102" t="str">
        <f t="shared" ca="1" si="15"/>
        <v/>
      </c>
      <c r="D58" s="139" t="str">
        <f t="shared" ca="1" si="16"/>
        <v/>
      </c>
      <c r="E58" s="139" t="str">
        <f t="shared" ca="1" si="17"/>
        <v/>
      </c>
      <c r="F58" s="140" t="str">
        <f t="shared" ca="1" si="8"/>
        <v/>
      </c>
      <c r="G58" s="118" t="str">
        <f t="shared" ca="1" si="9"/>
        <v/>
      </c>
      <c r="H58" s="118" t="str">
        <f t="shared" ca="1" si="18"/>
        <v/>
      </c>
      <c r="I58" s="140" t="str">
        <f t="shared" ca="1" si="19"/>
        <v/>
      </c>
      <c r="J58" s="140" t="str">
        <f t="shared" ca="1" si="10"/>
        <v/>
      </c>
      <c r="K58" s="139" t="str">
        <f t="shared" ca="1" si="20"/>
        <v/>
      </c>
      <c r="L58" s="140" t="str">
        <f t="shared" ca="1" si="11"/>
        <v/>
      </c>
      <c r="M58" s="118" t="str">
        <f t="shared" ca="1" si="12"/>
        <v/>
      </c>
      <c r="N58" s="138" t="str">
        <f t="shared" ca="1" si="13"/>
        <v/>
      </c>
    </row>
    <row r="59" spans="1:14" x14ac:dyDescent="0.15">
      <c r="A59" s="138" t="str">
        <f t="shared" ca="1" si="7"/>
        <v/>
      </c>
      <c r="B59" s="102" t="str">
        <f t="shared" ca="1" si="14"/>
        <v/>
      </c>
      <c r="C59" s="102" t="str">
        <f t="shared" ca="1" si="15"/>
        <v/>
      </c>
      <c r="D59" s="139" t="str">
        <f t="shared" ca="1" si="16"/>
        <v/>
      </c>
      <c r="E59" s="139" t="str">
        <f t="shared" ca="1" si="17"/>
        <v/>
      </c>
      <c r="F59" s="140" t="str">
        <f t="shared" ca="1" si="8"/>
        <v/>
      </c>
      <c r="G59" s="118" t="str">
        <f t="shared" ca="1" si="9"/>
        <v/>
      </c>
      <c r="H59" s="118" t="str">
        <f t="shared" ca="1" si="18"/>
        <v/>
      </c>
      <c r="I59" s="140" t="str">
        <f t="shared" ca="1" si="19"/>
        <v/>
      </c>
      <c r="J59" s="140" t="str">
        <f t="shared" ca="1" si="10"/>
        <v/>
      </c>
      <c r="K59" s="139" t="str">
        <f t="shared" ca="1" si="20"/>
        <v/>
      </c>
      <c r="L59" s="140" t="str">
        <f t="shared" ca="1" si="11"/>
        <v/>
      </c>
      <c r="M59" s="118" t="str">
        <f t="shared" ca="1" si="12"/>
        <v/>
      </c>
      <c r="N59" s="138" t="str">
        <f t="shared" ca="1" si="13"/>
        <v/>
      </c>
    </row>
    <row r="60" spans="1:14" x14ac:dyDescent="0.15">
      <c r="A60" s="138" t="str">
        <f t="shared" ca="1" si="7"/>
        <v/>
      </c>
      <c r="B60" s="102" t="str">
        <f t="shared" ca="1" si="14"/>
        <v/>
      </c>
      <c r="C60" s="102" t="str">
        <f t="shared" ca="1" si="15"/>
        <v/>
      </c>
      <c r="D60" s="139" t="str">
        <f t="shared" ca="1" si="16"/>
        <v/>
      </c>
      <c r="E60" s="139" t="str">
        <f t="shared" ca="1" si="17"/>
        <v/>
      </c>
      <c r="F60" s="140" t="str">
        <f t="shared" ca="1" si="8"/>
        <v/>
      </c>
      <c r="G60" s="118" t="str">
        <f t="shared" ca="1" si="9"/>
        <v/>
      </c>
      <c r="H60" s="118" t="str">
        <f t="shared" ca="1" si="18"/>
        <v/>
      </c>
      <c r="I60" s="140" t="str">
        <f t="shared" ca="1" si="19"/>
        <v/>
      </c>
      <c r="J60" s="140" t="str">
        <f t="shared" ca="1" si="10"/>
        <v/>
      </c>
      <c r="K60" s="139" t="str">
        <f t="shared" ca="1" si="20"/>
        <v/>
      </c>
      <c r="L60" s="140" t="str">
        <f t="shared" ca="1" si="11"/>
        <v/>
      </c>
      <c r="M60" s="118" t="str">
        <f t="shared" ca="1" si="12"/>
        <v/>
      </c>
      <c r="N60" s="138" t="str">
        <f t="shared" ca="1" si="13"/>
        <v/>
      </c>
    </row>
    <row r="61" spans="1:14" x14ac:dyDescent="0.15">
      <c r="A61" s="138" t="str">
        <f t="shared" ca="1" si="7"/>
        <v/>
      </c>
      <c r="B61" s="102" t="str">
        <f t="shared" ca="1" si="14"/>
        <v/>
      </c>
      <c r="C61" s="102" t="str">
        <f t="shared" ca="1" si="15"/>
        <v/>
      </c>
      <c r="D61" s="139" t="str">
        <f t="shared" ca="1" si="16"/>
        <v/>
      </c>
      <c r="E61" s="139" t="str">
        <f t="shared" ca="1" si="17"/>
        <v/>
      </c>
      <c r="F61" s="140" t="str">
        <f t="shared" ca="1" si="8"/>
        <v/>
      </c>
      <c r="G61" s="118" t="str">
        <f t="shared" ca="1" si="9"/>
        <v/>
      </c>
      <c r="H61" s="118" t="str">
        <f t="shared" ca="1" si="18"/>
        <v/>
      </c>
      <c r="I61" s="140" t="str">
        <f t="shared" ca="1" si="19"/>
        <v/>
      </c>
      <c r="J61" s="140" t="str">
        <f t="shared" ca="1" si="10"/>
        <v/>
      </c>
      <c r="K61" s="139" t="str">
        <f t="shared" ca="1" si="20"/>
        <v/>
      </c>
      <c r="L61" s="140" t="str">
        <f t="shared" ca="1" si="11"/>
        <v/>
      </c>
      <c r="M61" s="118" t="str">
        <f t="shared" ca="1" si="12"/>
        <v/>
      </c>
      <c r="N61" s="138" t="str">
        <f t="shared" ca="1" si="13"/>
        <v/>
      </c>
    </row>
    <row r="62" spans="1:14" x14ac:dyDescent="0.15">
      <c r="A62" s="138" t="str">
        <f t="shared" ca="1" si="7"/>
        <v/>
      </c>
      <c r="B62" s="102" t="str">
        <f t="shared" ca="1" si="14"/>
        <v/>
      </c>
      <c r="C62" s="102" t="str">
        <f t="shared" ca="1" si="15"/>
        <v/>
      </c>
      <c r="D62" s="139" t="str">
        <f t="shared" ca="1" si="16"/>
        <v/>
      </c>
      <c r="E62" s="139" t="str">
        <f t="shared" ca="1" si="17"/>
        <v/>
      </c>
      <c r="F62" s="140" t="str">
        <f t="shared" ca="1" si="8"/>
        <v/>
      </c>
      <c r="G62" s="118" t="str">
        <f t="shared" ca="1" si="9"/>
        <v/>
      </c>
      <c r="H62" s="118" t="str">
        <f t="shared" ca="1" si="18"/>
        <v/>
      </c>
      <c r="I62" s="140" t="str">
        <f t="shared" ca="1" si="19"/>
        <v/>
      </c>
      <c r="J62" s="140" t="str">
        <f t="shared" ca="1" si="10"/>
        <v/>
      </c>
      <c r="K62" s="139" t="str">
        <f t="shared" ca="1" si="20"/>
        <v/>
      </c>
      <c r="L62" s="140" t="str">
        <f t="shared" ca="1" si="11"/>
        <v/>
      </c>
      <c r="M62" s="118" t="str">
        <f t="shared" ca="1" si="12"/>
        <v/>
      </c>
      <c r="N62" s="138" t="str">
        <f t="shared" ca="1" si="13"/>
        <v/>
      </c>
    </row>
    <row r="63" spans="1:14" x14ac:dyDescent="0.15">
      <c r="A63" s="138" t="str">
        <f t="shared" ca="1" si="7"/>
        <v/>
      </c>
      <c r="B63" s="102" t="str">
        <f t="shared" ca="1" si="14"/>
        <v/>
      </c>
      <c r="C63" s="102" t="str">
        <f t="shared" ca="1" si="15"/>
        <v/>
      </c>
      <c r="D63" s="139" t="str">
        <f t="shared" ca="1" si="16"/>
        <v/>
      </c>
      <c r="E63" s="139" t="str">
        <f t="shared" ca="1" si="17"/>
        <v/>
      </c>
      <c r="F63" s="140" t="str">
        <f t="shared" ca="1" si="8"/>
        <v/>
      </c>
      <c r="G63" s="118" t="str">
        <f t="shared" ca="1" si="9"/>
        <v/>
      </c>
      <c r="H63" s="118" t="str">
        <f t="shared" ca="1" si="18"/>
        <v/>
      </c>
      <c r="I63" s="140" t="str">
        <f t="shared" ca="1" si="19"/>
        <v/>
      </c>
      <c r="J63" s="140" t="str">
        <f t="shared" ca="1" si="10"/>
        <v/>
      </c>
      <c r="K63" s="139" t="str">
        <f t="shared" ca="1" si="20"/>
        <v/>
      </c>
      <c r="L63" s="140" t="str">
        <f t="shared" ca="1" si="11"/>
        <v/>
      </c>
      <c r="M63" s="118" t="str">
        <f t="shared" ca="1" si="12"/>
        <v/>
      </c>
      <c r="N63" s="138" t="str">
        <f t="shared" ca="1" si="13"/>
        <v/>
      </c>
    </row>
    <row r="64" spans="1:14" x14ac:dyDescent="0.15">
      <c r="A64" s="138" t="str">
        <f t="shared" ca="1" si="7"/>
        <v/>
      </c>
      <c r="B64" s="102" t="str">
        <f t="shared" ca="1" si="14"/>
        <v/>
      </c>
      <c r="C64" s="102" t="str">
        <f t="shared" ca="1" si="15"/>
        <v/>
      </c>
      <c r="D64" s="139" t="str">
        <f t="shared" ca="1" si="16"/>
        <v/>
      </c>
      <c r="E64" s="139" t="str">
        <f t="shared" ca="1" si="17"/>
        <v/>
      </c>
      <c r="F64" s="140" t="str">
        <f t="shared" ca="1" si="8"/>
        <v/>
      </c>
      <c r="G64" s="118" t="str">
        <f t="shared" ca="1" si="9"/>
        <v/>
      </c>
      <c r="H64" s="118" t="str">
        <f t="shared" ca="1" si="18"/>
        <v/>
      </c>
      <c r="I64" s="140" t="str">
        <f t="shared" ca="1" si="19"/>
        <v/>
      </c>
      <c r="J64" s="140" t="str">
        <f t="shared" ca="1" si="10"/>
        <v/>
      </c>
      <c r="K64" s="139" t="str">
        <f t="shared" ca="1" si="20"/>
        <v/>
      </c>
      <c r="L64" s="140" t="str">
        <f t="shared" ca="1" si="11"/>
        <v/>
      </c>
      <c r="M64" s="118" t="str">
        <f t="shared" ca="1" si="12"/>
        <v/>
      </c>
      <c r="N64" s="138" t="str">
        <f t="shared" ca="1" si="13"/>
        <v/>
      </c>
    </row>
    <row r="65" spans="1:14" x14ac:dyDescent="0.15">
      <c r="A65" s="138" t="str">
        <f t="shared" ca="1" si="7"/>
        <v/>
      </c>
      <c r="B65" s="102" t="str">
        <f t="shared" ca="1" si="14"/>
        <v/>
      </c>
      <c r="C65" s="102" t="str">
        <f t="shared" ca="1" si="15"/>
        <v/>
      </c>
      <c r="D65" s="139" t="str">
        <f t="shared" ca="1" si="16"/>
        <v/>
      </c>
      <c r="E65" s="139" t="str">
        <f t="shared" ca="1" si="17"/>
        <v/>
      </c>
      <c r="F65" s="140" t="str">
        <f t="shared" ca="1" si="8"/>
        <v/>
      </c>
      <c r="G65" s="118" t="str">
        <f t="shared" ca="1" si="9"/>
        <v/>
      </c>
      <c r="H65" s="118" t="str">
        <f t="shared" ca="1" si="18"/>
        <v/>
      </c>
      <c r="I65" s="140" t="str">
        <f t="shared" ca="1" si="19"/>
        <v/>
      </c>
      <c r="J65" s="140" t="str">
        <f t="shared" ca="1" si="10"/>
        <v/>
      </c>
      <c r="K65" s="139" t="str">
        <f t="shared" ca="1" si="20"/>
        <v/>
      </c>
      <c r="L65" s="140" t="str">
        <f t="shared" ca="1" si="11"/>
        <v/>
      </c>
      <c r="M65" s="118" t="str">
        <f t="shared" ca="1" si="12"/>
        <v/>
      </c>
      <c r="N65" s="138" t="str">
        <f t="shared" ca="1" si="13"/>
        <v/>
      </c>
    </row>
    <row r="66" spans="1:14" x14ac:dyDescent="0.15">
      <c r="A66" s="138" t="str">
        <f t="shared" ca="1" si="7"/>
        <v/>
      </c>
      <c r="B66" s="102" t="str">
        <f t="shared" ca="1" si="14"/>
        <v/>
      </c>
      <c r="C66" s="102" t="str">
        <f t="shared" ca="1" si="15"/>
        <v/>
      </c>
      <c r="D66" s="139" t="str">
        <f t="shared" ca="1" si="16"/>
        <v/>
      </c>
      <c r="E66" s="139" t="str">
        <f t="shared" ca="1" si="17"/>
        <v/>
      </c>
      <c r="F66" s="140" t="str">
        <f t="shared" ca="1" si="8"/>
        <v/>
      </c>
      <c r="G66" s="118" t="str">
        <f t="shared" ca="1" si="9"/>
        <v/>
      </c>
      <c r="H66" s="118" t="str">
        <f t="shared" ca="1" si="18"/>
        <v/>
      </c>
      <c r="I66" s="140" t="str">
        <f t="shared" ca="1" si="19"/>
        <v/>
      </c>
      <c r="J66" s="140" t="str">
        <f t="shared" ca="1" si="10"/>
        <v/>
      </c>
      <c r="K66" s="139" t="str">
        <f t="shared" ca="1" si="20"/>
        <v/>
      </c>
      <c r="L66" s="140" t="str">
        <f t="shared" ca="1" si="11"/>
        <v/>
      </c>
      <c r="M66" s="118" t="str">
        <f t="shared" ca="1" si="12"/>
        <v/>
      </c>
      <c r="N66" s="138" t="str">
        <f t="shared" ca="1" si="13"/>
        <v/>
      </c>
    </row>
    <row r="67" spans="1:14" x14ac:dyDescent="0.15">
      <c r="A67" s="138" t="str">
        <f t="shared" ca="1" si="7"/>
        <v/>
      </c>
      <c r="B67" s="102" t="str">
        <f t="shared" ca="1" si="14"/>
        <v/>
      </c>
      <c r="C67" s="102" t="str">
        <f t="shared" ca="1" si="15"/>
        <v/>
      </c>
      <c r="D67" s="139" t="str">
        <f t="shared" ca="1" si="16"/>
        <v/>
      </c>
      <c r="E67" s="139" t="str">
        <f t="shared" ca="1" si="17"/>
        <v/>
      </c>
      <c r="F67" s="140" t="str">
        <f t="shared" ca="1" si="8"/>
        <v/>
      </c>
      <c r="G67" s="118" t="str">
        <f t="shared" ca="1" si="9"/>
        <v/>
      </c>
      <c r="H67" s="118" t="str">
        <f t="shared" ca="1" si="18"/>
        <v/>
      </c>
      <c r="I67" s="140" t="str">
        <f t="shared" ca="1" si="19"/>
        <v/>
      </c>
      <c r="J67" s="140" t="str">
        <f t="shared" ca="1" si="10"/>
        <v/>
      </c>
      <c r="K67" s="139" t="str">
        <f t="shared" ca="1" si="20"/>
        <v/>
      </c>
      <c r="L67" s="140" t="str">
        <f t="shared" ca="1" si="11"/>
        <v/>
      </c>
      <c r="M67" s="118" t="str">
        <f t="shared" ca="1" si="12"/>
        <v/>
      </c>
      <c r="N67" s="138" t="str">
        <f t="shared" ca="1" si="13"/>
        <v/>
      </c>
    </row>
    <row r="68" spans="1:14" x14ac:dyDescent="0.15">
      <c r="A68" s="138" t="str">
        <f t="shared" ca="1" si="7"/>
        <v/>
      </c>
      <c r="B68" s="102" t="str">
        <f t="shared" ca="1" si="14"/>
        <v/>
      </c>
      <c r="C68" s="102" t="str">
        <f t="shared" ca="1" si="15"/>
        <v/>
      </c>
      <c r="D68" s="139" t="str">
        <f t="shared" ca="1" si="16"/>
        <v/>
      </c>
      <c r="E68" s="139" t="str">
        <f t="shared" ca="1" si="17"/>
        <v/>
      </c>
      <c r="F68" s="140" t="str">
        <f t="shared" ca="1" si="8"/>
        <v/>
      </c>
      <c r="G68" s="118" t="str">
        <f t="shared" ca="1" si="9"/>
        <v/>
      </c>
      <c r="H68" s="118" t="str">
        <f t="shared" ca="1" si="18"/>
        <v/>
      </c>
      <c r="I68" s="140" t="str">
        <f t="shared" ca="1" si="19"/>
        <v/>
      </c>
      <c r="J68" s="140" t="str">
        <f t="shared" ca="1" si="10"/>
        <v/>
      </c>
      <c r="K68" s="139" t="str">
        <f t="shared" ca="1" si="20"/>
        <v/>
      </c>
      <c r="L68" s="140" t="str">
        <f t="shared" ca="1" si="11"/>
        <v/>
      </c>
      <c r="M68" s="118" t="str">
        <f t="shared" ca="1" si="12"/>
        <v/>
      </c>
      <c r="N68" s="138" t="str">
        <f t="shared" ca="1" si="13"/>
        <v/>
      </c>
    </row>
    <row r="69" spans="1:14" x14ac:dyDescent="0.15">
      <c r="A69" s="138" t="str">
        <f t="shared" ca="1" si="7"/>
        <v/>
      </c>
      <c r="B69" s="102" t="str">
        <f t="shared" ca="1" si="14"/>
        <v/>
      </c>
      <c r="C69" s="102" t="str">
        <f t="shared" ca="1" si="15"/>
        <v/>
      </c>
      <c r="D69" s="139" t="str">
        <f t="shared" ca="1" si="16"/>
        <v/>
      </c>
      <c r="E69" s="139" t="str">
        <f t="shared" ca="1" si="17"/>
        <v/>
      </c>
      <c r="F69" s="140" t="str">
        <f t="shared" ca="1" si="8"/>
        <v/>
      </c>
      <c r="G69" s="118" t="str">
        <f t="shared" ca="1" si="9"/>
        <v/>
      </c>
      <c r="H69" s="118" t="str">
        <f t="shared" ca="1" si="18"/>
        <v/>
      </c>
      <c r="I69" s="140" t="str">
        <f t="shared" ca="1" si="19"/>
        <v/>
      </c>
      <c r="J69" s="140" t="str">
        <f t="shared" ca="1" si="10"/>
        <v/>
      </c>
      <c r="K69" s="139" t="str">
        <f t="shared" ca="1" si="20"/>
        <v/>
      </c>
      <c r="L69" s="140" t="str">
        <f t="shared" ca="1" si="11"/>
        <v/>
      </c>
      <c r="M69" s="118" t="str">
        <f t="shared" ca="1" si="12"/>
        <v/>
      </c>
      <c r="N69" s="138" t="str">
        <f t="shared" ca="1" si="13"/>
        <v/>
      </c>
    </row>
    <row r="70" spans="1:14" x14ac:dyDescent="0.15">
      <c r="A70" s="138" t="str">
        <f t="shared" ca="1" si="7"/>
        <v/>
      </c>
      <c r="B70" s="102" t="str">
        <f t="shared" ref="B70:B101" ca="1" si="21">IF($A70="","",INDEX(INDIRECT("gsn_raw!AA:AA"),MATCH($B$4,INDIRECT("gsn_raw!AA:AA"),0)+$A70))</f>
        <v/>
      </c>
      <c r="C70" s="102" t="str">
        <f t="shared" ref="C70:C101" ca="1" si="22">IF($A70="","",INDEX(INDIRECT("gsn_raw!AB:AB"),MATCH($B$4,INDIRECT("gsn_raw!AA:AA"),0)+$A70))</f>
        <v/>
      </c>
      <c r="D70" s="139" t="str">
        <f t="shared" ref="D70:D101" ca="1" si="23">IF($A70="","",INDEX(INDIRECT("gsn_raw!AC:AC"),MATCH($B$4,INDIRECT("gsn_raw!AA:AA"),0)+$A70))</f>
        <v/>
      </c>
      <c r="E70" s="139" t="str">
        <f t="shared" ref="E70:E101" ca="1" si="24">IF($A70="","",INDEX(INDIRECT("gsn_raw!AD:AD"),MATCH($B$4,INDIRECT("gsn_raw!AA:AA"),0)+$A70))</f>
        <v/>
      </c>
      <c r="F70" s="140" t="str">
        <f t="shared" ca="1" si="8"/>
        <v/>
      </c>
      <c r="G70" s="118" t="str">
        <f t="shared" ca="1" si="9"/>
        <v/>
      </c>
      <c r="H70" s="118" t="str">
        <f t="shared" ref="H70:H101" ca="1" si="25">IF($A70="","",INDEX(INDIRECT("gsn_raw!AF:AF"),MATCH($B$4,INDIRECT("gsn_raw!AA:AA"),0)+$A70))</f>
        <v/>
      </c>
      <c r="I70" s="140" t="str">
        <f t="shared" ref="I70:I101" ca="1" si="26">IF($A70="","",INDEX(INDIRECT("gsn_raw!AG:AG"),MATCH($B$4,INDIRECT("gsn_raw!AA:AA"),0)+$A70))</f>
        <v/>
      </c>
      <c r="J70" s="140" t="str">
        <f t="shared" ca="1" si="10"/>
        <v/>
      </c>
      <c r="K70" s="139" t="str">
        <f t="shared" ref="K70:K101" ca="1" si="27">IF($A70="","",INDEX(INDIRECT("gsn_raw!AI:AI"),MATCH($B$4,INDIRECT("gsn_raw!AA:AA"),0)+$A70))</f>
        <v/>
      </c>
      <c r="L70" s="140" t="str">
        <f t="shared" ca="1" si="11"/>
        <v/>
      </c>
      <c r="M70" s="118" t="str">
        <f t="shared" ca="1" si="12"/>
        <v/>
      </c>
      <c r="N70" s="138" t="str">
        <f t="shared" ca="1" si="13"/>
        <v/>
      </c>
    </row>
    <row r="71" spans="1:14" x14ac:dyDescent="0.15">
      <c r="A71" s="138" t="str">
        <f t="shared" ref="A71:A134" ca="1" si="28">IF(ROW()-5&gt;$A$5,"",ROW()-5)</f>
        <v/>
      </c>
      <c r="B71" s="102" t="str">
        <f t="shared" ca="1" si="21"/>
        <v/>
      </c>
      <c r="C71" s="102" t="str">
        <f t="shared" ca="1" si="22"/>
        <v/>
      </c>
      <c r="D71" s="139" t="str">
        <f t="shared" ca="1" si="23"/>
        <v/>
      </c>
      <c r="E71" s="139" t="str">
        <f t="shared" ca="1" si="24"/>
        <v/>
      </c>
      <c r="F71" s="140" t="str">
        <f t="shared" ref="F71:F105" ca="1" si="29">IF($A71="","",IFERROR(E71/D71,""))</f>
        <v/>
      </c>
      <c r="G71" s="118" t="str">
        <f t="shared" ref="G71:G105" ca="1" si="30">IF($A71="","",IFERROR(H71/E71,""))</f>
        <v/>
      </c>
      <c r="H71" s="118" t="str">
        <f t="shared" ca="1" si="25"/>
        <v/>
      </c>
      <c r="I71" s="140" t="str">
        <f t="shared" ca="1" si="26"/>
        <v/>
      </c>
      <c r="J71" s="140" t="str">
        <f t="shared" ref="J71:J134" ca="1" si="31">IF($A71="","",INDEX(INDIRECT("gsn_raw!AJ:AJ"),MATCH($B$4,INDIRECT("gsn_raw!AA:AA"),0)+$A71))</f>
        <v/>
      </c>
      <c r="K71" s="139" t="str">
        <f t="shared" ca="1" si="27"/>
        <v/>
      </c>
      <c r="L71" s="140" t="str">
        <f t="shared" ref="L71:L105" ca="1" si="32">IF($A71="","",IFERROR(K71/E71,""))</f>
        <v/>
      </c>
      <c r="M71" s="118" t="str">
        <f t="shared" ref="M71:M105" ca="1" si="33">IF($A71="","",IFERROR(H71/K71,""))</f>
        <v/>
      </c>
      <c r="N71" s="138" t="str">
        <f t="shared" ref="N71:N105" ca="1" si="34">IF($A71="","",IF(K71&gt;0,IF(M71&gt;$M$5,"B","A"),IF(K71=0,IF(H71&gt;$M$5,"C","D"))))</f>
        <v/>
      </c>
    </row>
    <row r="72" spans="1:14" x14ac:dyDescent="0.15">
      <c r="A72" s="138" t="str">
        <f t="shared" ca="1" si="28"/>
        <v/>
      </c>
      <c r="B72" s="102" t="str">
        <f t="shared" ca="1" si="21"/>
        <v/>
      </c>
      <c r="C72" s="102" t="str">
        <f t="shared" ca="1" si="22"/>
        <v/>
      </c>
      <c r="D72" s="139" t="str">
        <f t="shared" ca="1" si="23"/>
        <v/>
      </c>
      <c r="E72" s="139" t="str">
        <f t="shared" ca="1" si="24"/>
        <v/>
      </c>
      <c r="F72" s="140" t="str">
        <f t="shared" ca="1" si="29"/>
        <v/>
      </c>
      <c r="G72" s="118" t="str">
        <f t="shared" ca="1" si="30"/>
        <v/>
      </c>
      <c r="H72" s="118" t="str">
        <f t="shared" ca="1" si="25"/>
        <v/>
      </c>
      <c r="I72" s="140" t="str">
        <f t="shared" ca="1" si="26"/>
        <v/>
      </c>
      <c r="J72" s="140" t="str">
        <f t="shared" ca="1" si="31"/>
        <v/>
      </c>
      <c r="K72" s="139" t="str">
        <f t="shared" ca="1" si="27"/>
        <v/>
      </c>
      <c r="L72" s="140" t="str">
        <f t="shared" ca="1" si="32"/>
        <v/>
      </c>
      <c r="M72" s="118" t="str">
        <f t="shared" ca="1" si="33"/>
        <v/>
      </c>
      <c r="N72" s="138" t="str">
        <f t="shared" ca="1" si="34"/>
        <v/>
      </c>
    </row>
    <row r="73" spans="1:14" x14ac:dyDescent="0.15">
      <c r="A73" s="138" t="str">
        <f t="shared" ca="1" si="28"/>
        <v/>
      </c>
      <c r="B73" s="102" t="str">
        <f t="shared" ca="1" si="21"/>
        <v/>
      </c>
      <c r="C73" s="102" t="str">
        <f t="shared" ca="1" si="22"/>
        <v/>
      </c>
      <c r="D73" s="139" t="str">
        <f t="shared" ca="1" si="23"/>
        <v/>
      </c>
      <c r="E73" s="139" t="str">
        <f t="shared" ca="1" si="24"/>
        <v/>
      </c>
      <c r="F73" s="140" t="str">
        <f t="shared" ca="1" si="29"/>
        <v/>
      </c>
      <c r="G73" s="118" t="str">
        <f t="shared" ca="1" si="30"/>
        <v/>
      </c>
      <c r="H73" s="118" t="str">
        <f t="shared" ca="1" si="25"/>
        <v/>
      </c>
      <c r="I73" s="140" t="str">
        <f t="shared" ca="1" si="26"/>
        <v/>
      </c>
      <c r="J73" s="140" t="str">
        <f t="shared" ca="1" si="31"/>
        <v/>
      </c>
      <c r="K73" s="139" t="str">
        <f t="shared" ca="1" si="27"/>
        <v/>
      </c>
      <c r="L73" s="140" t="str">
        <f t="shared" ca="1" si="32"/>
        <v/>
      </c>
      <c r="M73" s="118" t="str">
        <f t="shared" ca="1" si="33"/>
        <v/>
      </c>
      <c r="N73" s="138" t="str">
        <f t="shared" ca="1" si="34"/>
        <v/>
      </c>
    </row>
    <row r="74" spans="1:14" x14ac:dyDescent="0.15">
      <c r="A74" s="138" t="str">
        <f t="shared" ca="1" si="28"/>
        <v/>
      </c>
      <c r="B74" s="102" t="str">
        <f t="shared" ca="1" si="21"/>
        <v/>
      </c>
      <c r="C74" s="102" t="str">
        <f t="shared" ca="1" si="22"/>
        <v/>
      </c>
      <c r="D74" s="139" t="str">
        <f t="shared" ca="1" si="23"/>
        <v/>
      </c>
      <c r="E74" s="139" t="str">
        <f t="shared" ca="1" si="24"/>
        <v/>
      </c>
      <c r="F74" s="140" t="str">
        <f t="shared" ca="1" si="29"/>
        <v/>
      </c>
      <c r="G74" s="118" t="str">
        <f t="shared" ca="1" si="30"/>
        <v/>
      </c>
      <c r="H74" s="118" t="str">
        <f t="shared" ca="1" si="25"/>
        <v/>
      </c>
      <c r="I74" s="140" t="str">
        <f t="shared" ca="1" si="26"/>
        <v/>
      </c>
      <c r="J74" s="140" t="str">
        <f t="shared" ca="1" si="31"/>
        <v/>
      </c>
      <c r="K74" s="139" t="str">
        <f t="shared" ca="1" si="27"/>
        <v/>
      </c>
      <c r="L74" s="140" t="str">
        <f t="shared" ca="1" si="32"/>
        <v/>
      </c>
      <c r="M74" s="118" t="str">
        <f t="shared" ca="1" si="33"/>
        <v/>
      </c>
      <c r="N74" s="138" t="str">
        <f t="shared" ca="1" si="34"/>
        <v/>
      </c>
    </row>
    <row r="75" spans="1:14" x14ac:dyDescent="0.15">
      <c r="A75" s="138" t="str">
        <f t="shared" ca="1" si="28"/>
        <v/>
      </c>
      <c r="B75" s="102" t="str">
        <f t="shared" ca="1" si="21"/>
        <v/>
      </c>
      <c r="C75" s="102" t="str">
        <f t="shared" ca="1" si="22"/>
        <v/>
      </c>
      <c r="D75" s="139" t="str">
        <f t="shared" ca="1" si="23"/>
        <v/>
      </c>
      <c r="E75" s="139" t="str">
        <f t="shared" ca="1" si="24"/>
        <v/>
      </c>
      <c r="F75" s="140" t="str">
        <f t="shared" ca="1" si="29"/>
        <v/>
      </c>
      <c r="G75" s="118" t="str">
        <f t="shared" ca="1" si="30"/>
        <v/>
      </c>
      <c r="H75" s="118" t="str">
        <f t="shared" ca="1" si="25"/>
        <v/>
      </c>
      <c r="I75" s="140" t="str">
        <f t="shared" ca="1" si="26"/>
        <v/>
      </c>
      <c r="J75" s="140" t="str">
        <f t="shared" ca="1" si="31"/>
        <v/>
      </c>
      <c r="K75" s="139" t="str">
        <f t="shared" ca="1" si="27"/>
        <v/>
      </c>
      <c r="L75" s="140" t="str">
        <f t="shared" ca="1" si="32"/>
        <v/>
      </c>
      <c r="M75" s="118" t="str">
        <f t="shared" ca="1" si="33"/>
        <v/>
      </c>
      <c r="N75" s="138" t="str">
        <f t="shared" ca="1" si="34"/>
        <v/>
      </c>
    </row>
    <row r="76" spans="1:14" x14ac:dyDescent="0.15">
      <c r="A76" s="138" t="str">
        <f t="shared" ca="1" si="28"/>
        <v/>
      </c>
      <c r="B76" s="102" t="str">
        <f t="shared" ca="1" si="21"/>
        <v/>
      </c>
      <c r="C76" s="102" t="str">
        <f t="shared" ca="1" si="22"/>
        <v/>
      </c>
      <c r="D76" s="139" t="str">
        <f t="shared" ca="1" si="23"/>
        <v/>
      </c>
      <c r="E76" s="139" t="str">
        <f t="shared" ca="1" si="24"/>
        <v/>
      </c>
      <c r="F76" s="140" t="str">
        <f t="shared" ca="1" si="29"/>
        <v/>
      </c>
      <c r="G76" s="118" t="str">
        <f t="shared" ca="1" si="30"/>
        <v/>
      </c>
      <c r="H76" s="118" t="str">
        <f t="shared" ca="1" si="25"/>
        <v/>
      </c>
      <c r="I76" s="140" t="str">
        <f t="shared" ca="1" si="26"/>
        <v/>
      </c>
      <c r="J76" s="140" t="str">
        <f t="shared" ca="1" si="31"/>
        <v/>
      </c>
      <c r="K76" s="139" t="str">
        <f t="shared" ca="1" si="27"/>
        <v/>
      </c>
      <c r="L76" s="140" t="str">
        <f t="shared" ca="1" si="32"/>
        <v/>
      </c>
      <c r="M76" s="118" t="str">
        <f t="shared" ca="1" si="33"/>
        <v/>
      </c>
      <c r="N76" s="138" t="str">
        <f t="shared" ca="1" si="34"/>
        <v/>
      </c>
    </row>
    <row r="77" spans="1:14" x14ac:dyDescent="0.15">
      <c r="A77" s="138" t="str">
        <f t="shared" ca="1" si="28"/>
        <v/>
      </c>
      <c r="B77" s="102" t="str">
        <f t="shared" ca="1" si="21"/>
        <v/>
      </c>
      <c r="C77" s="102" t="str">
        <f t="shared" ca="1" si="22"/>
        <v/>
      </c>
      <c r="D77" s="139" t="str">
        <f t="shared" ca="1" si="23"/>
        <v/>
      </c>
      <c r="E77" s="139" t="str">
        <f t="shared" ca="1" si="24"/>
        <v/>
      </c>
      <c r="F77" s="140" t="str">
        <f t="shared" ca="1" si="29"/>
        <v/>
      </c>
      <c r="G77" s="118" t="str">
        <f t="shared" ca="1" si="30"/>
        <v/>
      </c>
      <c r="H77" s="118" t="str">
        <f t="shared" ca="1" si="25"/>
        <v/>
      </c>
      <c r="I77" s="140" t="str">
        <f t="shared" ca="1" si="26"/>
        <v/>
      </c>
      <c r="J77" s="140" t="str">
        <f t="shared" ca="1" si="31"/>
        <v/>
      </c>
      <c r="K77" s="139" t="str">
        <f t="shared" ca="1" si="27"/>
        <v/>
      </c>
      <c r="L77" s="140" t="str">
        <f t="shared" ca="1" si="32"/>
        <v/>
      </c>
      <c r="M77" s="118" t="str">
        <f t="shared" ca="1" si="33"/>
        <v/>
      </c>
      <c r="N77" s="138" t="str">
        <f t="shared" ca="1" si="34"/>
        <v/>
      </c>
    </row>
    <row r="78" spans="1:14" x14ac:dyDescent="0.15">
      <c r="A78" s="138" t="str">
        <f t="shared" ca="1" si="28"/>
        <v/>
      </c>
      <c r="B78" s="102" t="str">
        <f t="shared" ca="1" si="21"/>
        <v/>
      </c>
      <c r="C78" s="102" t="str">
        <f t="shared" ca="1" si="22"/>
        <v/>
      </c>
      <c r="D78" s="139" t="str">
        <f t="shared" ca="1" si="23"/>
        <v/>
      </c>
      <c r="E78" s="139" t="str">
        <f t="shared" ca="1" si="24"/>
        <v/>
      </c>
      <c r="F78" s="140" t="str">
        <f t="shared" ca="1" si="29"/>
        <v/>
      </c>
      <c r="G78" s="118" t="str">
        <f t="shared" ca="1" si="30"/>
        <v/>
      </c>
      <c r="H78" s="118" t="str">
        <f t="shared" ca="1" si="25"/>
        <v/>
      </c>
      <c r="I78" s="140" t="str">
        <f t="shared" ca="1" si="26"/>
        <v/>
      </c>
      <c r="J78" s="140" t="str">
        <f t="shared" ca="1" si="31"/>
        <v/>
      </c>
      <c r="K78" s="139" t="str">
        <f t="shared" ca="1" si="27"/>
        <v/>
      </c>
      <c r="L78" s="140" t="str">
        <f t="shared" ca="1" si="32"/>
        <v/>
      </c>
      <c r="M78" s="118" t="str">
        <f t="shared" ca="1" si="33"/>
        <v/>
      </c>
      <c r="N78" s="138" t="str">
        <f t="shared" ca="1" si="34"/>
        <v/>
      </c>
    </row>
    <row r="79" spans="1:14" x14ac:dyDescent="0.15">
      <c r="A79" s="138" t="str">
        <f t="shared" ca="1" si="28"/>
        <v/>
      </c>
      <c r="B79" s="102" t="str">
        <f t="shared" ca="1" si="21"/>
        <v/>
      </c>
      <c r="C79" s="102" t="str">
        <f t="shared" ca="1" si="22"/>
        <v/>
      </c>
      <c r="D79" s="139" t="str">
        <f t="shared" ca="1" si="23"/>
        <v/>
      </c>
      <c r="E79" s="139" t="str">
        <f t="shared" ca="1" si="24"/>
        <v/>
      </c>
      <c r="F79" s="140" t="str">
        <f t="shared" ca="1" si="29"/>
        <v/>
      </c>
      <c r="G79" s="118" t="str">
        <f t="shared" ca="1" si="30"/>
        <v/>
      </c>
      <c r="H79" s="118" t="str">
        <f t="shared" ca="1" si="25"/>
        <v/>
      </c>
      <c r="I79" s="140" t="str">
        <f t="shared" ca="1" si="26"/>
        <v/>
      </c>
      <c r="J79" s="140" t="str">
        <f t="shared" ca="1" si="31"/>
        <v/>
      </c>
      <c r="K79" s="139" t="str">
        <f t="shared" ca="1" si="27"/>
        <v/>
      </c>
      <c r="L79" s="140" t="str">
        <f t="shared" ca="1" si="32"/>
        <v/>
      </c>
      <c r="M79" s="118" t="str">
        <f t="shared" ca="1" si="33"/>
        <v/>
      </c>
      <c r="N79" s="138" t="str">
        <f t="shared" ca="1" si="34"/>
        <v/>
      </c>
    </row>
    <row r="80" spans="1:14" x14ac:dyDescent="0.15">
      <c r="A80" s="138" t="str">
        <f t="shared" ca="1" si="28"/>
        <v/>
      </c>
      <c r="B80" s="102" t="str">
        <f t="shared" ca="1" si="21"/>
        <v/>
      </c>
      <c r="C80" s="102" t="str">
        <f t="shared" ca="1" si="22"/>
        <v/>
      </c>
      <c r="D80" s="139" t="str">
        <f t="shared" ca="1" si="23"/>
        <v/>
      </c>
      <c r="E80" s="139" t="str">
        <f t="shared" ca="1" si="24"/>
        <v/>
      </c>
      <c r="F80" s="140" t="str">
        <f t="shared" ca="1" si="29"/>
        <v/>
      </c>
      <c r="G80" s="118" t="str">
        <f t="shared" ca="1" si="30"/>
        <v/>
      </c>
      <c r="H80" s="118" t="str">
        <f t="shared" ca="1" si="25"/>
        <v/>
      </c>
      <c r="I80" s="140" t="str">
        <f t="shared" ca="1" si="26"/>
        <v/>
      </c>
      <c r="J80" s="140" t="str">
        <f t="shared" ca="1" si="31"/>
        <v/>
      </c>
      <c r="K80" s="139" t="str">
        <f t="shared" ca="1" si="27"/>
        <v/>
      </c>
      <c r="L80" s="140" t="str">
        <f t="shared" ca="1" si="32"/>
        <v/>
      </c>
      <c r="M80" s="118" t="str">
        <f t="shared" ca="1" si="33"/>
        <v/>
      </c>
      <c r="N80" s="138" t="str">
        <f t="shared" ca="1" si="34"/>
        <v/>
      </c>
    </row>
    <row r="81" spans="1:14" x14ac:dyDescent="0.15">
      <c r="A81" s="138" t="str">
        <f t="shared" ca="1" si="28"/>
        <v/>
      </c>
      <c r="B81" s="102" t="str">
        <f t="shared" ca="1" si="21"/>
        <v/>
      </c>
      <c r="C81" s="102" t="str">
        <f t="shared" ca="1" si="22"/>
        <v/>
      </c>
      <c r="D81" s="139" t="str">
        <f t="shared" ca="1" si="23"/>
        <v/>
      </c>
      <c r="E81" s="139" t="str">
        <f t="shared" ca="1" si="24"/>
        <v/>
      </c>
      <c r="F81" s="140" t="str">
        <f t="shared" ca="1" si="29"/>
        <v/>
      </c>
      <c r="G81" s="118" t="str">
        <f t="shared" ca="1" si="30"/>
        <v/>
      </c>
      <c r="H81" s="118" t="str">
        <f t="shared" ca="1" si="25"/>
        <v/>
      </c>
      <c r="I81" s="140" t="str">
        <f t="shared" ca="1" si="26"/>
        <v/>
      </c>
      <c r="J81" s="140" t="str">
        <f t="shared" ca="1" si="31"/>
        <v/>
      </c>
      <c r="K81" s="139" t="str">
        <f t="shared" ca="1" si="27"/>
        <v/>
      </c>
      <c r="L81" s="140" t="str">
        <f t="shared" ca="1" si="32"/>
        <v/>
      </c>
      <c r="M81" s="118" t="str">
        <f t="shared" ca="1" si="33"/>
        <v/>
      </c>
      <c r="N81" s="138" t="str">
        <f t="shared" ca="1" si="34"/>
        <v/>
      </c>
    </row>
    <row r="82" spans="1:14" x14ac:dyDescent="0.15">
      <c r="A82" s="138" t="str">
        <f t="shared" ca="1" si="28"/>
        <v/>
      </c>
      <c r="B82" s="102" t="str">
        <f t="shared" ca="1" si="21"/>
        <v/>
      </c>
      <c r="C82" s="102" t="str">
        <f t="shared" ca="1" si="22"/>
        <v/>
      </c>
      <c r="D82" s="139" t="str">
        <f t="shared" ca="1" si="23"/>
        <v/>
      </c>
      <c r="E82" s="139" t="str">
        <f t="shared" ca="1" si="24"/>
        <v/>
      </c>
      <c r="F82" s="140" t="str">
        <f t="shared" ca="1" si="29"/>
        <v/>
      </c>
      <c r="G82" s="118" t="str">
        <f t="shared" ca="1" si="30"/>
        <v/>
      </c>
      <c r="H82" s="118" t="str">
        <f t="shared" ca="1" si="25"/>
        <v/>
      </c>
      <c r="I82" s="140" t="str">
        <f t="shared" ca="1" si="26"/>
        <v/>
      </c>
      <c r="J82" s="140" t="str">
        <f t="shared" ca="1" si="31"/>
        <v/>
      </c>
      <c r="K82" s="139" t="str">
        <f t="shared" ca="1" si="27"/>
        <v/>
      </c>
      <c r="L82" s="140" t="str">
        <f t="shared" ca="1" si="32"/>
        <v/>
      </c>
      <c r="M82" s="118" t="str">
        <f t="shared" ca="1" si="33"/>
        <v/>
      </c>
      <c r="N82" s="138" t="str">
        <f t="shared" ca="1" si="34"/>
        <v/>
      </c>
    </row>
    <row r="83" spans="1:14" x14ac:dyDescent="0.15">
      <c r="A83" s="138" t="str">
        <f t="shared" ca="1" si="28"/>
        <v/>
      </c>
      <c r="B83" s="102" t="str">
        <f t="shared" ca="1" si="21"/>
        <v/>
      </c>
      <c r="C83" s="102" t="str">
        <f t="shared" ca="1" si="22"/>
        <v/>
      </c>
      <c r="D83" s="139" t="str">
        <f t="shared" ca="1" si="23"/>
        <v/>
      </c>
      <c r="E83" s="139" t="str">
        <f t="shared" ca="1" si="24"/>
        <v/>
      </c>
      <c r="F83" s="140" t="str">
        <f t="shared" ca="1" si="29"/>
        <v/>
      </c>
      <c r="G83" s="118" t="str">
        <f t="shared" ca="1" si="30"/>
        <v/>
      </c>
      <c r="H83" s="118" t="str">
        <f t="shared" ca="1" si="25"/>
        <v/>
      </c>
      <c r="I83" s="140" t="str">
        <f t="shared" ca="1" si="26"/>
        <v/>
      </c>
      <c r="J83" s="140" t="str">
        <f t="shared" ca="1" si="31"/>
        <v/>
      </c>
      <c r="K83" s="139" t="str">
        <f t="shared" ca="1" si="27"/>
        <v/>
      </c>
      <c r="L83" s="140" t="str">
        <f t="shared" ca="1" si="32"/>
        <v/>
      </c>
      <c r="M83" s="118" t="str">
        <f t="shared" ca="1" si="33"/>
        <v/>
      </c>
      <c r="N83" s="138" t="str">
        <f t="shared" ca="1" si="34"/>
        <v/>
      </c>
    </row>
    <row r="84" spans="1:14" x14ac:dyDescent="0.15">
      <c r="A84" s="138" t="str">
        <f t="shared" ca="1" si="28"/>
        <v/>
      </c>
      <c r="B84" s="102" t="str">
        <f t="shared" ca="1" si="21"/>
        <v/>
      </c>
      <c r="C84" s="102" t="str">
        <f t="shared" ca="1" si="22"/>
        <v/>
      </c>
      <c r="D84" s="139" t="str">
        <f t="shared" ca="1" si="23"/>
        <v/>
      </c>
      <c r="E84" s="139" t="str">
        <f t="shared" ca="1" si="24"/>
        <v/>
      </c>
      <c r="F84" s="140" t="str">
        <f t="shared" ca="1" si="29"/>
        <v/>
      </c>
      <c r="G84" s="118" t="str">
        <f t="shared" ca="1" si="30"/>
        <v/>
      </c>
      <c r="H84" s="118" t="str">
        <f t="shared" ca="1" si="25"/>
        <v/>
      </c>
      <c r="I84" s="140" t="str">
        <f t="shared" ca="1" si="26"/>
        <v/>
      </c>
      <c r="J84" s="140" t="str">
        <f t="shared" ca="1" si="31"/>
        <v/>
      </c>
      <c r="K84" s="139" t="str">
        <f t="shared" ca="1" si="27"/>
        <v/>
      </c>
      <c r="L84" s="140" t="str">
        <f t="shared" ca="1" si="32"/>
        <v/>
      </c>
      <c r="M84" s="118" t="str">
        <f t="shared" ca="1" si="33"/>
        <v/>
      </c>
      <c r="N84" s="138" t="str">
        <f t="shared" ca="1" si="34"/>
        <v/>
      </c>
    </row>
    <row r="85" spans="1:14" x14ac:dyDescent="0.15">
      <c r="A85" s="138" t="str">
        <f t="shared" ca="1" si="28"/>
        <v/>
      </c>
      <c r="B85" s="102" t="str">
        <f t="shared" ca="1" si="21"/>
        <v/>
      </c>
      <c r="C85" s="102" t="str">
        <f t="shared" ca="1" si="22"/>
        <v/>
      </c>
      <c r="D85" s="139" t="str">
        <f t="shared" ca="1" si="23"/>
        <v/>
      </c>
      <c r="E85" s="139" t="str">
        <f t="shared" ca="1" si="24"/>
        <v/>
      </c>
      <c r="F85" s="140" t="str">
        <f t="shared" ca="1" si="29"/>
        <v/>
      </c>
      <c r="G85" s="118" t="str">
        <f t="shared" ca="1" si="30"/>
        <v/>
      </c>
      <c r="H85" s="118" t="str">
        <f t="shared" ca="1" si="25"/>
        <v/>
      </c>
      <c r="I85" s="140" t="str">
        <f t="shared" ca="1" si="26"/>
        <v/>
      </c>
      <c r="J85" s="140" t="str">
        <f t="shared" ca="1" si="31"/>
        <v/>
      </c>
      <c r="K85" s="139" t="str">
        <f t="shared" ca="1" si="27"/>
        <v/>
      </c>
      <c r="L85" s="140" t="str">
        <f t="shared" ca="1" si="32"/>
        <v/>
      </c>
      <c r="M85" s="118" t="str">
        <f t="shared" ca="1" si="33"/>
        <v/>
      </c>
      <c r="N85" s="138" t="str">
        <f t="shared" ca="1" si="34"/>
        <v/>
      </c>
    </row>
    <row r="86" spans="1:14" x14ac:dyDescent="0.15">
      <c r="A86" s="138" t="str">
        <f t="shared" ca="1" si="28"/>
        <v/>
      </c>
      <c r="B86" s="102" t="str">
        <f t="shared" ca="1" si="21"/>
        <v/>
      </c>
      <c r="C86" s="102" t="str">
        <f t="shared" ca="1" si="22"/>
        <v/>
      </c>
      <c r="D86" s="139" t="str">
        <f t="shared" ca="1" si="23"/>
        <v/>
      </c>
      <c r="E86" s="139" t="str">
        <f t="shared" ca="1" si="24"/>
        <v/>
      </c>
      <c r="F86" s="140" t="str">
        <f t="shared" ca="1" si="29"/>
        <v/>
      </c>
      <c r="G86" s="118" t="str">
        <f t="shared" ca="1" si="30"/>
        <v/>
      </c>
      <c r="H86" s="118" t="str">
        <f t="shared" ca="1" si="25"/>
        <v/>
      </c>
      <c r="I86" s="140" t="str">
        <f t="shared" ca="1" si="26"/>
        <v/>
      </c>
      <c r="J86" s="140" t="str">
        <f t="shared" ca="1" si="31"/>
        <v/>
      </c>
      <c r="K86" s="139" t="str">
        <f t="shared" ca="1" si="27"/>
        <v/>
      </c>
      <c r="L86" s="140" t="str">
        <f t="shared" ca="1" si="32"/>
        <v/>
      </c>
      <c r="M86" s="118" t="str">
        <f t="shared" ca="1" si="33"/>
        <v/>
      </c>
      <c r="N86" s="138" t="str">
        <f t="shared" ca="1" si="34"/>
        <v/>
      </c>
    </row>
    <row r="87" spans="1:14" x14ac:dyDescent="0.15">
      <c r="A87" s="138" t="str">
        <f t="shared" ca="1" si="28"/>
        <v/>
      </c>
      <c r="B87" s="102" t="str">
        <f t="shared" ca="1" si="21"/>
        <v/>
      </c>
      <c r="C87" s="102" t="str">
        <f t="shared" ca="1" si="22"/>
        <v/>
      </c>
      <c r="D87" s="139" t="str">
        <f t="shared" ca="1" si="23"/>
        <v/>
      </c>
      <c r="E87" s="139" t="str">
        <f t="shared" ca="1" si="24"/>
        <v/>
      </c>
      <c r="F87" s="140" t="str">
        <f t="shared" ca="1" si="29"/>
        <v/>
      </c>
      <c r="G87" s="118" t="str">
        <f t="shared" ca="1" si="30"/>
        <v/>
      </c>
      <c r="H87" s="118" t="str">
        <f t="shared" ca="1" si="25"/>
        <v/>
      </c>
      <c r="I87" s="140" t="str">
        <f t="shared" ca="1" si="26"/>
        <v/>
      </c>
      <c r="J87" s="140" t="str">
        <f t="shared" ca="1" si="31"/>
        <v/>
      </c>
      <c r="K87" s="139" t="str">
        <f t="shared" ca="1" si="27"/>
        <v/>
      </c>
      <c r="L87" s="140" t="str">
        <f t="shared" ca="1" si="32"/>
        <v/>
      </c>
      <c r="M87" s="118" t="str">
        <f t="shared" ca="1" si="33"/>
        <v/>
      </c>
      <c r="N87" s="138" t="str">
        <f t="shared" ca="1" si="34"/>
        <v/>
      </c>
    </row>
    <row r="88" spans="1:14" x14ac:dyDescent="0.15">
      <c r="A88" s="138" t="str">
        <f t="shared" ca="1" si="28"/>
        <v/>
      </c>
      <c r="B88" s="102" t="str">
        <f t="shared" ca="1" si="21"/>
        <v/>
      </c>
      <c r="C88" s="102" t="str">
        <f t="shared" ca="1" si="22"/>
        <v/>
      </c>
      <c r="D88" s="139" t="str">
        <f t="shared" ca="1" si="23"/>
        <v/>
      </c>
      <c r="E88" s="139" t="str">
        <f t="shared" ca="1" si="24"/>
        <v/>
      </c>
      <c r="F88" s="140" t="str">
        <f t="shared" ca="1" si="29"/>
        <v/>
      </c>
      <c r="G88" s="118" t="str">
        <f t="shared" ca="1" si="30"/>
        <v/>
      </c>
      <c r="H88" s="118" t="str">
        <f t="shared" ca="1" si="25"/>
        <v/>
      </c>
      <c r="I88" s="140" t="str">
        <f t="shared" ca="1" si="26"/>
        <v/>
      </c>
      <c r="J88" s="140" t="str">
        <f t="shared" ca="1" si="31"/>
        <v/>
      </c>
      <c r="K88" s="139" t="str">
        <f t="shared" ca="1" si="27"/>
        <v/>
      </c>
      <c r="L88" s="140" t="str">
        <f t="shared" ca="1" si="32"/>
        <v/>
      </c>
      <c r="M88" s="118" t="str">
        <f t="shared" ca="1" si="33"/>
        <v/>
      </c>
      <c r="N88" s="138" t="str">
        <f t="shared" ca="1" si="34"/>
        <v/>
      </c>
    </row>
    <row r="89" spans="1:14" x14ac:dyDescent="0.15">
      <c r="A89" s="138" t="str">
        <f t="shared" ca="1" si="28"/>
        <v/>
      </c>
      <c r="B89" s="102" t="str">
        <f t="shared" ca="1" si="21"/>
        <v/>
      </c>
      <c r="C89" s="102" t="str">
        <f t="shared" ca="1" si="22"/>
        <v/>
      </c>
      <c r="D89" s="139" t="str">
        <f t="shared" ca="1" si="23"/>
        <v/>
      </c>
      <c r="E89" s="139" t="str">
        <f t="shared" ca="1" si="24"/>
        <v/>
      </c>
      <c r="F89" s="140" t="str">
        <f t="shared" ca="1" si="29"/>
        <v/>
      </c>
      <c r="G89" s="118" t="str">
        <f t="shared" ca="1" si="30"/>
        <v/>
      </c>
      <c r="H89" s="118" t="str">
        <f t="shared" ca="1" si="25"/>
        <v/>
      </c>
      <c r="I89" s="140" t="str">
        <f t="shared" ca="1" si="26"/>
        <v/>
      </c>
      <c r="J89" s="140" t="str">
        <f t="shared" ca="1" si="31"/>
        <v/>
      </c>
      <c r="K89" s="139" t="str">
        <f t="shared" ca="1" si="27"/>
        <v/>
      </c>
      <c r="L89" s="140" t="str">
        <f t="shared" ca="1" si="32"/>
        <v/>
      </c>
      <c r="M89" s="118" t="str">
        <f t="shared" ca="1" si="33"/>
        <v/>
      </c>
      <c r="N89" s="138" t="str">
        <f t="shared" ca="1" si="34"/>
        <v/>
      </c>
    </row>
    <row r="90" spans="1:14" x14ac:dyDescent="0.15">
      <c r="A90" s="138" t="str">
        <f t="shared" ca="1" si="28"/>
        <v/>
      </c>
      <c r="B90" s="102" t="str">
        <f t="shared" ca="1" si="21"/>
        <v/>
      </c>
      <c r="C90" s="102" t="str">
        <f t="shared" ca="1" si="22"/>
        <v/>
      </c>
      <c r="D90" s="139" t="str">
        <f t="shared" ca="1" si="23"/>
        <v/>
      </c>
      <c r="E90" s="139" t="str">
        <f t="shared" ca="1" si="24"/>
        <v/>
      </c>
      <c r="F90" s="140" t="str">
        <f t="shared" ca="1" si="29"/>
        <v/>
      </c>
      <c r="G90" s="118" t="str">
        <f t="shared" ca="1" si="30"/>
        <v/>
      </c>
      <c r="H90" s="118" t="str">
        <f t="shared" ca="1" si="25"/>
        <v/>
      </c>
      <c r="I90" s="140" t="str">
        <f t="shared" ca="1" si="26"/>
        <v/>
      </c>
      <c r="J90" s="140" t="str">
        <f t="shared" ca="1" si="31"/>
        <v/>
      </c>
      <c r="K90" s="139" t="str">
        <f t="shared" ca="1" si="27"/>
        <v/>
      </c>
      <c r="L90" s="140" t="str">
        <f t="shared" ca="1" si="32"/>
        <v/>
      </c>
      <c r="M90" s="118" t="str">
        <f t="shared" ca="1" si="33"/>
        <v/>
      </c>
      <c r="N90" s="138" t="str">
        <f t="shared" ca="1" si="34"/>
        <v/>
      </c>
    </row>
    <row r="91" spans="1:14" x14ac:dyDescent="0.15">
      <c r="A91" s="138" t="str">
        <f t="shared" ca="1" si="28"/>
        <v/>
      </c>
      <c r="B91" s="102" t="str">
        <f t="shared" ca="1" si="21"/>
        <v/>
      </c>
      <c r="C91" s="102" t="str">
        <f t="shared" ca="1" si="22"/>
        <v/>
      </c>
      <c r="D91" s="139" t="str">
        <f t="shared" ca="1" si="23"/>
        <v/>
      </c>
      <c r="E91" s="139" t="str">
        <f t="shared" ca="1" si="24"/>
        <v/>
      </c>
      <c r="F91" s="140" t="str">
        <f t="shared" ca="1" si="29"/>
        <v/>
      </c>
      <c r="G91" s="118" t="str">
        <f t="shared" ca="1" si="30"/>
        <v/>
      </c>
      <c r="H91" s="118" t="str">
        <f t="shared" ca="1" si="25"/>
        <v/>
      </c>
      <c r="I91" s="140" t="str">
        <f t="shared" ca="1" si="26"/>
        <v/>
      </c>
      <c r="J91" s="140" t="str">
        <f t="shared" ca="1" si="31"/>
        <v/>
      </c>
      <c r="K91" s="139" t="str">
        <f t="shared" ca="1" si="27"/>
        <v/>
      </c>
      <c r="L91" s="140" t="str">
        <f t="shared" ca="1" si="32"/>
        <v/>
      </c>
      <c r="M91" s="118" t="str">
        <f t="shared" ca="1" si="33"/>
        <v/>
      </c>
      <c r="N91" s="138" t="str">
        <f t="shared" ca="1" si="34"/>
        <v/>
      </c>
    </row>
    <row r="92" spans="1:14" x14ac:dyDescent="0.15">
      <c r="A92" s="138" t="str">
        <f t="shared" ca="1" si="28"/>
        <v/>
      </c>
      <c r="B92" s="102" t="str">
        <f t="shared" ca="1" si="21"/>
        <v/>
      </c>
      <c r="C92" s="102" t="str">
        <f t="shared" ca="1" si="22"/>
        <v/>
      </c>
      <c r="D92" s="139" t="str">
        <f t="shared" ca="1" si="23"/>
        <v/>
      </c>
      <c r="E92" s="139" t="str">
        <f t="shared" ca="1" si="24"/>
        <v/>
      </c>
      <c r="F92" s="140" t="str">
        <f t="shared" ca="1" si="29"/>
        <v/>
      </c>
      <c r="G92" s="118" t="str">
        <f t="shared" ca="1" si="30"/>
        <v/>
      </c>
      <c r="H92" s="118" t="str">
        <f t="shared" ca="1" si="25"/>
        <v/>
      </c>
      <c r="I92" s="140" t="str">
        <f t="shared" ca="1" si="26"/>
        <v/>
      </c>
      <c r="J92" s="140" t="str">
        <f t="shared" ca="1" si="31"/>
        <v/>
      </c>
      <c r="K92" s="139" t="str">
        <f t="shared" ca="1" si="27"/>
        <v/>
      </c>
      <c r="L92" s="140" t="str">
        <f t="shared" ca="1" si="32"/>
        <v/>
      </c>
      <c r="M92" s="118" t="str">
        <f t="shared" ca="1" si="33"/>
        <v/>
      </c>
      <c r="N92" s="138" t="str">
        <f t="shared" ca="1" si="34"/>
        <v/>
      </c>
    </row>
    <row r="93" spans="1:14" x14ac:dyDescent="0.15">
      <c r="A93" s="138" t="str">
        <f t="shared" ca="1" si="28"/>
        <v/>
      </c>
      <c r="B93" s="102" t="str">
        <f t="shared" ca="1" si="21"/>
        <v/>
      </c>
      <c r="C93" s="102" t="str">
        <f t="shared" ca="1" si="22"/>
        <v/>
      </c>
      <c r="D93" s="139" t="str">
        <f t="shared" ca="1" si="23"/>
        <v/>
      </c>
      <c r="E93" s="139" t="str">
        <f t="shared" ca="1" si="24"/>
        <v/>
      </c>
      <c r="F93" s="140" t="str">
        <f t="shared" ca="1" si="29"/>
        <v/>
      </c>
      <c r="G93" s="118" t="str">
        <f t="shared" ca="1" si="30"/>
        <v/>
      </c>
      <c r="H93" s="118" t="str">
        <f t="shared" ca="1" si="25"/>
        <v/>
      </c>
      <c r="I93" s="140" t="str">
        <f t="shared" ca="1" si="26"/>
        <v/>
      </c>
      <c r="J93" s="140" t="str">
        <f t="shared" ca="1" si="31"/>
        <v/>
      </c>
      <c r="K93" s="139" t="str">
        <f t="shared" ca="1" si="27"/>
        <v/>
      </c>
      <c r="L93" s="140" t="str">
        <f t="shared" ca="1" si="32"/>
        <v/>
      </c>
      <c r="M93" s="118" t="str">
        <f t="shared" ca="1" si="33"/>
        <v/>
      </c>
      <c r="N93" s="138" t="str">
        <f t="shared" ca="1" si="34"/>
        <v/>
      </c>
    </row>
    <row r="94" spans="1:14" x14ac:dyDescent="0.15">
      <c r="A94" s="138" t="str">
        <f t="shared" ca="1" si="28"/>
        <v/>
      </c>
      <c r="B94" s="102" t="str">
        <f t="shared" ca="1" si="21"/>
        <v/>
      </c>
      <c r="C94" s="102" t="str">
        <f t="shared" ca="1" si="22"/>
        <v/>
      </c>
      <c r="D94" s="139" t="str">
        <f t="shared" ca="1" si="23"/>
        <v/>
      </c>
      <c r="E94" s="139" t="str">
        <f t="shared" ca="1" si="24"/>
        <v/>
      </c>
      <c r="F94" s="140" t="str">
        <f t="shared" ca="1" si="29"/>
        <v/>
      </c>
      <c r="G94" s="118" t="str">
        <f t="shared" ca="1" si="30"/>
        <v/>
      </c>
      <c r="H94" s="118" t="str">
        <f t="shared" ca="1" si="25"/>
        <v/>
      </c>
      <c r="I94" s="140" t="str">
        <f t="shared" ca="1" si="26"/>
        <v/>
      </c>
      <c r="J94" s="140" t="str">
        <f t="shared" ca="1" si="31"/>
        <v/>
      </c>
      <c r="K94" s="139" t="str">
        <f t="shared" ca="1" si="27"/>
        <v/>
      </c>
      <c r="L94" s="140" t="str">
        <f t="shared" ca="1" si="32"/>
        <v/>
      </c>
      <c r="M94" s="118" t="str">
        <f t="shared" ca="1" si="33"/>
        <v/>
      </c>
      <c r="N94" s="138" t="str">
        <f t="shared" ca="1" si="34"/>
        <v/>
      </c>
    </row>
    <row r="95" spans="1:14" x14ac:dyDescent="0.15">
      <c r="A95" s="138" t="str">
        <f t="shared" ca="1" si="28"/>
        <v/>
      </c>
      <c r="B95" s="102" t="str">
        <f t="shared" ca="1" si="21"/>
        <v/>
      </c>
      <c r="C95" s="102" t="str">
        <f t="shared" ca="1" si="22"/>
        <v/>
      </c>
      <c r="D95" s="139" t="str">
        <f t="shared" ca="1" si="23"/>
        <v/>
      </c>
      <c r="E95" s="139" t="str">
        <f t="shared" ca="1" si="24"/>
        <v/>
      </c>
      <c r="F95" s="140" t="str">
        <f t="shared" ca="1" si="29"/>
        <v/>
      </c>
      <c r="G95" s="118" t="str">
        <f t="shared" ca="1" si="30"/>
        <v/>
      </c>
      <c r="H95" s="118" t="str">
        <f t="shared" ca="1" si="25"/>
        <v/>
      </c>
      <c r="I95" s="140" t="str">
        <f t="shared" ca="1" si="26"/>
        <v/>
      </c>
      <c r="J95" s="140" t="str">
        <f t="shared" ca="1" si="31"/>
        <v/>
      </c>
      <c r="K95" s="139" t="str">
        <f t="shared" ca="1" si="27"/>
        <v/>
      </c>
      <c r="L95" s="140" t="str">
        <f t="shared" ca="1" si="32"/>
        <v/>
      </c>
      <c r="M95" s="118" t="str">
        <f t="shared" ca="1" si="33"/>
        <v/>
      </c>
      <c r="N95" s="138" t="str">
        <f t="shared" ca="1" si="34"/>
        <v/>
      </c>
    </row>
    <row r="96" spans="1:14" x14ac:dyDescent="0.15">
      <c r="A96" s="138" t="str">
        <f t="shared" ca="1" si="28"/>
        <v/>
      </c>
      <c r="B96" s="102" t="str">
        <f t="shared" ca="1" si="21"/>
        <v/>
      </c>
      <c r="C96" s="102" t="str">
        <f t="shared" ca="1" si="22"/>
        <v/>
      </c>
      <c r="D96" s="139" t="str">
        <f t="shared" ca="1" si="23"/>
        <v/>
      </c>
      <c r="E96" s="139" t="str">
        <f t="shared" ca="1" si="24"/>
        <v/>
      </c>
      <c r="F96" s="140" t="str">
        <f t="shared" ca="1" si="29"/>
        <v/>
      </c>
      <c r="G96" s="118" t="str">
        <f t="shared" ca="1" si="30"/>
        <v/>
      </c>
      <c r="H96" s="118" t="str">
        <f t="shared" ca="1" si="25"/>
        <v/>
      </c>
      <c r="I96" s="140" t="str">
        <f t="shared" ca="1" si="26"/>
        <v/>
      </c>
      <c r="J96" s="140" t="str">
        <f t="shared" ca="1" si="31"/>
        <v/>
      </c>
      <c r="K96" s="139" t="str">
        <f t="shared" ca="1" si="27"/>
        <v/>
      </c>
      <c r="L96" s="140" t="str">
        <f t="shared" ca="1" si="32"/>
        <v/>
      </c>
      <c r="M96" s="118" t="str">
        <f t="shared" ca="1" si="33"/>
        <v/>
      </c>
      <c r="N96" s="138" t="str">
        <f t="shared" ca="1" si="34"/>
        <v/>
      </c>
    </row>
    <row r="97" spans="1:14" x14ac:dyDescent="0.15">
      <c r="A97" s="138" t="str">
        <f t="shared" ca="1" si="28"/>
        <v/>
      </c>
      <c r="B97" s="102" t="str">
        <f t="shared" ca="1" si="21"/>
        <v/>
      </c>
      <c r="C97" s="102" t="str">
        <f t="shared" ca="1" si="22"/>
        <v/>
      </c>
      <c r="D97" s="139" t="str">
        <f t="shared" ca="1" si="23"/>
        <v/>
      </c>
      <c r="E97" s="139" t="str">
        <f t="shared" ca="1" si="24"/>
        <v/>
      </c>
      <c r="F97" s="140" t="str">
        <f t="shared" ca="1" si="29"/>
        <v/>
      </c>
      <c r="G97" s="118" t="str">
        <f t="shared" ca="1" si="30"/>
        <v/>
      </c>
      <c r="H97" s="118" t="str">
        <f t="shared" ca="1" si="25"/>
        <v/>
      </c>
      <c r="I97" s="140" t="str">
        <f t="shared" ca="1" si="26"/>
        <v/>
      </c>
      <c r="J97" s="140" t="str">
        <f t="shared" ca="1" si="31"/>
        <v/>
      </c>
      <c r="K97" s="139" t="str">
        <f t="shared" ca="1" si="27"/>
        <v/>
      </c>
      <c r="L97" s="140" t="str">
        <f t="shared" ca="1" si="32"/>
        <v/>
      </c>
      <c r="M97" s="118" t="str">
        <f t="shared" ca="1" si="33"/>
        <v/>
      </c>
      <c r="N97" s="138" t="str">
        <f t="shared" ca="1" si="34"/>
        <v/>
      </c>
    </row>
    <row r="98" spans="1:14" x14ac:dyDescent="0.15">
      <c r="A98" s="138" t="str">
        <f t="shared" ca="1" si="28"/>
        <v/>
      </c>
      <c r="B98" s="102" t="str">
        <f t="shared" ca="1" si="21"/>
        <v/>
      </c>
      <c r="C98" s="102" t="str">
        <f t="shared" ca="1" si="22"/>
        <v/>
      </c>
      <c r="D98" s="139" t="str">
        <f t="shared" ca="1" si="23"/>
        <v/>
      </c>
      <c r="E98" s="139" t="str">
        <f t="shared" ca="1" si="24"/>
        <v/>
      </c>
      <c r="F98" s="140" t="str">
        <f t="shared" ca="1" si="29"/>
        <v/>
      </c>
      <c r="G98" s="118" t="str">
        <f t="shared" ca="1" si="30"/>
        <v/>
      </c>
      <c r="H98" s="118" t="str">
        <f t="shared" ca="1" si="25"/>
        <v/>
      </c>
      <c r="I98" s="140" t="str">
        <f t="shared" ca="1" si="26"/>
        <v/>
      </c>
      <c r="J98" s="140" t="str">
        <f t="shared" ca="1" si="31"/>
        <v/>
      </c>
      <c r="K98" s="139" t="str">
        <f t="shared" ca="1" si="27"/>
        <v/>
      </c>
      <c r="L98" s="140" t="str">
        <f t="shared" ca="1" si="32"/>
        <v/>
      </c>
      <c r="M98" s="118" t="str">
        <f t="shared" ca="1" si="33"/>
        <v/>
      </c>
      <c r="N98" s="138" t="str">
        <f t="shared" ca="1" si="34"/>
        <v/>
      </c>
    </row>
    <row r="99" spans="1:14" x14ac:dyDescent="0.15">
      <c r="A99" s="138" t="str">
        <f t="shared" ca="1" si="28"/>
        <v/>
      </c>
      <c r="B99" s="102" t="str">
        <f t="shared" ca="1" si="21"/>
        <v/>
      </c>
      <c r="C99" s="102" t="str">
        <f t="shared" ca="1" si="22"/>
        <v/>
      </c>
      <c r="D99" s="139" t="str">
        <f t="shared" ca="1" si="23"/>
        <v/>
      </c>
      <c r="E99" s="139" t="str">
        <f t="shared" ca="1" si="24"/>
        <v/>
      </c>
      <c r="F99" s="140" t="str">
        <f t="shared" ca="1" si="29"/>
        <v/>
      </c>
      <c r="G99" s="118" t="str">
        <f t="shared" ca="1" si="30"/>
        <v/>
      </c>
      <c r="H99" s="118" t="str">
        <f t="shared" ca="1" si="25"/>
        <v/>
      </c>
      <c r="I99" s="140" t="str">
        <f t="shared" ca="1" si="26"/>
        <v/>
      </c>
      <c r="J99" s="140" t="str">
        <f t="shared" ca="1" si="31"/>
        <v/>
      </c>
      <c r="K99" s="139" t="str">
        <f t="shared" ca="1" si="27"/>
        <v/>
      </c>
      <c r="L99" s="140" t="str">
        <f t="shared" ca="1" si="32"/>
        <v/>
      </c>
      <c r="M99" s="118" t="str">
        <f t="shared" ca="1" si="33"/>
        <v/>
      </c>
      <c r="N99" s="138" t="str">
        <f t="shared" ca="1" si="34"/>
        <v/>
      </c>
    </row>
    <row r="100" spans="1:14" x14ac:dyDescent="0.15">
      <c r="A100" s="138" t="str">
        <f t="shared" ca="1" si="28"/>
        <v/>
      </c>
      <c r="B100" s="102" t="str">
        <f t="shared" ca="1" si="21"/>
        <v/>
      </c>
      <c r="C100" s="102" t="str">
        <f t="shared" ca="1" si="22"/>
        <v/>
      </c>
      <c r="D100" s="139" t="str">
        <f t="shared" ca="1" si="23"/>
        <v/>
      </c>
      <c r="E100" s="139" t="str">
        <f t="shared" ca="1" si="24"/>
        <v/>
      </c>
      <c r="F100" s="140" t="str">
        <f t="shared" ca="1" si="29"/>
        <v/>
      </c>
      <c r="G100" s="118" t="str">
        <f t="shared" ca="1" si="30"/>
        <v/>
      </c>
      <c r="H100" s="118" t="str">
        <f t="shared" ca="1" si="25"/>
        <v/>
      </c>
      <c r="I100" s="140" t="str">
        <f t="shared" ca="1" si="26"/>
        <v/>
      </c>
      <c r="J100" s="140" t="str">
        <f t="shared" ca="1" si="31"/>
        <v/>
      </c>
      <c r="K100" s="139" t="str">
        <f t="shared" ca="1" si="27"/>
        <v/>
      </c>
      <c r="L100" s="140" t="str">
        <f t="shared" ca="1" si="32"/>
        <v/>
      </c>
      <c r="M100" s="118" t="str">
        <f t="shared" ca="1" si="33"/>
        <v/>
      </c>
      <c r="N100" s="138" t="str">
        <f t="shared" ca="1" si="34"/>
        <v/>
      </c>
    </row>
    <row r="101" spans="1:14" x14ac:dyDescent="0.15">
      <c r="A101" s="138" t="str">
        <f t="shared" ca="1" si="28"/>
        <v/>
      </c>
      <c r="B101" s="102" t="str">
        <f t="shared" ca="1" si="21"/>
        <v/>
      </c>
      <c r="C101" s="102" t="str">
        <f t="shared" ca="1" si="22"/>
        <v/>
      </c>
      <c r="D101" s="139" t="str">
        <f t="shared" ca="1" si="23"/>
        <v/>
      </c>
      <c r="E101" s="139" t="str">
        <f t="shared" ca="1" si="24"/>
        <v/>
      </c>
      <c r="F101" s="140" t="str">
        <f t="shared" ca="1" si="29"/>
        <v/>
      </c>
      <c r="G101" s="118" t="str">
        <f t="shared" ca="1" si="30"/>
        <v/>
      </c>
      <c r="H101" s="118" t="str">
        <f t="shared" ca="1" si="25"/>
        <v/>
      </c>
      <c r="I101" s="140" t="str">
        <f t="shared" ca="1" si="26"/>
        <v/>
      </c>
      <c r="J101" s="140" t="str">
        <f t="shared" ca="1" si="31"/>
        <v/>
      </c>
      <c r="K101" s="139" t="str">
        <f t="shared" ca="1" si="27"/>
        <v/>
      </c>
      <c r="L101" s="140" t="str">
        <f t="shared" ca="1" si="32"/>
        <v/>
      </c>
      <c r="M101" s="118" t="str">
        <f t="shared" ca="1" si="33"/>
        <v/>
      </c>
      <c r="N101" s="138" t="str">
        <f t="shared" ca="1" si="34"/>
        <v/>
      </c>
    </row>
    <row r="102" spans="1:14" x14ac:dyDescent="0.15">
      <c r="A102" s="138" t="str">
        <f t="shared" ca="1" si="28"/>
        <v/>
      </c>
      <c r="B102" s="102" t="str">
        <f t="shared" ref="B102:B165" ca="1" si="35">IF($A102="","",INDEX(INDIRECT("gsn_raw!AA:AA"),MATCH($B$4,INDIRECT("gsn_raw!AA:AA"),0)+$A102))</f>
        <v/>
      </c>
      <c r="C102" s="102" t="str">
        <f t="shared" ref="C102:C165" ca="1" si="36">IF($A102="","",INDEX(INDIRECT("gsn_raw!AB:AB"),MATCH($B$4,INDIRECT("gsn_raw!AA:AA"),0)+$A102))</f>
        <v/>
      </c>
      <c r="D102" s="139" t="str">
        <f t="shared" ref="D102:D165" ca="1" si="37">IF($A102="","",INDEX(INDIRECT("gsn_raw!AC:AC"),MATCH($B$4,INDIRECT("gsn_raw!AA:AA"),0)+$A102))</f>
        <v/>
      </c>
      <c r="E102" s="139" t="str">
        <f t="shared" ref="E102:E165" ca="1" si="38">IF($A102="","",INDEX(INDIRECT("gsn_raw!AD:AD"),MATCH($B$4,INDIRECT("gsn_raw!AA:AA"),0)+$A102))</f>
        <v/>
      </c>
      <c r="F102" s="140" t="str">
        <f t="shared" ca="1" si="29"/>
        <v/>
      </c>
      <c r="G102" s="118" t="str">
        <f t="shared" ca="1" si="30"/>
        <v/>
      </c>
      <c r="H102" s="118" t="str">
        <f t="shared" ref="H102:H165" ca="1" si="39">IF($A102="","",INDEX(INDIRECT("gsn_raw!AF:AF"),MATCH($B$4,INDIRECT("gsn_raw!AA:AA"),0)+$A102))</f>
        <v/>
      </c>
      <c r="I102" s="140" t="str">
        <f t="shared" ref="I102:I165" ca="1" si="40">IF($A102="","",INDEX(INDIRECT("gsn_raw!AG:AG"),MATCH($B$4,INDIRECT("gsn_raw!AA:AA"),0)+$A102))</f>
        <v/>
      </c>
      <c r="J102" s="140" t="str">
        <f t="shared" ca="1" si="31"/>
        <v/>
      </c>
      <c r="K102" s="139" t="str">
        <f t="shared" ref="K102:K165" ca="1" si="41">IF($A102="","",INDEX(INDIRECT("gsn_raw!AI:AI"),MATCH($B$4,INDIRECT("gsn_raw!AA:AA"),0)+$A102))</f>
        <v/>
      </c>
      <c r="L102" s="140" t="str">
        <f t="shared" ca="1" si="32"/>
        <v/>
      </c>
      <c r="M102" s="118" t="str">
        <f t="shared" ca="1" si="33"/>
        <v/>
      </c>
      <c r="N102" s="138" t="str">
        <f t="shared" ca="1" si="34"/>
        <v/>
      </c>
    </row>
    <row r="103" spans="1:14" x14ac:dyDescent="0.15">
      <c r="A103" s="138" t="str">
        <f t="shared" ca="1" si="28"/>
        <v/>
      </c>
      <c r="B103" s="102" t="str">
        <f t="shared" ca="1" si="35"/>
        <v/>
      </c>
      <c r="C103" s="102" t="str">
        <f t="shared" ca="1" si="36"/>
        <v/>
      </c>
      <c r="D103" s="139" t="str">
        <f t="shared" ca="1" si="37"/>
        <v/>
      </c>
      <c r="E103" s="139" t="str">
        <f t="shared" ca="1" si="38"/>
        <v/>
      </c>
      <c r="F103" s="140" t="str">
        <f t="shared" ca="1" si="29"/>
        <v/>
      </c>
      <c r="G103" s="118" t="str">
        <f t="shared" ca="1" si="30"/>
        <v/>
      </c>
      <c r="H103" s="118" t="str">
        <f t="shared" ca="1" si="39"/>
        <v/>
      </c>
      <c r="I103" s="140" t="str">
        <f t="shared" ca="1" si="40"/>
        <v/>
      </c>
      <c r="J103" s="140" t="str">
        <f t="shared" ca="1" si="31"/>
        <v/>
      </c>
      <c r="K103" s="139" t="str">
        <f t="shared" ca="1" si="41"/>
        <v/>
      </c>
      <c r="L103" s="140" t="str">
        <f t="shared" ca="1" si="32"/>
        <v/>
      </c>
      <c r="M103" s="118" t="str">
        <f t="shared" ca="1" si="33"/>
        <v/>
      </c>
      <c r="N103" s="138" t="str">
        <f t="shared" ca="1" si="34"/>
        <v/>
      </c>
    </row>
    <row r="104" spans="1:14" x14ac:dyDescent="0.15">
      <c r="A104" s="138" t="str">
        <f t="shared" ca="1" si="28"/>
        <v/>
      </c>
      <c r="B104" s="102" t="str">
        <f t="shared" ca="1" si="35"/>
        <v/>
      </c>
      <c r="C104" s="102" t="str">
        <f t="shared" ca="1" si="36"/>
        <v/>
      </c>
      <c r="D104" s="139" t="str">
        <f t="shared" ca="1" si="37"/>
        <v/>
      </c>
      <c r="E104" s="139" t="str">
        <f t="shared" ca="1" si="38"/>
        <v/>
      </c>
      <c r="F104" s="140" t="str">
        <f t="shared" ca="1" si="29"/>
        <v/>
      </c>
      <c r="G104" s="118" t="str">
        <f t="shared" ca="1" si="30"/>
        <v/>
      </c>
      <c r="H104" s="118" t="str">
        <f t="shared" ca="1" si="39"/>
        <v/>
      </c>
      <c r="I104" s="140" t="str">
        <f t="shared" ca="1" si="40"/>
        <v/>
      </c>
      <c r="J104" s="140" t="str">
        <f t="shared" ca="1" si="31"/>
        <v/>
      </c>
      <c r="K104" s="139" t="str">
        <f t="shared" ca="1" si="41"/>
        <v/>
      </c>
      <c r="L104" s="140" t="str">
        <f t="shared" ca="1" si="32"/>
        <v/>
      </c>
      <c r="M104" s="118" t="str">
        <f t="shared" ca="1" si="33"/>
        <v/>
      </c>
      <c r="N104" s="138" t="str">
        <f t="shared" ca="1" si="34"/>
        <v/>
      </c>
    </row>
    <row r="105" spans="1:14" x14ac:dyDescent="0.15">
      <c r="A105" s="138" t="str">
        <f t="shared" ca="1" si="28"/>
        <v/>
      </c>
      <c r="B105" s="102" t="str">
        <f t="shared" ca="1" si="35"/>
        <v/>
      </c>
      <c r="C105" s="102" t="str">
        <f t="shared" ca="1" si="36"/>
        <v/>
      </c>
      <c r="D105" s="139" t="str">
        <f t="shared" ca="1" si="37"/>
        <v/>
      </c>
      <c r="E105" s="139" t="str">
        <f t="shared" ca="1" si="38"/>
        <v/>
      </c>
      <c r="F105" s="140" t="str">
        <f t="shared" ca="1" si="29"/>
        <v/>
      </c>
      <c r="G105" s="118" t="str">
        <f t="shared" ca="1" si="30"/>
        <v/>
      </c>
      <c r="H105" s="118" t="str">
        <f t="shared" ca="1" si="39"/>
        <v/>
      </c>
      <c r="I105" s="140" t="str">
        <f t="shared" ca="1" si="40"/>
        <v/>
      </c>
      <c r="J105" s="140" t="str">
        <f t="shared" ca="1" si="31"/>
        <v/>
      </c>
      <c r="K105" s="139" t="str">
        <f t="shared" ca="1" si="41"/>
        <v/>
      </c>
      <c r="L105" s="140" t="str">
        <f t="shared" ca="1" si="32"/>
        <v/>
      </c>
      <c r="M105" s="118" t="str">
        <f t="shared" ca="1" si="33"/>
        <v/>
      </c>
      <c r="N105" s="138" t="str">
        <f t="shared" ca="1" si="34"/>
        <v/>
      </c>
    </row>
    <row r="106" spans="1:14" x14ac:dyDescent="0.15">
      <c r="A106" s="138" t="str">
        <f t="shared" ca="1" si="28"/>
        <v/>
      </c>
      <c r="B106" s="102" t="str">
        <f t="shared" ca="1" si="35"/>
        <v/>
      </c>
      <c r="C106" s="102" t="str">
        <f t="shared" ca="1" si="36"/>
        <v/>
      </c>
      <c r="D106" s="139" t="str">
        <f t="shared" ca="1" si="37"/>
        <v/>
      </c>
      <c r="E106" s="139" t="str">
        <f t="shared" ca="1" si="38"/>
        <v/>
      </c>
      <c r="F106" s="140" t="str">
        <f t="shared" ref="F106:F169" ca="1" si="42">IF($A106="","",IFERROR(E106/D106,""))</f>
        <v/>
      </c>
      <c r="G106" s="118" t="str">
        <f t="shared" ref="G106:G169" ca="1" si="43">IF($A106="","",IFERROR(H106/E106,""))</f>
        <v/>
      </c>
      <c r="H106" s="118" t="str">
        <f t="shared" ca="1" si="39"/>
        <v/>
      </c>
      <c r="I106" s="140" t="str">
        <f t="shared" ca="1" si="40"/>
        <v/>
      </c>
      <c r="J106" s="140" t="str">
        <f t="shared" ca="1" si="31"/>
        <v/>
      </c>
      <c r="K106" s="139" t="str">
        <f t="shared" ca="1" si="41"/>
        <v/>
      </c>
      <c r="L106" s="140" t="str">
        <f t="shared" ref="L106:L169" ca="1" si="44">IF($A106="","",IFERROR(K106/E106,""))</f>
        <v/>
      </c>
      <c r="M106" s="118" t="str">
        <f t="shared" ref="M106:M169" ca="1" si="45">IF($A106="","",IFERROR(H106/K106,""))</f>
        <v/>
      </c>
      <c r="N106" s="138" t="str">
        <f t="shared" ref="N106:N169" ca="1" si="46">IF($A106="","",IF(K106&gt;0,IF(M106&gt;$M$5,"B","A"),IF(K106=0,IF(H106&gt;$M$5,"C","D"))))</f>
        <v/>
      </c>
    </row>
    <row r="107" spans="1:14" x14ac:dyDescent="0.15">
      <c r="A107" s="138" t="str">
        <f t="shared" ca="1" si="28"/>
        <v/>
      </c>
      <c r="B107" s="102" t="str">
        <f t="shared" ca="1" si="35"/>
        <v/>
      </c>
      <c r="C107" s="102" t="str">
        <f t="shared" ca="1" si="36"/>
        <v/>
      </c>
      <c r="D107" s="139" t="str">
        <f t="shared" ca="1" si="37"/>
        <v/>
      </c>
      <c r="E107" s="139" t="str">
        <f t="shared" ca="1" si="38"/>
        <v/>
      </c>
      <c r="F107" s="140" t="str">
        <f t="shared" ca="1" si="42"/>
        <v/>
      </c>
      <c r="G107" s="118" t="str">
        <f t="shared" ca="1" si="43"/>
        <v/>
      </c>
      <c r="H107" s="118" t="str">
        <f t="shared" ca="1" si="39"/>
        <v/>
      </c>
      <c r="I107" s="140" t="str">
        <f t="shared" ca="1" si="40"/>
        <v/>
      </c>
      <c r="J107" s="140" t="str">
        <f t="shared" ca="1" si="31"/>
        <v/>
      </c>
      <c r="K107" s="139" t="str">
        <f t="shared" ca="1" si="41"/>
        <v/>
      </c>
      <c r="L107" s="140" t="str">
        <f t="shared" ca="1" si="44"/>
        <v/>
      </c>
      <c r="M107" s="118" t="str">
        <f t="shared" ca="1" si="45"/>
        <v/>
      </c>
      <c r="N107" s="138" t="str">
        <f t="shared" ca="1" si="46"/>
        <v/>
      </c>
    </row>
    <row r="108" spans="1:14" x14ac:dyDescent="0.15">
      <c r="A108" s="138" t="str">
        <f t="shared" ca="1" si="28"/>
        <v/>
      </c>
      <c r="B108" s="102" t="str">
        <f t="shared" ca="1" si="35"/>
        <v/>
      </c>
      <c r="C108" s="102" t="str">
        <f t="shared" ca="1" si="36"/>
        <v/>
      </c>
      <c r="D108" s="139" t="str">
        <f t="shared" ca="1" si="37"/>
        <v/>
      </c>
      <c r="E108" s="139" t="str">
        <f t="shared" ca="1" si="38"/>
        <v/>
      </c>
      <c r="F108" s="140" t="str">
        <f t="shared" ca="1" si="42"/>
        <v/>
      </c>
      <c r="G108" s="118" t="str">
        <f t="shared" ca="1" si="43"/>
        <v/>
      </c>
      <c r="H108" s="118" t="str">
        <f t="shared" ca="1" si="39"/>
        <v/>
      </c>
      <c r="I108" s="140" t="str">
        <f t="shared" ca="1" si="40"/>
        <v/>
      </c>
      <c r="J108" s="140" t="str">
        <f t="shared" ca="1" si="31"/>
        <v/>
      </c>
      <c r="K108" s="139" t="str">
        <f t="shared" ca="1" si="41"/>
        <v/>
      </c>
      <c r="L108" s="140" t="str">
        <f t="shared" ca="1" si="44"/>
        <v/>
      </c>
      <c r="M108" s="118" t="str">
        <f t="shared" ca="1" si="45"/>
        <v/>
      </c>
      <c r="N108" s="138" t="str">
        <f t="shared" ca="1" si="46"/>
        <v/>
      </c>
    </row>
    <row r="109" spans="1:14" x14ac:dyDescent="0.15">
      <c r="A109" s="138" t="str">
        <f t="shared" ca="1" si="28"/>
        <v/>
      </c>
      <c r="B109" s="102" t="str">
        <f t="shared" ca="1" si="35"/>
        <v/>
      </c>
      <c r="C109" s="102" t="str">
        <f t="shared" ca="1" si="36"/>
        <v/>
      </c>
      <c r="D109" s="139" t="str">
        <f t="shared" ca="1" si="37"/>
        <v/>
      </c>
      <c r="E109" s="139" t="str">
        <f t="shared" ca="1" si="38"/>
        <v/>
      </c>
      <c r="F109" s="140" t="str">
        <f t="shared" ca="1" si="42"/>
        <v/>
      </c>
      <c r="G109" s="118" t="str">
        <f t="shared" ca="1" si="43"/>
        <v/>
      </c>
      <c r="H109" s="118" t="str">
        <f t="shared" ca="1" si="39"/>
        <v/>
      </c>
      <c r="I109" s="140" t="str">
        <f t="shared" ca="1" si="40"/>
        <v/>
      </c>
      <c r="J109" s="140" t="str">
        <f t="shared" ca="1" si="31"/>
        <v/>
      </c>
      <c r="K109" s="139" t="str">
        <f t="shared" ca="1" si="41"/>
        <v/>
      </c>
      <c r="L109" s="140" t="str">
        <f t="shared" ca="1" si="44"/>
        <v/>
      </c>
      <c r="M109" s="118" t="str">
        <f t="shared" ca="1" si="45"/>
        <v/>
      </c>
      <c r="N109" s="138" t="str">
        <f t="shared" ca="1" si="46"/>
        <v/>
      </c>
    </row>
    <row r="110" spans="1:14" x14ac:dyDescent="0.15">
      <c r="A110" s="138" t="str">
        <f t="shared" ca="1" si="28"/>
        <v/>
      </c>
      <c r="B110" s="102" t="str">
        <f t="shared" ca="1" si="35"/>
        <v/>
      </c>
      <c r="C110" s="102" t="str">
        <f t="shared" ca="1" si="36"/>
        <v/>
      </c>
      <c r="D110" s="139" t="str">
        <f t="shared" ca="1" si="37"/>
        <v/>
      </c>
      <c r="E110" s="139" t="str">
        <f t="shared" ca="1" si="38"/>
        <v/>
      </c>
      <c r="F110" s="140" t="str">
        <f t="shared" ca="1" si="42"/>
        <v/>
      </c>
      <c r="G110" s="118" t="str">
        <f t="shared" ca="1" si="43"/>
        <v/>
      </c>
      <c r="H110" s="118" t="str">
        <f t="shared" ca="1" si="39"/>
        <v/>
      </c>
      <c r="I110" s="140" t="str">
        <f t="shared" ca="1" si="40"/>
        <v/>
      </c>
      <c r="J110" s="140" t="str">
        <f t="shared" ca="1" si="31"/>
        <v/>
      </c>
      <c r="K110" s="139" t="str">
        <f t="shared" ca="1" si="41"/>
        <v/>
      </c>
      <c r="L110" s="140" t="str">
        <f t="shared" ca="1" si="44"/>
        <v/>
      </c>
      <c r="M110" s="118" t="str">
        <f t="shared" ca="1" si="45"/>
        <v/>
      </c>
      <c r="N110" s="138" t="str">
        <f t="shared" ca="1" si="46"/>
        <v/>
      </c>
    </row>
    <row r="111" spans="1:14" x14ac:dyDescent="0.15">
      <c r="A111" s="138" t="str">
        <f t="shared" ca="1" si="28"/>
        <v/>
      </c>
      <c r="B111" s="102" t="str">
        <f t="shared" ca="1" si="35"/>
        <v/>
      </c>
      <c r="C111" s="102" t="str">
        <f t="shared" ca="1" si="36"/>
        <v/>
      </c>
      <c r="D111" s="139" t="str">
        <f t="shared" ca="1" si="37"/>
        <v/>
      </c>
      <c r="E111" s="139" t="str">
        <f t="shared" ca="1" si="38"/>
        <v/>
      </c>
      <c r="F111" s="140" t="str">
        <f t="shared" ca="1" si="42"/>
        <v/>
      </c>
      <c r="G111" s="118" t="str">
        <f t="shared" ca="1" si="43"/>
        <v/>
      </c>
      <c r="H111" s="118" t="str">
        <f t="shared" ca="1" si="39"/>
        <v/>
      </c>
      <c r="I111" s="140" t="str">
        <f t="shared" ca="1" si="40"/>
        <v/>
      </c>
      <c r="J111" s="140" t="str">
        <f t="shared" ca="1" si="31"/>
        <v/>
      </c>
      <c r="K111" s="139" t="str">
        <f t="shared" ca="1" si="41"/>
        <v/>
      </c>
      <c r="L111" s="140" t="str">
        <f t="shared" ca="1" si="44"/>
        <v/>
      </c>
      <c r="M111" s="118" t="str">
        <f t="shared" ca="1" si="45"/>
        <v/>
      </c>
      <c r="N111" s="138" t="str">
        <f t="shared" ca="1" si="46"/>
        <v/>
      </c>
    </row>
    <row r="112" spans="1:14" x14ac:dyDescent="0.15">
      <c r="A112" s="138" t="str">
        <f t="shared" ca="1" si="28"/>
        <v/>
      </c>
      <c r="B112" s="102" t="str">
        <f t="shared" ca="1" si="35"/>
        <v/>
      </c>
      <c r="C112" s="102" t="str">
        <f t="shared" ca="1" si="36"/>
        <v/>
      </c>
      <c r="D112" s="139" t="str">
        <f t="shared" ca="1" si="37"/>
        <v/>
      </c>
      <c r="E112" s="139" t="str">
        <f t="shared" ca="1" si="38"/>
        <v/>
      </c>
      <c r="F112" s="140" t="str">
        <f t="shared" ca="1" si="42"/>
        <v/>
      </c>
      <c r="G112" s="118" t="str">
        <f t="shared" ca="1" si="43"/>
        <v/>
      </c>
      <c r="H112" s="118" t="str">
        <f t="shared" ca="1" si="39"/>
        <v/>
      </c>
      <c r="I112" s="140" t="str">
        <f t="shared" ca="1" si="40"/>
        <v/>
      </c>
      <c r="J112" s="140" t="str">
        <f t="shared" ca="1" si="31"/>
        <v/>
      </c>
      <c r="K112" s="139" t="str">
        <f t="shared" ca="1" si="41"/>
        <v/>
      </c>
      <c r="L112" s="140" t="str">
        <f t="shared" ca="1" si="44"/>
        <v/>
      </c>
      <c r="M112" s="118" t="str">
        <f t="shared" ca="1" si="45"/>
        <v/>
      </c>
      <c r="N112" s="138" t="str">
        <f t="shared" ca="1" si="46"/>
        <v/>
      </c>
    </row>
    <row r="113" spans="1:14" x14ac:dyDescent="0.15">
      <c r="A113" s="138" t="str">
        <f t="shared" ca="1" si="28"/>
        <v/>
      </c>
      <c r="B113" s="102" t="str">
        <f t="shared" ca="1" si="35"/>
        <v/>
      </c>
      <c r="C113" s="102" t="str">
        <f t="shared" ca="1" si="36"/>
        <v/>
      </c>
      <c r="D113" s="139" t="str">
        <f t="shared" ca="1" si="37"/>
        <v/>
      </c>
      <c r="E113" s="139" t="str">
        <f t="shared" ca="1" si="38"/>
        <v/>
      </c>
      <c r="F113" s="140" t="str">
        <f t="shared" ca="1" si="42"/>
        <v/>
      </c>
      <c r="G113" s="118" t="str">
        <f t="shared" ca="1" si="43"/>
        <v/>
      </c>
      <c r="H113" s="118" t="str">
        <f t="shared" ca="1" si="39"/>
        <v/>
      </c>
      <c r="I113" s="140" t="str">
        <f t="shared" ca="1" si="40"/>
        <v/>
      </c>
      <c r="J113" s="140" t="str">
        <f t="shared" ca="1" si="31"/>
        <v/>
      </c>
      <c r="K113" s="139" t="str">
        <f t="shared" ca="1" si="41"/>
        <v/>
      </c>
      <c r="L113" s="140" t="str">
        <f t="shared" ca="1" si="44"/>
        <v/>
      </c>
      <c r="M113" s="118" t="str">
        <f t="shared" ca="1" si="45"/>
        <v/>
      </c>
      <c r="N113" s="138" t="str">
        <f t="shared" ca="1" si="46"/>
        <v/>
      </c>
    </row>
    <row r="114" spans="1:14" x14ac:dyDescent="0.15">
      <c r="A114" s="138" t="str">
        <f t="shared" ca="1" si="28"/>
        <v/>
      </c>
      <c r="B114" s="102" t="str">
        <f t="shared" ca="1" si="35"/>
        <v/>
      </c>
      <c r="C114" s="102" t="str">
        <f t="shared" ca="1" si="36"/>
        <v/>
      </c>
      <c r="D114" s="139" t="str">
        <f t="shared" ca="1" si="37"/>
        <v/>
      </c>
      <c r="E114" s="139" t="str">
        <f t="shared" ca="1" si="38"/>
        <v/>
      </c>
      <c r="F114" s="140" t="str">
        <f t="shared" ca="1" si="42"/>
        <v/>
      </c>
      <c r="G114" s="118" t="str">
        <f t="shared" ca="1" si="43"/>
        <v/>
      </c>
      <c r="H114" s="118" t="str">
        <f t="shared" ca="1" si="39"/>
        <v/>
      </c>
      <c r="I114" s="140" t="str">
        <f t="shared" ca="1" si="40"/>
        <v/>
      </c>
      <c r="J114" s="140" t="str">
        <f t="shared" ca="1" si="31"/>
        <v/>
      </c>
      <c r="K114" s="139" t="str">
        <f t="shared" ca="1" si="41"/>
        <v/>
      </c>
      <c r="L114" s="140" t="str">
        <f t="shared" ca="1" si="44"/>
        <v/>
      </c>
      <c r="M114" s="118" t="str">
        <f t="shared" ca="1" si="45"/>
        <v/>
      </c>
      <c r="N114" s="138" t="str">
        <f t="shared" ca="1" si="46"/>
        <v/>
      </c>
    </row>
    <row r="115" spans="1:14" x14ac:dyDescent="0.15">
      <c r="A115" s="138" t="str">
        <f t="shared" ca="1" si="28"/>
        <v/>
      </c>
      <c r="B115" s="102" t="str">
        <f t="shared" ca="1" si="35"/>
        <v/>
      </c>
      <c r="C115" s="102" t="str">
        <f t="shared" ca="1" si="36"/>
        <v/>
      </c>
      <c r="D115" s="139" t="str">
        <f t="shared" ca="1" si="37"/>
        <v/>
      </c>
      <c r="E115" s="139" t="str">
        <f t="shared" ca="1" si="38"/>
        <v/>
      </c>
      <c r="F115" s="140" t="str">
        <f t="shared" ca="1" si="42"/>
        <v/>
      </c>
      <c r="G115" s="118" t="str">
        <f t="shared" ca="1" si="43"/>
        <v/>
      </c>
      <c r="H115" s="118" t="str">
        <f t="shared" ca="1" si="39"/>
        <v/>
      </c>
      <c r="I115" s="140" t="str">
        <f t="shared" ca="1" si="40"/>
        <v/>
      </c>
      <c r="J115" s="140" t="str">
        <f t="shared" ca="1" si="31"/>
        <v/>
      </c>
      <c r="K115" s="139" t="str">
        <f t="shared" ca="1" si="41"/>
        <v/>
      </c>
      <c r="L115" s="140" t="str">
        <f t="shared" ca="1" si="44"/>
        <v/>
      </c>
      <c r="M115" s="118" t="str">
        <f t="shared" ca="1" si="45"/>
        <v/>
      </c>
      <c r="N115" s="138" t="str">
        <f t="shared" ca="1" si="46"/>
        <v/>
      </c>
    </row>
    <row r="116" spans="1:14" x14ac:dyDescent="0.15">
      <c r="A116" s="138" t="str">
        <f t="shared" ca="1" si="28"/>
        <v/>
      </c>
      <c r="B116" s="102" t="str">
        <f t="shared" ca="1" si="35"/>
        <v/>
      </c>
      <c r="C116" s="102" t="str">
        <f t="shared" ca="1" si="36"/>
        <v/>
      </c>
      <c r="D116" s="139" t="str">
        <f t="shared" ca="1" si="37"/>
        <v/>
      </c>
      <c r="E116" s="139" t="str">
        <f t="shared" ca="1" si="38"/>
        <v/>
      </c>
      <c r="F116" s="140" t="str">
        <f t="shared" ca="1" si="42"/>
        <v/>
      </c>
      <c r="G116" s="118" t="str">
        <f t="shared" ca="1" si="43"/>
        <v/>
      </c>
      <c r="H116" s="118" t="str">
        <f t="shared" ca="1" si="39"/>
        <v/>
      </c>
      <c r="I116" s="140" t="str">
        <f t="shared" ca="1" si="40"/>
        <v/>
      </c>
      <c r="J116" s="140" t="str">
        <f t="shared" ca="1" si="31"/>
        <v/>
      </c>
      <c r="K116" s="139" t="str">
        <f t="shared" ca="1" si="41"/>
        <v/>
      </c>
      <c r="L116" s="140" t="str">
        <f t="shared" ca="1" si="44"/>
        <v/>
      </c>
      <c r="M116" s="118" t="str">
        <f t="shared" ca="1" si="45"/>
        <v/>
      </c>
      <c r="N116" s="138" t="str">
        <f t="shared" ca="1" si="46"/>
        <v/>
      </c>
    </row>
    <row r="117" spans="1:14" x14ac:dyDescent="0.15">
      <c r="A117" s="138" t="str">
        <f t="shared" ca="1" si="28"/>
        <v/>
      </c>
      <c r="B117" s="102" t="str">
        <f t="shared" ca="1" si="35"/>
        <v/>
      </c>
      <c r="C117" s="102" t="str">
        <f t="shared" ca="1" si="36"/>
        <v/>
      </c>
      <c r="D117" s="139" t="str">
        <f t="shared" ca="1" si="37"/>
        <v/>
      </c>
      <c r="E117" s="139" t="str">
        <f t="shared" ca="1" si="38"/>
        <v/>
      </c>
      <c r="F117" s="140" t="str">
        <f t="shared" ca="1" si="42"/>
        <v/>
      </c>
      <c r="G117" s="118" t="str">
        <f t="shared" ca="1" si="43"/>
        <v/>
      </c>
      <c r="H117" s="118" t="str">
        <f t="shared" ca="1" si="39"/>
        <v/>
      </c>
      <c r="I117" s="140" t="str">
        <f t="shared" ca="1" si="40"/>
        <v/>
      </c>
      <c r="J117" s="140" t="str">
        <f t="shared" ca="1" si="31"/>
        <v/>
      </c>
      <c r="K117" s="139" t="str">
        <f t="shared" ca="1" si="41"/>
        <v/>
      </c>
      <c r="L117" s="140" t="str">
        <f t="shared" ca="1" si="44"/>
        <v/>
      </c>
      <c r="M117" s="118" t="str">
        <f t="shared" ca="1" si="45"/>
        <v/>
      </c>
      <c r="N117" s="138" t="str">
        <f t="shared" ca="1" si="46"/>
        <v/>
      </c>
    </row>
    <row r="118" spans="1:14" x14ac:dyDescent="0.15">
      <c r="A118" s="138" t="str">
        <f t="shared" ca="1" si="28"/>
        <v/>
      </c>
      <c r="B118" s="102" t="str">
        <f t="shared" ca="1" si="35"/>
        <v/>
      </c>
      <c r="C118" s="102" t="str">
        <f t="shared" ca="1" si="36"/>
        <v/>
      </c>
      <c r="D118" s="139" t="str">
        <f t="shared" ca="1" si="37"/>
        <v/>
      </c>
      <c r="E118" s="139" t="str">
        <f t="shared" ca="1" si="38"/>
        <v/>
      </c>
      <c r="F118" s="140" t="str">
        <f t="shared" ca="1" si="42"/>
        <v/>
      </c>
      <c r="G118" s="118" t="str">
        <f t="shared" ca="1" si="43"/>
        <v/>
      </c>
      <c r="H118" s="118" t="str">
        <f t="shared" ca="1" si="39"/>
        <v/>
      </c>
      <c r="I118" s="140" t="str">
        <f t="shared" ca="1" si="40"/>
        <v/>
      </c>
      <c r="J118" s="140" t="str">
        <f t="shared" ca="1" si="31"/>
        <v/>
      </c>
      <c r="K118" s="139" t="str">
        <f t="shared" ca="1" si="41"/>
        <v/>
      </c>
      <c r="L118" s="140" t="str">
        <f t="shared" ca="1" si="44"/>
        <v/>
      </c>
      <c r="M118" s="118" t="str">
        <f t="shared" ca="1" si="45"/>
        <v/>
      </c>
      <c r="N118" s="138" t="str">
        <f t="shared" ca="1" si="46"/>
        <v/>
      </c>
    </row>
    <row r="119" spans="1:14" x14ac:dyDescent="0.15">
      <c r="A119" s="138" t="str">
        <f t="shared" ca="1" si="28"/>
        <v/>
      </c>
      <c r="B119" s="102" t="str">
        <f t="shared" ca="1" si="35"/>
        <v/>
      </c>
      <c r="C119" s="102" t="str">
        <f t="shared" ca="1" si="36"/>
        <v/>
      </c>
      <c r="D119" s="139" t="str">
        <f t="shared" ca="1" si="37"/>
        <v/>
      </c>
      <c r="E119" s="139" t="str">
        <f t="shared" ca="1" si="38"/>
        <v/>
      </c>
      <c r="F119" s="140" t="str">
        <f t="shared" ca="1" si="42"/>
        <v/>
      </c>
      <c r="G119" s="118" t="str">
        <f t="shared" ca="1" si="43"/>
        <v/>
      </c>
      <c r="H119" s="118" t="str">
        <f t="shared" ca="1" si="39"/>
        <v/>
      </c>
      <c r="I119" s="140" t="str">
        <f t="shared" ca="1" si="40"/>
        <v/>
      </c>
      <c r="J119" s="140" t="str">
        <f t="shared" ca="1" si="31"/>
        <v/>
      </c>
      <c r="K119" s="139" t="str">
        <f t="shared" ca="1" si="41"/>
        <v/>
      </c>
      <c r="L119" s="140" t="str">
        <f t="shared" ca="1" si="44"/>
        <v/>
      </c>
      <c r="M119" s="118" t="str">
        <f t="shared" ca="1" si="45"/>
        <v/>
      </c>
      <c r="N119" s="138" t="str">
        <f t="shared" ca="1" si="46"/>
        <v/>
      </c>
    </row>
    <row r="120" spans="1:14" x14ac:dyDescent="0.15">
      <c r="A120" s="138" t="str">
        <f t="shared" ca="1" si="28"/>
        <v/>
      </c>
      <c r="B120" s="102" t="str">
        <f t="shared" ca="1" si="35"/>
        <v/>
      </c>
      <c r="C120" s="102" t="str">
        <f t="shared" ca="1" si="36"/>
        <v/>
      </c>
      <c r="D120" s="139" t="str">
        <f t="shared" ca="1" si="37"/>
        <v/>
      </c>
      <c r="E120" s="139" t="str">
        <f t="shared" ca="1" si="38"/>
        <v/>
      </c>
      <c r="F120" s="140" t="str">
        <f t="shared" ca="1" si="42"/>
        <v/>
      </c>
      <c r="G120" s="118" t="str">
        <f t="shared" ca="1" si="43"/>
        <v/>
      </c>
      <c r="H120" s="118" t="str">
        <f t="shared" ca="1" si="39"/>
        <v/>
      </c>
      <c r="I120" s="140" t="str">
        <f t="shared" ca="1" si="40"/>
        <v/>
      </c>
      <c r="J120" s="140" t="str">
        <f t="shared" ca="1" si="31"/>
        <v/>
      </c>
      <c r="K120" s="139" t="str">
        <f t="shared" ca="1" si="41"/>
        <v/>
      </c>
      <c r="L120" s="140" t="str">
        <f t="shared" ca="1" si="44"/>
        <v/>
      </c>
      <c r="M120" s="118" t="str">
        <f t="shared" ca="1" si="45"/>
        <v/>
      </c>
      <c r="N120" s="138" t="str">
        <f t="shared" ca="1" si="46"/>
        <v/>
      </c>
    </row>
    <row r="121" spans="1:14" x14ac:dyDescent="0.15">
      <c r="A121" s="138" t="str">
        <f t="shared" ca="1" si="28"/>
        <v/>
      </c>
      <c r="B121" s="102" t="str">
        <f t="shared" ca="1" si="35"/>
        <v/>
      </c>
      <c r="C121" s="102" t="str">
        <f t="shared" ca="1" si="36"/>
        <v/>
      </c>
      <c r="D121" s="139" t="str">
        <f t="shared" ca="1" si="37"/>
        <v/>
      </c>
      <c r="E121" s="139" t="str">
        <f t="shared" ca="1" si="38"/>
        <v/>
      </c>
      <c r="F121" s="140" t="str">
        <f t="shared" ca="1" si="42"/>
        <v/>
      </c>
      <c r="G121" s="118" t="str">
        <f t="shared" ca="1" si="43"/>
        <v/>
      </c>
      <c r="H121" s="118" t="str">
        <f t="shared" ca="1" si="39"/>
        <v/>
      </c>
      <c r="I121" s="140" t="str">
        <f t="shared" ca="1" si="40"/>
        <v/>
      </c>
      <c r="J121" s="140" t="str">
        <f t="shared" ca="1" si="31"/>
        <v/>
      </c>
      <c r="K121" s="139" t="str">
        <f t="shared" ca="1" si="41"/>
        <v/>
      </c>
      <c r="L121" s="140" t="str">
        <f t="shared" ca="1" si="44"/>
        <v/>
      </c>
      <c r="M121" s="118" t="str">
        <f t="shared" ca="1" si="45"/>
        <v/>
      </c>
      <c r="N121" s="138" t="str">
        <f t="shared" ca="1" si="46"/>
        <v/>
      </c>
    </row>
    <row r="122" spans="1:14" x14ac:dyDescent="0.15">
      <c r="A122" s="138" t="str">
        <f t="shared" ca="1" si="28"/>
        <v/>
      </c>
      <c r="B122" s="102" t="str">
        <f t="shared" ca="1" si="35"/>
        <v/>
      </c>
      <c r="C122" s="102" t="str">
        <f t="shared" ca="1" si="36"/>
        <v/>
      </c>
      <c r="D122" s="139" t="str">
        <f t="shared" ca="1" si="37"/>
        <v/>
      </c>
      <c r="E122" s="139" t="str">
        <f t="shared" ca="1" si="38"/>
        <v/>
      </c>
      <c r="F122" s="140" t="str">
        <f t="shared" ca="1" si="42"/>
        <v/>
      </c>
      <c r="G122" s="118" t="str">
        <f t="shared" ca="1" si="43"/>
        <v/>
      </c>
      <c r="H122" s="118" t="str">
        <f t="shared" ca="1" si="39"/>
        <v/>
      </c>
      <c r="I122" s="140" t="str">
        <f t="shared" ca="1" si="40"/>
        <v/>
      </c>
      <c r="J122" s="140" t="str">
        <f t="shared" ca="1" si="31"/>
        <v/>
      </c>
      <c r="K122" s="139" t="str">
        <f t="shared" ca="1" si="41"/>
        <v/>
      </c>
      <c r="L122" s="140" t="str">
        <f t="shared" ca="1" si="44"/>
        <v/>
      </c>
      <c r="M122" s="118" t="str">
        <f t="shared" ca="1" si="45"/>
        <v/>
      </c>
      <c r="N122" s="138" t="str">
        <f t="shared" ca="1" si="46"/>
        <v/>
      </c>
    </row>
    <row r="123" spans="1:14" x14ac:dyDescent="0.15">
      <c r="A123" s="138" t="str">
        <f t="shared" ca="1" si="28"/>
        <v/>
      </c>
      <c r="B123" s="102" t="str">
        <f t="shared" ca="1" si="35"/>
        <v/>
      </c>
      <c r="C123" s="102" t="str">
        <f t="shared" ca="1" si="36"/>
        <v/>
      </c>
      <c r="D123" s="139" t="str">
        <f t="shared" ca="1" si="37"/>
        <v/>
      </c>
      <c r="E123" s="139" t="str">
        <f t="shared" ca="1" si="38"/>
        <v/>
      </c>
      <c r="F123" s="140" t="str">
        <f t="shared" ca="1" si="42"/>
        <v/>
      </c>
      <c r="G123" s="118" t="str">
        <f t="shared" ca="1" si="43"/>
        <v/>
      </c>
      <c r="H123" s="118" t="str">
        <f t="shared" ca="1" si="39"/>
        <v/>
      </c>
      <c r="I123" s="140" t="str">
        <f t="shared" ca="1" si="40"/>
        <v/>
      </c>
      <c r="J123" s="140" t="str">
        <f t="shared" ca="1" si="31"/>
        <v/>
      </c>
      <c r="K123" s="139" t="str">
        <f t="shared" ca="1" si="41"/>
        <v/>
      </c>
      <c r="L123" s="140" t="str">
        <f t="shared" ca="1" si="44"/>
        <v/>
      </c>
      <c r="M123" s="118" t="str">
        <f t="shared" ca="1" si="45"/>
        <v/>
      </c>
      <c r="N123" s="138" t="str">
        <f t="shared" ca="1" si="46"/>
        <v/>
      </c>
    </row>
    <row r="124" spans="1:14" x14ac:dyDescent="0.15">
      <c r="A124" s="138" t="str">
        <f t="shared" ca="1" si="28"/>
        <v/>
      </c>
      <c r="B124" s="102" t="str">
        <f t="shared" ca="1" si="35"/>
        <v/>
      </c>
      <c r="C124" s="102" t="str">
        <f t="shared" ca="1" si="36"/>
        <v/>
      </c>
      <c r="D124" s="139" t="str">
        <f t="shared" ca="1" si="37"/>
        <v/>
      </c>
      <c r="E124" s="139" t="str">
        <f t="shared" ca="1" si="38"/>
        <v/>
      </c>
      <c r="F124" s="140" t="str">
        <f t="shared" ca="1" si="42"/>
        <v/>
      </c>
      <c r="G124" s="118" t="str">
        <f t="shared" ca="1" si="43"/>
        <v/>
      </c>
      <c r="H124" s="118" t="str">
        <f t="shared" ca="1" si="39"/>
        <v/>
      </c>
      <c r="I124" s="140" t="str">
        <f t="shared" ca="1" si="40"/>
        <v/>
      </c>
      <c r="J124" s="140" t="str">
        <f t="shared" ca="1" si="31"/>
        <v/>
      </c>
      <c r="K124" s="139" t="str">
        <f t="shared" ca="1" si="41"/>
        <v/>
      </c>
      <c r="L124" s="140" t="str">
        <f t="shared" ca="1" si="44"/>
        <v/>
      </c>
      <c r="M124" s="118" t="str">
        <f t="shared" ca="1" si="45"/>
        <v/>
      </c>
      <c r="N124" s="138" t="str">
        <f t="shared" ca="1" si="46"/>
        <v/>
      </c>
    </row>
    <row r="125" spans="1:14" x14ac:dyDescent="0.15">
      <c r="A125" s="138" t="str">
        <f t="shared" ca="1" si="28"/>
        <v/>
      </c>
      <c r="B125" s="102" t="str">
        <f t="shared" ca="1" si="35"/>
        <v/>
      </c>
      <c r="C125" s="102" t="str">
        <f t="shared" ca="1" si="36"/>
        <v/>
      </c>
      <c r="D125" s="139" t="str">
        <f t="shared" ca="1" si="37"/>
        <v/>
      </c>
      <c r="E125" s="139" t="str">
        <f t="shared" ca="1" si="38"/>
        <v/>
      </c>
      <c r="F125" s="140" t="str">
        <f t="shared" ca="1" si="42"/>
        <v/>
      </c>
      <c r="G125" s="118" t="str">
        <f t="shared" ca="1" si="43"/>
        <v/>
      </c>
      <c r="H125" s="118" t="str">
        <f t="shared" ca="1" si="39"/>
        <v/>
      </c>
      <c r="I125" s="140" t="str">
        <f t="shared" ca="1" si="40"/>
        <v/>
      </c>
      <c r="J125" s="140" t="str">
        <f t="shared" ca="1" si="31"/>
        <v/>
      </c>
      <c r="K125" s="139" t="str">
        <f t="shared" ca="1" si="41"/>
        <v/>
      </c>
      <c r="L125" s="140" t="str">
        <f t="shared" ca="1" si="44"/>
        <v/>
      </c>
      <c r="M125" s="118" t="str">
        <f t="shared" ca="1" si="45"/>
        <v/>
      </c>
      <c r="N125" s="138" t="str">
        <f t="shared" ca="1" si="46"/>
        <v/>
      </c>
    </row>
    <row r="126" spans="1:14" x14ac:dyDescent="0.15">
      <c r="A126" s="138" t="str">
        <f t="shared" ca="1" si="28"/>
        <v/>
      </c>
      <c r="B126" s="102" t="str">
        <f t="shared" ca="1" si="35"/>
        <v/>
      </c>
      <c r="C126" s="102" t="str">
        <f t="shared" ca="1" si="36"/>
        <v/>
      </c>
      <c r="D126" s="139" t="str">
        <f t="shared" ca="1" si="37"/>
        <v/>
      </c>
      <c r="E126" s="139" t="str">
        <f t="shared" ca="1" si="38"/>
        <v/>
      </c>
      <c r="F126" s="140" t="str">
        <f t="shared" ca="1" si="42"/>
        <v/>
      </c>
      <c r="G126" s="118" t="str">
        <f t="shared" ca="1" si="43"/>
        <v/>
      </c>
      <c r="H126" s="118" t="str">
        <f t="shared" ca="1" si="39"/>
        <v/>
      </c>
      <c r="I126" s="140" t="str">
        <f t="shared" ca="1" si="40"/>
        <v/>
      </c>
      <c r="J126" s="140" t="str">
        <f t="shared" ca="1" si="31"/>
        <v/>
      </c>
      <c r="K126" s="139" t="str">
        <f t="shared" ca="1" si="41"/>
        <v/>
      </c>
      <c r="L126" s="140" t="str">
        <f t="shared" ca="1" si="44"/>
        <v/>
      </c>
      <c r="M126" s="118" t="str">
        <f t="shared" ca="1" si="45"/>
        <v/>
      </c>
      <c r="N126" s="138" t="str">
        <f t="shared" ca="1" si="46"/>
        <v/>
      </c>
    </row>
    <row r="127" spans="1:14" x14ac:dyDescent="0.15">
      <c r="A127" s="138" t="str">
        <f t="shared" ca="1" si="28"/>
        <v/>
      </c>
      <c r="B127" s="102" t="str">
        <f t="shared" ca="1" si="35"/>
        <v/>
      </c>
      <c r="C127" s="102" t="str">
        <f t="shared" ca="1" si="36"/>
        <v/>
      </c>
      <c r="D127" s="139" t="str">
        <f t="shared" ca="1" si="37"/>
        <v/>
      </c>
      <c r="E127" s="139" t="str">
        <f t="shared" ca="1" si="38"/>
        <v/>
      </c>
      <c r="F127" s="140" t="str">
        <f t="shared" ca="1" si="42"/>
        <v/>
      </c>
      <c r="G127" s="118" t="str">
        <f t="shared" ca="1" si="43"/>
        <v/>
      </c>
      <c r="H127" s="118" t="str">
        <f t="shared" ca="1" si="39"/>
        <v/>
      </c>
      <c r="I127" s="140" t="str">
        <f t="shared" ca="1" si="40"/>
        <v/>
      </c>
      <c r="J127" s="140" t="str">
        <f t="shared" ca="1" si="31"/>
        <v/>
      </c>
      <c r="K127" s="139" t="str">
        <f t="shared" ca="1" si="41"/>
        <v/>
      </c>
      <c r="L127" s="140" t="str">
        <f t="shared" ca="1" si="44"/>
        <v/>
      </c>
      <c r="M127" s="118" t="str">
        <f t="shared" ca="1" si="45"/>
        <v/>
      </c>
      <c r="N127" s="138" t="str">
        <f t="shared" ca="1" si="46"/>
        <v/>
      </c>
    </row>
    <row r="128" spans="1:14" x14ac:dyDescent="0.15">
      <c r="A128" s="138" t="str">
        <f t="shared" ca="1" si="28"/>
        <v/>
      </c>
      <c r="B128" s="102" t="str">
        <f t="shared" ca="1" si="35"/>
        <v/>
      </c>
      <c r="C128" s="102" t="str">
        <f t="shared" ca="1" si="36"/>
        <v/>
      </c>
      <c r="D128" s="139" t="str">
        <f t="shared" ca="1" si="37"/>
        <v/>
      </c>
      <c r="E128" s="139" t="str">
        <f t="shared" ca="1" si="38"/>
        <v/>
      </c>
      <c r="F128" s="140" t="str">
        <f t="shared" ca="1" si="42"/>
        <v/>
      </c>
      <c r="G128" s="118" t="str">
        <f t="shared" ca="1" si="43"/>
        <v/>
      </c>
      <c r="H128" s="118" t="str">
        <f t="shared" ca="1" si="39"/>
        <v/>
      </c>
      <c r="I128" s="140" t="str">
        <f t="shared" ca="1" si="40"/>
        <v/>
      </c>
      <c r="J128" s="140" t="str">
        <f t="shared" ca="1" si="31"/>
        <v/>
      </c>
      <c r="K128" s="139" t="str">
        <f t="shared" ca="1" si="41"/>
        <v/>
      </c>
      <c r="L128" s="140" t="str">
        <f t="shared" ca="1" si="44"/>
        <v/>
      </c>
      <c r="M128" s="118" t="str">
        <f t="shared" ca="1" si="45"/>
        <v/>
      </c>
      <c r="N128" s="138" t="str">
        <f t="shared" ca="1" si="46"/>
        <v/>
      </c>
    </row>
    <row r="129" spans="1:14" x14ac:dyDescent="0.15">
      <c r="A129" s="138" t="str">
        <f t="shared" ca="1" si="28"/>
        <v/>
      </c>
      <c r="B129" s="102" t="str">
        <f t="shared" ca="1" si="35"/>
        <v/>
      </c>
      <c r="C129" s="102" t="str">
        <f t="shared" ca="1" si="36"/>
        <v/>
      </c>
      <c r="D129" s="139" t="str">
        <f t="shared" ca="1" si="37"/>
        <v/>
      </c>
      <c r="E129" s="139" t="str">
        <f t="shared" ca="1" si="38"/>
        <v/>
      </c>
      <c r="F129" s="140" t="str">
        <f t="shared" ca="1" si="42"/>
        <v/>
      </c>
      <c r="G129" s="118" t="str">
        <f t="shared" ca="1" si="43"/>
        <v/>
      </c>
      <c r="H129" s="118" t="str">
        <f t="shared" ca="1" si="39"/>
        <v/>
      </c>
      <c r="I129" s="140" t="str">
        <f t="shared" ca="1" si="40"/>
        <v/>
      </c>
      <c r="J129" s="140" t="str">
        <f t="shared" ca="1" si="31"/>
        <v/>
      </c>
      <c r="K129" s="139" t="str">
        <f t="shared" ca="1" si="41"/>
        <v/>
      </c>
      <c r="L129" s="140" t="str">
        <f t="shared" ca="1" si="44"/>
        <v/>
      </c>
      <c r="M129" s="118" t="str">
        <f t="shared" ca="1" si="45"/>
        <v/>
      </c>
      <c r="N129" s="138" t="str">
        <f t="shared" ca="1" si="46"/>
        <v/>
      </c>
    </row>
    <row r="130" spans="1:14" x14ac:dyDescent="0.15">
      <c r="A130" s="138" t="str">
        <f t="shared" ca="1" si="28"/>
        <v/>
      </c>
      <c r="B130" s="102" t="str">
        <f t="shared" ca="1" si="35"/>
        <v/>
      </c>
      <c r="C130" s="102" t="str">
        <f t="shared" ca="1" si="36"/>
        <v/>
      </c>
      <c r="D130" s="139" t="str">
        <f t="shared" ca="1" si="37"/>
        <v/>
      </c>
      <c r="E130" s="139" t="str">
        <f t="shared" ca="1" si="38"/>
        <v/>
      </c>
      <c r="F130" s="140" t="str">
        <f t="shared" ca="1" si="42"/>
        <v/>
      </c>
      <c r="G130" s="118" t="str">
        <f t="shared" ca="1" si="43"/>
        <v/>
      </c>
      <c r="H130" s="118" t="str">
        <f t="shared" ca="1" si="39"/>
        <v/>
      </c>
      <c r="I130" s="140" t="str">
        <f t="shared" ca="1" si="40"/>
        <v/>
      </c>
      <c r="J130" s="140" t="str">
        <f t="shared" ca="1" si="31"/>
        <v/>
      </c>
      <c r="K130" s="139" t="str">
        <f t="shared" ca="1" si="41"/>
        <v/>
      </c>
      <c r="L130" s="140" t="str">
        <f t="shared" ca="1" si="44"/>
        <v/>
      </c>
      <c r="M130" s="118" t="str">
        <f t="shared" ca="1" si="45"/>
        <v/>
      </c>
      <c r="N130" s="138" t="str">
        <f t="shared" ca="1" si="46"/>
        <v/>
      </c>
    </row>
    <row r="131" spans="1:14" x14ac:dyDescent="0.15">
      <c r="A131" s="138" t="str">
        <f t="shared" ca="1" si="28"/>
        <v/>
      </c>
      <c r="B131" s="102" t="str">
        <f t="shared" ca="1" si="35"/>
        <v/>
      </c>
      <c r="C131" s="102" t="str">
        <f t="shared" ca="1" si="36"/>
        <v/>
      </c>
      <c r="D131" s="139" t="str">
        <f t="shared" ca="1" si="37"/>
        <v/>
      </c>
      <c r="E131" s="139" t="str">
        <f t="shared" ca="1" si="38"/>
        <v/>
      </c>
      <c r="F131" s="140" t="str">
        <f t="shared" ca="1" si="42"/>
        <v/>
      </c>
      <c r="G131" s="118" t="str">
        <f t="shared" ca="1" si="43"/>
        <v/>
      </c>
      <c r="H131" s="118" t="str">
        <f t="shared" ca="1" si="39"/>
        <v/>
      </c>
      <c r="I131" s="140" t="str">
        <f t="shared" ca="1" si="40"/>
        <v/>
      </c>
      <c r="J131" s="140" t="str">
        <f t="shared" ca="1" si="31"/>
        <v/>
      </c>
      <c r="K131" s="139" t="str">
        <f t="shared" ca="1" si="41"/>
        <v/>
      </c>
      <c r="L131" s="140" t="str">
        <f t="shared" ca="1" si="44"/>
        <v/>
      </c>
      <c r="M131" s="118" t="str">
        <f t="shared" ca="1" si="45"/>
        <v/>
      </c>
      <c r="N131" s="138" t="str">
        <f t="shared" ca="1" si="46"/>
        <v/>
      </c>
    </row>
    <row r="132" spans="1:14" x14ac:dyDescent="0.15">
      <c r="A132" s="138" t="str">
        <f t="shared" ca="1" si="28"/>
        <v/>
      </c>
      <c r="B132" s="102" t="str">
        <f t="shared" ca="1" si="35"/>
        <v/>
      </c>
      <c r="C132" s="102" t="str">
        <f t="shared" ca="1" si="36"/>
        <v/>
      </c>
      <c r="D132" s="139" t="str">
        <f t="shared" ca="1" si="37"/>
        <v/>
      </c>
      <c r="E132" s="139" t="str">
        <f t="shared" ca="1" si="38"/>
        <v/>
      </c>
      <c r="F132" s="140" t="str">
        <f t="shared" ca="1" si="42"/>
        <v/>
      </c>
      <c r="G132" s="118" t="str">
        <f t="shared" ca="1" si="43"/>
        <v/>
      </c>
      <c r="H132" s="118" t="str">
        <f t="shared" ca="1" si="39"/>
        <v/>
      </c>
      <c r="I132" s="140" t="str">
        <f t="shared" ca="1" si="40"/>
        <v/>
      </c>
      <c r="J132" s="140" t="str">
        <f t="shared" ca="1" si="31"/>
        <v/>
      </c>
      <c r="K132" s="139" t="str">
        <f t="shared" ca="1" si="41"/>
        <v/>
      </c>
      <c r="L132" s="140" t="str">
        <f t="shared" ca="1" si="44"/>
        <v/>
      </c>
      <c r="M132" s="118" t="str">
        <f t="shared" ca="1" si="45"/>
        <v/>
      </c>
      <c r="N132" s="138" t="str">
        <f t="shared" ca="1" si="46"/>
        <v/>
      </c>
    </row>
    <row r="133" spans="1:14" x14ac:dyDescent="0.15">
      <c r="A133" s="138" t="str">
        <f t="shared" ca="1" si="28"/>
        <v/>
      </c>
      <c r="B133" s="102" t="str">
        <f t="shared" ca="1" si="35"/>
        <v/>
      </c>
      <c r="C133" s="102" t="str">
        <f t="shared" ca="1" si="36"/>
        <v/>
      </c>
      <c r="D133" s="139" t="str">
        <f t="shared" ca="1" si="37"/>
        <v/>
      </c>
      <c r="E133" s="139" t="str">
        <f t="shared" ca="1" si="38"/>
        <v/>
      </c>
      <c r="F133" s="140" t="str">
        <f t="shared" ca="1" si="42"/>
        <v/>
      </c>
      <c r="G133" s="118" t="str">
        <f t="shared" ca="1" si="43"/>
        <v/>
      </c>
      <c r="H133" s="118" t="str">
        <f t="shared" ca="1" si="39"/>
        <v/>
      </c>
      <c r="I133" s="140" t="str">
        <f t="shared" ca="1" si="40"/>
        <v/>
      </c>
      <c r="J133" s="140" t="str">
        <f t="shared" ca="1" si="31"/>
        <v/>
      </c>
      <c r="K133" s="139" t="str">
        <f t="shared" ca="1" si="41"/>
        <v/>
      </c>
      <c r="L133" s="140" t="str">
        <f t="shared" ca="1" si="44"/>
        <v/>
      </c>
      <c r="M133" s="118" t="str">
        <f t="shared" ca="1" si="45"/>
        <v/>
      </c>
      <c r="N133" s="138" t="str">
        <f t="shared" ca="1" si="46"/>
        <v/>
      </c>
    </row>
    <row r="134" spans="1:14" x14ac:dyDescent="0.15">
      <c r="A134" s="138" t="str">
        <f t="shared" ca="1" si="28"/>
        <v/>
      </c>
      <c r="B134" s="102" t="str">
        <f t="shared" ca="1" si="35"/>
        <v/>
      </c>
      <c r="C134" s="102" t="str">
        <f t="shared" ca="1" si="36"/>
        <v/>
      </c>
      <c r="D134" s="139" t="str">
        <f t="shared" ca="1" si="37"/>
        <v/>
      </c>
      <c r="E134" s="139" t="str">
        <f t="shared" ca="1" si="38"/>
        <v/>
      </c>
      <c r="F134" s="140" t="str">
        <f t="shared" ca="1" si="42"/>
        <v/>
      </c>
      <c r="G134" s="118" t="str">
        <f t="shared" ca="1" si="43"/>
        <v/>
      </c>
      <c r="H134" s="118" t="str">
        <f t="shared" ca="1" si="39"/>
        <v/>
      </c>
      <c r="I134" s="140" t="str">
        <f t="shared" ca="1" si="40"/>
        <v/>
      </c>
      <c r="J134" s="140" t="str">
        <f t="shared" ca="1" si="31"/>
        <v/>
      </c>
      <c r="K134" s="139" t="str">
        <f t="shared" ca="1" si="41"/>
        <v/>
      </c>
      <c r="L134" s="140" t="str">
        <f t="shared" ca="1" si="44"/>
        <v/>
      </c>
      <c r="M134" s="118" t="str">
        <f t="shared" ca="1" si="45"/>
        <v/>
      </c>
      <c r="N134" s="138" t="str">
        <f t="shared" ca="1" si="46"/>
        <v/>
      </c>
    </row>
    <row r="135" spans="1:14" x14ac:dyDescent="0.15">
      <c r="A135" s="138" t="str">
        <f t="shared" ref="A135:A198" ca="1" si="47">IF(ROW()-5&gt;$A$5,"",ROW()-5)</f>
        <v/>
      </c>
      <c r="B135" s="102" t="str">
        <f t="shared" ca="1" si="35"/>
        <v/>
      </c>
      <c r="C135" s="102" t="str">
        <f t="shared" ca="1" si="36"/>
        <v/>
      </c>
      <c r="D135" s="139" t="str">
        <f t="shared" ca="1" si="37"/>
        <v/>
      </c>
      <c r="E135" s="139" t="str">
        <f t="shared" ca="1" si="38"/>
        <v/>
      </c>
      <c r="F135" s="140" t="str">
        <f t="shared" ca="1" si="42"/>
        <v/>
      </c>
      <c r="G135" s="118" t="str">
        <f t="shared" ca="1" si="43"/>
        <v/>
      </c>
      <c r="H135" s="118" t="str">
        <f t="shared" ca="1" si="39"/>
        <v/>
      </c>
      <c r="I135" s="140" t="str">
        <f t="shared" ca="1" si="40"/>
        <v/>
      </c>
      <c r="J135" s="140" t="str">
        <f t="shared" ref="J135:J198" ca="1" si="48">IF($A135="","",INDEX(INDIRECT("gsn_raw!AJ:AJ"),MATCH($B$4,INDIRECT("gsn_raw!AA:AA"),0)+$A135))</f>
        <v/>
      </c>
      <c r="K135" s="139" t="str">
        <f t="shared" ca="1" si="41"/>
        <v/>
      </c>
      <c r="L135" s="140" t="str">
        <f t="shared" ca="1" si="44"/>
        <v/>
      </c>
      <c r="M135" s="118" t="str">
        <f t="shared" ca="1" si="45"/>
        <v/>
      </c>
      <c r="N135" s="138" t="str">
        <f t="shared" ca="1" si="46"/>
        <v/>
      </c>
    </row>
    <row r="136" spans="1:14" x14ac:dyDescent="0.15">
      <c r="A136" s="138" t="str">
        <f t="shared" ca="1" si="47"/>
        <v/>
      </c>
      <c r="B136" s="102" t="str">
        <f t="shared" ca="1" si="35"/>
        <v/>
      </c>
      <c r="C136" s="102" t="str">
        <f t="shared" ca="1" si="36"/>
        <v/>
      </c>
      <c r="D136" s="139" t="str">
        <f t="shared" ca="1" si="37"/>
        <v/>
      </c>
      <c r="E136" s="139" t="str">
        <f t="shared" ca="1" si="38"/>
        <v/>
      </c>
      <c r="F136" s="140" t="str">
        <f t="shared" ca="1" si="42"/>
        <v/>
      </c>
      <c r="G136" s="118" t="str">
        <f t="shared" ca="1" si="43"/>
        <v/>
      </c>
      <c r="H136" s="118" t="str">
        <f t="shared" ca="1" si="39"/>
        <v/>
      </c>
      <c r="I136" s="140" t="str">
        <f t="shared" ca="1" si="40"/>
        <v/>
      </c>
      <c r="J136" s="140" t="str">
        <f t="shared" ca="1" si="48"/>
        <v/>
      </c>
      <c r="K136" s="139" t="str">
        <f t="shared" ca="1" si="41"/>
        <v/>
      </c>
      <c r="L136" s="140" t="str">
        <f t="shared" ca="1" si="44"/>
        <v/>
      </c>
      <c r="M136" s="118" t="str">
        <f t="shared" ca="1" si="45"/>
        <v/>
      </c>
      <c r="N136" s="138" t="str">
        <f t="shared" ca="1" si="46"/>
        <v/>
      </c>
    </row>
    <row r="137" spans="1:14" x14ac:dyDescent="0.15">
      <c r="A137" s="138" t="str">
        <f t="shared" ca="1" si="47"/>
        <v/>
      </c>
      <c r="B137" s="102" t="str">
        <f t="shared" ca="1" si="35"/>
        <v/>
      </c>
      <c r="C137" s="102" t="str">
        <f t="shared" ca="1" si="36"/>
        <v/>
      </c>
      <c r="D137" s="139" t="str">
        <f t="shared" ca="1" si="37"/>
        <v/>
      </c>
      <c r="E137" s="139" t="str">
        <f t="shared" ca="1" si="38"/>
        <v/>
      </c>
      <c r="F137" s="140" t="str">
        <f t="shared" ca="1" si="42"/>
        <v/>
      </c>
      <c r="G137" s="118" t="str">
        <f t="shared" ca="1" si="43"/>
        <v/>
      </c>
      <c r="H137" s="118" t="str">
        <f t="shared" ca="1" si="39"/>
        <v/>
      </c>
      <c r="I137" s="140" t="str">
        <f t="shared" ca="1" si="40"/>
        <v/>
      </c>
      <c r="J137" s="140" t="str">
        <f t="shared" ca="1" si="48"/>
        <v/>
      </c>
      <c r="K137" s="139" t="str">
        <f t="shared" ca="1" si="41"/>
        <v/>
      </c>
      <c r="L137" s="140" t="str">
        <f t="shared" ca="1" si="44"/>
        <v/>
      </c>
      <c r="M137" s="118" t="str">
        <f t="shared" ca="1" si="45"/>
        <v/>
      </c>
      <c r="N137" s="138" t="str">
        <f t="shared" ca="1" si="46"/>
        <v/>
      </c>
    </row>
    <row r="138" spans="1:14" x14ac:dyDescent="0.15">
      <c r="A138" s="138" t="str">
        <f t="shared" ca="1" si="47"/>
        <v/>
      </c>
      <c r="B138" s="102" t="str">
        <f t="shared" ca="1" si="35"/>
        <v/>
      </c>
      <c r="C138" s="102" t="str">
        <f t="shared" ca="1" si="36"/>
        <v/>
      </c>
      <c r="D138" s="139" t="str">
        <f t="shared" ca="1" si="37"/>
        <v/>
      </c>
      <c r="E138" s="139" t="str">
        <f t="shared" ca="1" si="38"/>
        <v/>
      </c>
      <c r="F138" s="140" t="str">
        <f t="shared" ca="1" si="42"/>
        <v/>
      </c>
      <c r="G138" s="118" t="str">
        <f t="shared" ca="1" si="43"/>
        <v/>
      </c>
      <c r="H138" s="118" t="str">
        <f t="shared" ca="1" si="39"/>
        <v/>
      </c>
      <c r="I138" s="140" t="str">
        <f t="shared" ca="1" si="40"/>
        <v/>
      </c>
      <c r="J138" s="140" t="str">
        <f t="shared" ca="1" si="48"/>
        <v/>
      </c>
      <c r="K138" s="139" t="str">
        <f t="shared" ca="1" si="41"/>
        <v/>
      </c>
      <c r="L138" s="140" t="str">
        <f t="shared" ca="1" si="44"/>
        <v/>
      </c>
      <c r="M138" s="118" t="str">
        <f t="shared" ca="1" si="45"/>
        <v/>
      </c>
      <c r="N138" s="138" t="str">
        <f t="shared" ca="1" si="46"/>
        <v/>
      </c>
    </row>
    <row r="139" spans="1:14" x14ac:dyDescent="0.15">
      <c r="A139" s="138" t="str">
        <f t="shared" ca="1" si="47"/>
        <v/>
      </c>
      <c r="B139" s="102" t="str">
        <f t="shared" ca="1" si="35"/>
        <v/>
      </c>
      <c r="C139" s="102" t="str">
        <f t="shared" ca="1" si="36"/>
        <v/>
      </c>
      <c r="D139" s="139" t="str">
        <f t="shared" ca="1" si="37"/>
        <v/>
      </c>
      <c r="E139" s="139" t="str">
        <f t="shared" ca="1" si="38"/>
        <v/>
      </c>
      <c r="F139" s="140" t="str">
        <f t="shared" ca="1" si="42"/>
        <v/>
      </c>
      <c r="G139" s="118" t="str">
        <f t="shared" ca="1" si="43"/>
        <v/>
      </c>
      <c r="H139" s="118" t="str">
        <f t="shared" ca="1" si="39"/>
        <v/>
      </c>
      <c r="I139" s="140" t="str">
        <f t="shared" ca="1" si="40"/>
        <v/>
      </c>
      <c r="J139" s="140" t="str">
        <f t="shared" ca="1" si="48"/>
        <v/>
      </c>
      <c r="K139" s="139" t="str">
        <f t="shared" ca="1" si="41"/>
        <v/>
      </c>
      <c r="L139" s="140" t="str">
        <f t="shared" ca="1" si="44"/>
        <v/>
      </c>
      <c r="M139" s="118" t="str">
        <f t="shared" ca="1" si="45"/>
        <v/>
      </c>
      <c r="N139" s="138" t="str">
        <f t="shared" ca="1" si="46"/>
        <v/>
      </c>
    </row>
    <row r="140" spans="1:14" x14ac:dyDescent="0.15">
      <c r="A140" s="138" t="str">
        <f t="shared" ca="1" si="47"/>
        <v/>
      </c>
      <c r="B140" s="102" t="str">
        <f t="shared" ca="1" si="35"/>
        <v/>
      </c>
      <c r="C140" s="102" t="str">
        <f t="shared" ca="1" si="36"/>
        <v/>
      </c>
      <c r="D140" s="139" t="str">
        <f t="shared" ca="1" si="37"/>
        <v/>
      </c>
      <c r="E140" s="139" t="str">
        <f t="shared" ca="1" si="38"/>
        <v/>
      </c>
      <c r="F140" s="140" t="str">
        <f t="shared" ca="1" si="42"/>
        <v/>
      </c>
      <c r="G140" s="118" t="str">
        <f t="shared" ca="1" si="43"/>
        <v/>
      </c>
      <c r="H140" s="118" t="str">
        <f t="shared" ca="1" si="39"/>
        <v/>
      </c>
      <c r="I140" s="140" t="str">
        <f t="shared" ca="1" si="40"/>
        <v/>
      </c>
      <c r="J140" s="140" t="str">
        <f t="shared" ca="1" si="48"/>
        <v/>
      </c>
      <c r="K140" s="139" t="str">
        <f t="shared" ca="1" si="41"/>
        <v/>
      </c>
      <c r="L140" s="140" t="str">
        <f t="shared" ca="1" si="44"/>
        <v/>
      </c>
      <c r="M140" s="118" t="str">
        <f t="shared" ca="1" si="45"/>
        <v/>
      </c>
      <c r="N140" s="138" t="str">
        <f t="shared" ca="1" si="46"/>
        <v/>
      </c>
    </row>
    <row r="141" spans="1:14" x14ac:dyDescent="0.15">
      <c r="A141" s="138" t="str">
        <f t="shared" ca="1" si="47"/>
        <v/>
      </c>
      <c r="B141" s="102" t="str">
        <f t="shared" ca="1" si="35"/>
        <v/>
      </c>
      <c r="C141" s="102" t="str">
        <f t="shared" ca="1" si="36"/>
        <v/>
      </c>
      <c r="D141" s="139" t="str">
        <f t="shared" ca="1" si="37"/>
        <v/>
      </c>
      <c r="E141" s="139" t="str">
        <f t="shared" ca="1" si="38"/>
        <v/>
      </c>
      <c r="F141" s="140" t="str">
        <f t="shared" ca="1" si="42"/>
        <v/>
      </c>
      <c r="G141" s="118" t="str">
        <f t="shared" ca="1" si="43"/>
        <v/>
      </c>
      <c r="H141" s="118" t="str">
        <f t="shared" ca="1" si="39"/>
        <v/>
      </c>
      <c r="I141" s="140" t="str">
        <f t="shared" ca="1" si="40"/>
        <v/>
      </c>
      <c r="J141" s="140" t="str">
        <f t="shared" ca="1" si="48"/>
        <v/>
      </c>
      <c r="K141" s="139" t="str">
        <f t="shared" ca="1" si="41"/>
        <v/>
      </c>
      <c r="L141" s="140" t="str">
        <f t="shared" ca="1" si="44"/>
        <v/>
      </c>
      <c r="M141" s="118" t="str">
        <f t="shared" ca="1" si="45"/>
        <v/>
      </c>
      <c r="N141" s="138" t="str">
        <f t="shared" ca="1" si="46"/>
        <v/>
      </c>
    </row>
    <row r="142" spans="1:14" x14ac:dyDescent="0.15">
      <c r="A142" s="138" t="str">
        <f t="shared" ca="1" si="47"/>
        <v/>
      </c>
      <c r="B142" s="102" t="str">
        <f t="shared" ca="1" si="35"/>
        <v/>
      </c>
      <c r="C142" s="102" t="str">
        <f t="shared" ca="1" si="36"/>
        <v/>
      </c>
      <c r="D142" s="139" t="str">
        <f t="shared" ca="1" si="37"/>
        <v/>
      </c>
      <c r="E142" s="139" t="str">
        <f t="shared" ca="1" si="38"/>
        <v/>
      </c>
      <c r="F142" s="140" t="str">
        <f t="shared" ca="1" si="42"/>
        <v/>
      </c>
      <c r="G142" s="118" t="str">
        <f t="shared" ca="1" si="43"/>
        <v/>
      </c>
      <c r="H142" s="118" t="str">
        <f t="shared" ca="1" si="39"/>
        <v/>
      </c>
      <c r="I142" s="140" t="str">
        <f t="shared" ca="1" si="40"/>
        <v/>
      </c>
      <c r="J142" s="140" t="str">
        <f t="shared" ca="1" si="48"/>
        <v/>
      </c>
      <c r="K142" s="139" t="str">
        <f t="shared" ca="1" si="41"/>
        <v/>
      </c>
      <c r="L142" s="140" t="str">
        <f t="shared" ca="1" si="44"/>
        <v/>
      </c>
      <c r="M142" s="118" t="str">
        <f t="shared" ca="1" si="45"/>
        <v/>
      </c>
      <c r="N142" s="138" t="str">
        <f t="shared" ca="1" si="46"/>
        <v/>
      </c>
    </row>
    <row r="143" spans="1:14" x14ac:dyDescent="0.15">
      <c r="A143" s="138" t="str">
        <f t="shared" ca="1" si="47"/>
        <v/>
      </c>
      <c r="B143" s="102" t="str">
        <f t="shared" ca="1" si="35"/>
        <v/>
      </c>
      <c r="C143" s="102" t="str">
        <f t="shared" ca="1" si="36"/>
        <v/>
      </c>
      <c r="D143" s="139" t="str">
        <f t="shared" ca="1" si="37"/>
        <v/>
      </c>
      <c r="E143" s="139" t="str">
        <f t="shared" ca="1" si="38"/>
        <v/>
      </c>
      <c r="F143" s="140" t="str">
        <f t="shared" ca="1" si="42"/>
        <v/>
      </c>
      <c r="G143" s="118" t="str">
        <f t="shared" ca="1" si="43"/>
        <v/>
      </c>
      <c r="H143" s="118" t="str">
        <f t="shared" ca="1" si="39"/>
        <v/>
      </c>
      <c r="I143" s="140" t="str">
        <f t="shared" ca="1" si="40"/>
        <v/>
      </c>
      <c r="J143" s="140" t="str">
        <f t="shared" ca="1" si="48"/>
        <v/>
      </c>
      <c r="K143" s="139" t="str">
        <f t="shared" ca="1" si="41"/>
        <v/>
      </c>
      <c r="L143" s="140" t="str">
        <f t="shared" ca="1" si="44"/>
        <v/>
      </c>
      <c r="M143" s="118" t="str">
        <f t="shared" ca="1" si="45"/>
        <v/>
      </c>
      <c r="N143" s="138" t="str">
        <f t="shared" ca="1" si="46"/>
        <v/>
      </c>
    </row>
    <row r="144" spans="1:14" x14ac:dyDescent="0.15">
      <c r="A144" s="138" t="str">
        <f t="shared" ca="1" si="47"/>
        <v/>
      </c>
      <c r="B144" s="102" t="str">
        <f t="shared" ca="1" si="35"/>
        <v/>
      </c>
      <c r="C144" s="102" t="str">
        <f t="shared" ca="1" si="36"/>
        <v/>
      </c>
      <c r="D144" s="139" t="str">
        <f t="shared" ca="1" si="37"/>
        <v/>
      </c>
      <c r="E144" s="139" t="str">
        <f t="shared" ca="1" si="38"/>
        <v/>
      </c>
      <c r="F144" s="140" t="str">
        <f t="shared" ca="1" si="42"/>
        <v/>
      </c>
      <c r="G144" s="118" t="str">
        <f t="shared" ca="1" si="43"/>
        <v/>
      </c>
      <c r="H144" s="118" t="str">
        <f t="shared" ca="1" si="39"/>
        <v/>
      </c>
      <c r="I144" s="140" t="str">
        <f t="shared" ca="1" si="40"/>
        <v/>
      </c>
      <c r="J144" s="140" t="str">
        <f t="shared" ca="1" si="48"/>
        <v/>
      </c>
      <c r="K144" s="139" t="str">
        <f t="shared" ca="1" si="41"/>
        <v/>
      </c>
      <c r="L144" s="140" t="str">
        <f t="shared" ca="1" si="44"/>
        <v/>
      </c>
      <c r="M144" s="118" t="str">
        <f t="shared" ca="1" si="45"/>
        <v/>
      </c>
      <c r="N144" s="138" t="str">
        <f t="shared" ca="1" si="46"/>
        <v/>
      </c>
    </row>
    <row r="145" spans="1:14" x14ac:dyDescent="0.15">
      <c r="A145" s="138" t="str">
        <f t="shared" ca="1" si="47"/>
        <v/>
      </c>
      <c r="B145" s="102" t="str">
        <f t="shared" ca="1" si="35"/>
        <v/>
      </c>
      <c r="C145" s="102" t="str">
        <f t="shared" ca="1" si="36"/>
        <v/>
      </c>
      <c r="D145" s="139" t="str">
        <f t="shared" ca="1" si="37"/>
        <v/>
      </c>
      <c r="E145" s="139" t="str">
        <f t="shared" ca="1" si="38"/>
        <v/>
      </c>
      <c r="F145" s="140" t="str">
        <f t="shared" ca="1" si="42"/>
        <v/>
      </c>
      <c r="G145" s="118" t="str">
        <f t="shared" ca="1" si="43"/>
        <v/>
      </c>
      <c r="H145" s="118" t="str">
        <f t="shared" ca="1" si="39"/>
        <v/>
      </c>
      <c r="I145" s="140" t="str">
        <f t="shared" ca="1" si="40"/>
        <v/>
      </c>
      <c r="J145" s="140" t="str">
        <f t="shared" ca="1" si="48"/>
        <v/>
      </c>
      <c r="K145" s="139" t="str">
        <f t="shared" ca="1" si="41"/>
        <v/>
      </c>
      <c r="L145" s="140" t="str">
        <f t="shared" ca="1" si="44"/>
        <v/>
      </c>
      <c r="M145" s="118" t="str">
        <f t="shared" ca="1" si="45"/>
        <v/>
      </c>
      <c r="N145" s="138" t="str">
        <f t="shared" ca="1" si="46"/>
        <v/>
      </c>
    </row>
    <row r="146" spans="1:14" x14ac:dyDescent="0.15">
      <c r="A146" s="138" t="str">
        <f t="shared" ca="1" si="47"/>
        <v/>
      </c>
      <c r="B146" s="102" t="str">
        <f t="shared" ca="1" si="35"/>
        <v/>
      </c>
      <c r="C146" s="102" t="str">
        <f t="shared" ca="1" si="36"/>
        <v/>
      </c>
      <c r="D146" s="139" t="str">
        <f t="shared" ca="1" si="37"/>
        <v/>
      </c>
      <c r="E146" s="139" t="str">
        <f t="shared" ca="1" si="38"/>
        <v/>
      </c>
      <c r="F146" s="140" t="str">
        <f t="shared" ca="1" si="42"/>
        <v/>
      </c>
      <c r="G146" s="118" t="str">
        <f t="shared" ca="1" si="43"/>
        <v/>
      </c>
      <c r="H146" s="118" t="str">
        <f t="shared" ca="1" si="39"/>
        <v/>
      </c>
      <c r="I146" s="140" t="str">
        <f t="shared" ca="1" si="40"/>
        <v/>
      </c>
      <c r="J146" s="140" t="str">
        <f t="shared" ca="1" si="48"/>
        <v/>
      </c>
      <c r="K146" s="139" t="str">
        <f t="shared" ca="1" si="41"/>
        <v/>
      </c>
      <c r="L146" s="140" t="str">
        <f t="shared" ca="1" si="44"/>
        <v/>
      </c>
      <c r="M146" s="118" t="str">
        <f t="shared" ca="1" si="45"/>
        <v/>
      </c>
      <c r="N146" s="138" t="str">
        <f t="shared" ca="1" si="46"/>
        <v/>
      </c>
    </row>
    <row r="147" spans="1:14" x14ac:dyDescent="0.15">
      <c r="A147" s="138" t="str">
        <f t="shared" ca="1" si="47"/>
        <v/>
      </c>
      <c r="B147" s="102" t="str">
        <f t="shared" ca="1" si="35"/>
        <v/>
      </c>
      <c r="C147" s="102" t="str">
        <f t="shared" ca="1" si="36"/>
        <v/>
      </c>
      <c r="D147" s="139" t="str">
        <f t="shared" ca="1" si="37"/>
        <v/>
      </c>
      <c r="E147" s="139" t="str">
        <f t="shared" ca="1" si="38"/>
        <v/>
      </c>
      <c r="F147" s="140" t="str">
        <f t="shared" ca="1" si="42"/>
        <v/>
      </c>
      <c r="G147" s="118" t="str">
        <f t="shared" ca="1" si="43"/>
        <v/>
      </c>
      <c r="H147" s="118" t="str">
        <f t="shared" ca="1" si="39"/>
        <v/>
      </c>
      <c r="I147" s="140" t="str">
        <f t="shared" ca="1" si="40"/>
        <v/>
      </c>
      <c r="J147" s="140" t="str">
        <f t="shared" ca="1" si="48"/>
        <v/>
      </c>
      <c r="K147" s="139" t="str">
        <f t="shared" ca="1" si="41"/>
        <v/>
      </c>
      <c r="L147" s="140" t="str">
        <f t="shared" ca="1" si="44"/>
        <v/>
      </c>
      <c r="M147" s="118" t="str">
        <f t="shared" ca="1" si="45"/>
        <v/>
      </c>
      <c r="N147" s="138" t="str">
        <f t="shared" ca="1" si="46"/>
        <v/>
      </c>
    </row>
    <row r="148" spans="1:14" x14ac:dyDescent="0.15">
      <c r="A148" s="138" t="str">
        <f t="shared" ca="1" si="47"/>
        <v/>
      </c>
      <c r="B148" s="102" t="str">
        <f t="shared" ca="1" si="35"/>
        <v/>
      </c>
      <c r="C148" s="102" t="str">
        <f t="shared" ca="1" si="36"/>
        <v/>
      </c>
      <c r="D148" s="139" t="str">
        <f t="shared" ca="1" si="37"/>
        <v/>
      </c>
      <c r="E148" s="139" t="str">
        <f t="shared" ca="1" si="38"/>
        <v/>
      </c>
      <c r="F148" s="140" t="str">
        <f t="shared" ca="1" si="42"/>
        <v/>
      </c>
      <c r="G148" s="118" t="str">
        <f t="shared" ca="1" si="43"/>
        <v/>
      </c>
      <c r="H148" s="118" t="str">
        <f t="shared" ca="1" si="39"/>
        <v/>
      </c>
      <c r="I148" s="140" t="str">
        <f t="shared" ca="1" si="40"/>
        <v/>
      </c>
      <c r="J148" s="140" t="str">
        <f t="shared" ca="1" si="48"/>
        <v/>
      </c>
      <c r="K148" s="139" t="str">
        <f t="shared" ca="1" si="41"/>
        <v/>
      </c>
      <c r="L148" s="140" t="str">
        <f t="shared" ca="1" si="44"/>
        <v/>
      </c>
      <c r="M148" s="118" t="str">
        <f t="shared" ca="1" si="45"/>
        <v/>
      </c>
      <c r="N148" s="138" t="str">
        <f t="shared" ca="1" si="46"/>
        <v/>
      </c>
    </row>
    <row r="149" spans="1:14" x14ac:dyDescent="0.15">
      <c r="A149" s="138" t="str">
        <f t="shared" ca="1" si="47"/>
        <v/>
      </c>
      <c r="B149" s="102" t="str">
        <f t="shared" ca="1" si="35"/>
        <v/>
      </c>
      <c r="C149" s="102" t="str">
        <f t="shared" ca="1" si="36"/>
        <v/>
      </c>
      <c r="D149" s="139" t="str">
        <f t="shared" ca="1" si="37"/>
        <v/>
      </c>
      <c r="E149" s="139" t="str">
        <f t="shared" ca="1" si="38"/>
        <v/>
      </c>
      <c r="F149" s="140" t="str">
        <f t="shared" ca="1" si="42"/>
        <v/>
      </c>
      <c r="G149" s="118" t="str">
        <f t="shared" ca="1" si="43"/>
        <v/>
      </c>
      <c r="H149" s="118" t="str">
        <f t="shared" ca="1" si="39"/>
        <v/>
      </c>
      <c r="I149" s="140" t="str">
        <f t="shared" ca="1" si="40"/>
        <v/>
      </c>
      <c r="J149" s="140" t="str">
        <f t="shared" ca="1" si="48"/>
        <v/>
      </c>
      <c r="K149" s="139" t="str">
        <f t="shared" ca="1" si="41"/>
        <v/>
      </c>
      <c r="L149" s="140" t="str">
        <f t="shared" ca="1" si="44"/>
        <v/>
      </c>
      <c r="M149" s="118" t="str">
        <f t="shared" ca="1" si="45"/>
        <v/>
      </c>
      <c r="N149" s="138" t="str">
        <f t="shared" ca="1" si="46"/>
        <v/>
      </c>
    </row>
    <row r="150" spans="1:14" x14ac:dyDescent="0.15">
      <c r="A150" s="138" t="str">
        <f t="shared" ca="1" si="47"/>
        <v/>
      </c>
      <c r="B150" s="102" t="str">
        <f t="shared" ca="1" si="35"/>
        <v/>
      </c>
      <c r="C150" s="102" t="str">
        <f t="shared" ca="1" si="36"/>
        <v/>
      </c>
      <c r="D150" s="139" t="str">
        <f t="shared" ca="1" si="37"/>
        <v/>
      </c>
      <c r="E150" s="139" t="str">
        <f t="shared" ca="1" si="38"/>
        <v/>
      </c>
      <c r="F150" s="140" t="str">
        <f t="shared" ca="1" si="42"/>
        <v/>
      </c>
      <c r="G150" s="118" t="str">
        <f t="shared" ca="1" si="43"/>
        <v/>
      </c>
      <c r="H150" s="118" t="str">
        <f t="shared" ca="1" si="39"/>
        <v/>
      </c>
      <c r="I150" s="140" t="str">
        <f t="shared" ca="1" si="40"/>
        <v/>
      </c>
      <c r="J150" s="140" t="str">
        <f t="shared" ca="1" si="48"/>
        <v/>
      </c>
      <c r="K150" s="139" t="str">
        <f t="shared" ca="1" si="41"/>
        <v/>
      </c>
      <c r="L150" s="140" t="str">
        <f t="shared" ca="1" si="44"/>
        <v/>
      </c>
      <c r="M150" s="118" t="str">
        <f t="shared" ca="1" si="45"/>
        <v/>
      </c>
      <c r="N150" s="138" t="str">
        <f t="shared" ca="1" si="46"/>
        <v/>
      </c>
    </row>
    <row r="151" spans="1:14" x14ac:dyDescent="0.15">
      <c r="A151" s="138" t="str">
        <f t="shared" ca="1" si="47"/>
        <v/>
      </c>
      <c r="B151" s="102" t="str">
        <f t="shared" ca="1" si="35"/>
        <v/>
      </c>
      <c r="C151" s="102" t="str">
        <f t="shared" ca="1" si="36"/>
        <v/>
      </c>
      <c r="D151" s="139" t="str">
        <f t="shared" ca="1" si="37"/>
        <v/>
      </c>
      <c r="E151" s="139" t="str">
        <f t="shared" ca="1" si="38"/>
        <v/>
      </c>
      <c r="F151" s="140" t="str">
        <f t="shared" ca="1" si="42"/>
        <v/>
      </c>
      <c r="G151" s="118" t="str">
        <f t="shared" ca="1" si="43"/>
        <v/>
      </c>
      <c r="H151" s="118" t="str">
        <f t="shared" ca="1" si="39"/>
        <v/>
      </c>
      <c r="I151" s="140" t="str">
        <f t="shared" ca="1" si="40"/>
        <v/>
      </c>
      <c r="J151" s="140" t="str">
        <f t="shared" ca="1" si="48"/>
        <v/>
      </c>
      <c r="K151" s="139" t="str">
        <f t="shared" ca="1" si="41"/>
        <v/>
      </c>
      <c r="L151" s="140" t="str">
        <f t="shared" ca="1" si="44"/>
        <v/>
      </c>
      <c r="M151" s="118" t="str">
        <f t="shared" ca="1" si="45"/>
        <v/>
      </c>
      <c r="N151" s="138" t="str">
        <f t="shared" ca="1" si="46"/>
        <v/>
      </c>
    </row>
    <row r="152" spans="1:14" x14ac:dyDescent="0.15">
      <c r="A152" s="138" t="str">
        <f t="shared" ca="1" si="47"/>
        <v/>
      </c>
      <c r="B152" s="102" t="str">
        <f t="shared" ca="1" si="35"/>
        <v/>
      </c>
      <c r="C152" s="102" t="str">
        <f t="shared" ca="1" si="36"/>
        <v/>
      </c>
      <c r="D152" s="139" t="str">
        <f t="shared" ca="1" si="37"/>
        <v/>
      </c>
      <c r="E152" s="139" t="str">
        <f t="shared" ca="1" si="38"/>
        <v/>
      </c>
      <c r="F152" s="140" t="str">
        <f t="shared" ca="1" si="42"/>
        <v/>
      </c>
      <c r="G152" s="118" t="str">
        <f t="shared" ca="1" si="43"/>
        <v/>
      </c>
      <c r="H152" s="118" t="str">
        <f t="shared" ca="1" si="39"/>
        <v/>
      </c>
      <c r="I152" s="140" t="str">
        <f t="shared" ca="1" si="40"/>
        <v/>
      </c>
      <c r="J152" s="140" t="str">
        <f t="shared" ca="1" si="48"/>
        <v/>
      </c>
      <c r="K152" s="139" t="str">
        <f t="shared" ca="1" si="41"/>
        <v/>
      </c>
      <c r="L152" s="140" t="str">
        <f t="shared" ca="1" si="44"/>
        <v/>
      </c>
      <c r="M152" s="118" t="str">
        <f t="shared" ca="1" si="45"/>
        <v/>
      </c>
      <c r="N152" s="138" t="str">
        <f t="shared" ca="1" si="46"/>
        <v/>
      </c>
    </row>
    <row r="153" spans="1:14" x14ac:dyDescent="0.15">
      <c r="A153" s="138" t="str">
        <f t="shared" ca="1" si="47"/>
        <v/>
      </c>
      <c r="B153" s="102" t="str">
        <f t="shared" ca="1" si="35"/>
        <v/>
      </c>
      <c r="C153" s="102" t="str">
        <f t="shared" ca="1" si="36"/>
        <v/>
      </c>
      <c r="D153" s="139" t="str">
        <f t="shared" ca="1" si="37"/>
        <v/>
      </c>
      <c r="E153" s="139" t="str">
        <f t="shared" ca="1" si="38"/>
        <v/>
      </c>
      <c r="F153" s="140" t="str">
        <f t="shared" ca="1" si="42"/>
        <v/>
      </c>
      <c r="G153" s="118" t="str">
        <f t="shared" ca="1" si="43"/>
        <v/>
      </c>
      <c r="H153" s="118" t="str">
        <f t="shared" ca="1" si="39"/>
        <v/>
      </c>
      <c r="I153" s="140" t="str">
        <f t="shared" ca="1" si="40"/>
        <v/>
      </c>
      <c r="J153" s="140" t="str">
        <f t="shared" ca="1" si="48"/>
        <v/>
      </c>
      <c r="K153" s="139" t="str">
        <f t="shared" ca="1" si="41"/>
        <v/>
      </c>
      <c r="L153" s="140" t="str">
        <f t="shared" ca="1" si="44"/>
        <v/>
      </c>
      <c r="M153" s="118" t="str">
        <f t="shared" ca="1" si="45"/>
        <v/>
      </c>
      <c r="N153" s="138" t="str">
        <f t="shared" ca="1" si="46"/>
        <v/>
      </c>
    </row>
    <row r="154" spans="1:14" x14ac:dyDescent="0.15">
      <c r="A154" s="138" t="str">
        <f t="shared" ca="1" si="47"/>
        <v/>
      </c>
      <c r="B154" s="102" t="str">
        <f t="shared" ca="1" si="35"/>
        <v/>
      </c>
      <c r="C154" s="102" t="str">
        <f t="shared" ca="1" si="36"/>
        <v/>
      </c>
      <c r="D154" s="139" t="str">
        <f t="shared" ca="1" si="37"/>
        <v/>
      </c>
      <c r="E154" s="139" t="str">
        <f t="shared" ca="1" si="38"/>
        <v/>
      </c>
      <c r="F154" s="140" t="str">
        <f t="shared" ca="1" si="42"/>
        <v/>
      </c>
      <c r="G154" s="118" t="str">
        <f t="shared" ca="1" si="43"/>
        <v/>
      </c>
      <c r="H154" s="118" t="str">
        <f t="shared" ca="1" si="39"/>
        <v/>
      </c>
      <c r="I154" s="140" t="str">
        <f t="shared" ca="1" si="40"/>
        <v/>
      </c>
      <c r="J154" s="140" t="str">
        <f t="shared" ca="1" si="48"/>
        <v/>
      </c>
      <c r="K154" s="139" t="str">
        <f t="shared" ca="1" si="41"/>
        <v/>
      </c>
      <c r="L154" s="140" t="str">
        <f t="shared" ca="1" si="44"/>
        <v/>
      </c>
      <c r="M154" s="118" t="str">
        <f t="shared" ca="1" si="45"/>
        <v/>
      </c>
      <c r="N154" s="138" t="str">
        <f t="shared" ca="1" si="46"/>
        <v/>
      </c>
    </row>
    <row r="155" spans="1:14" x14ac:dyDescent="0.15">
      <c r="A155" s="138" t="str">
        <f t="shared" ca="1" si="47"/>
        <v/>
      </c>
      <c r="B155" s="102" t="str">
        <f t="shared" ca="1" si="35"/>
        <v/>
      </c>
      <c r="C155" s="102" t="str">
        <f t="shared" ca="1" si="36"/>
        <v/>
      </c>
      <c r="D155" s="139" t="str">
        <f t="shared" ca="1" si="37"/>
        <v/>
      </c>
      <c r="E155" s="139" t="str">
        <f t="shared" ca="1" si="38"/>
        <v/>
      </c>
      <c r="F155" s="140" t="str">
        <f t="shared" ca="1" si="42"/>
        <v/>
      </c>
      <c r="G155" s="118" t="str">
        <f t="shared" ca="1" si="43"/>
        <v/>
      </c>
      <c r="H155" s="118" t="str">
        <f t="shared" ca="1" si="39"/>
        <v/>
      </c>
      <c r="I155" s="140" t="str">
        <f t="shared" ca="1" si="40"/>
        <v/>
      </c>
      <c r="J155" s="140" t="str">
        <f t="shared" ca="1" si="48"/>
        <v/>
      </c>
      <c r="K155" s="139" t="str">
        <f t="shared" ca="1" si="41"/>
        <v/>
      </c>
      <c r="L155" s="140" t="str">
        <f t="shared" ca="1" si="44"/>
        <v/>
      </c>
      <c r="M155" s="118" t="str">
        <f t="shared" ca="1" si="45"/>
        <v/>
      </c>
      <c r="N155" s="138" t="str">
        <f t="shared" ca="1" si="46"/>
        <v/>
      </c>
    </row>
    <row r="156" spans="1:14" x14ac:dyDescent="0.15">
      <c r="A156" s="138" t="str">
        <f t="shared" ca="1" si="47"/>
        <v/>
      </c>
      <c r="B156" s="102" t="str">
        <f t="shared" ca="1" si="35"/>
        <v/>
      </c>
      <c r="C156" s="102" t="str">
        <f t="shared" ca="1" si="36"/>
        <v/>
      </c>
      <c r="D156" s="139" t="str">
        <f t="shared" ca="1" si="37"/>
        <v/>
      </c>
      <c r="E156" s="139" t="str">
        <f t="shared" ca="1" si="38"/>
        <v/>
      </c>
      <c r="F156" s="140" t="str">
        <f t="shared" ca="1" si="42"/>
        <v/>
      </c>
      <c r="G156" s="118" t="str">
        <f t="shared" ca="1" si="43"/>
        <v/>
      </c>
      <c r="H156" s="118" t="str">
        <f t="shared" ca="1" si="39"/>
        <v/>
      </c>
      <c r="I156" s="140" t="str">
        <f t="shared" ca="1" si="40"/>
        <v/>
      </c>
      <c r="J156" s="140" t="str">
        <f t="shared" ca="1" si="48"/>
        <v/>
      </c>
      <c r="K156" s="139" t="str">
        <f t="shared" ca="1" si="41"/>
        <v/>
      </c>
      <c r="L156" s="140" t="str">
        <f t="shared" ca="1" si="44"/>
        <v/>
      </c>
      <c r="M156" s="118" t="str">
        <f t="shared" ca="1" si="45"/>
        <v/>
      </c>
      <c r="N156" s="138" t="str">
        <f t="shared" ca="1" si="46"/>
        <v/>
      </c>
    </row>
    <row r="157" spans="1:14" x14ac:dyDescent="0.15">
      <c r="A157" s="138" t="str">
        <f t="shared" ca="1" si="47"/>
        <v/>
      </c>
      <c r="B157" s="102" t="str">
        <f t="shared" ca="1" si="35"/>
        <v/>
      </c>
      <c r="C157" s="102" t="str">
        <f t="shared" ca="1" si="36"/>
        <v/>
      </c>
      <c r="D157" s="139" t="str">
        <f t="shared" ca="1" si="37"/>
        <v/>
      </c>
      <c r="E157" s="139" t="str">
        <f t="shared" ca="1" si="38"/>
        <v/>
      </c>
      <c r="F157" s="140" t="str">
        <f t="shared" ca="1" si="42"/>
        <v/>
      </c>
      <c r="G157" s="118" t="str">
        <f t="shared" ca="1" si="43"/>
        <v/>
      </c>
      <c r="H157" s="118" t="str">
        <f t="shared" ca="1" si="39"/>
        <v/>
      </c>
      <c r="I157" s="140" t="str">
        <f t="shared" ca="1" si="40"/>
        <v/>
      </c>
      <c r="J157" s="140" t="str">
        <f t="shared" ca="1" si="48"/>
        <v/>
      </c>
      <c r="K157" s="139" t="str">
        <f t="shared" ca="1" si="41"/>
        <v/>
      </c>
      <c r="L157" s="140" t="str">
        <f t="shared" ca="1" si="44"/>
        <v/>
      </c>
      <c r="M157" s="118" t="str">
        <f t="shared" ca="1" si="45"/>
        <v/>
      </c>
      <c r="N157" s="138" t="str">
        <f t="shared" ca="1" si="46"/>
        <v/>
      </c>
    </row>
    <row r="158" spans="1:14" x14ac:dyDescent="0.15">
      <c r="A158" s="138" t="str">
        <f t="shared" ca="1" si="47"/>
        <v/>
      </c>
      <c r="B158" s="102" t="str">
        <f t="shared" ca="1" si="35"/>
        <v/>
      </c>
      <c r="C158" s="102" t="str">
        <f t="shared" ca="1" si="36"/>
        <v/>
      </c>
      <c r="D158" s="139" t="str">
        <f t="shared" ca="1" si="37"/>
        <v/>
      </c>
      <c r="E158" s="139" t="str">
        <f t="shared" ca="1" si="38"/>
        <v/>
      </c>
      <c r="F158" s="140" t="str">
        <f t="shared" ca="1" si="42"/>
        <v/>
      </c>
      <c r="G158" s="118" t="str">
        <f t="shared" ca="1" si="43"/>
        <v/>
      </c>
      <c r="H158" s="118" t="str">
        <f t="shared" ca="1" si="39"/>
        <v/>
      </c>
      <c r="I158" s="140" t="str">
        <f t="shared" ca="1" si="40"/>
        <v/>
      </c>
      <c r="J158" s="140" t="str">
        <f t="shared" ca="1" si="48"/>
        <v/>
      </c>
      <c r="K158" s="139" t="str">
        <f t="shared" ca="1" si="41"/>
        <v/>
      </c>
      <c r="L158" s="140" t="str">
        <f t="shared" ca="1" si="44"/>
        <v/>
      </c>
      <c r="M158" s="118" t="str">
        <f t="shared" ca="1" si="45"/>
        <v/>
      </c>
      <c r="N158" s="138" t="str">
        <f t="shared" ca="1" si="46"/>
        <v/>
      </c>
    </row>
    <row r="159" spans="1:14" x14ac:dyDescent="0.15">
      <c r="A159" s="138" t="str">
        <f t="shared" ca="1" si="47"/>
        <v/>
      </c>
      <c r="B159" s="102" t="str">
        <f t="shared" ca="1" si="35"/>
        <v/>
      </c>
      <c r="C159" s="102" t="str">
        <f t="shared" ca="1" si="36"/>
        <v/>
      </c>
      <c r="D159" s="139" t="str">
        <f t="shared" ca="1" si="37"/>
        <v/>
      </c>
      <c r="E159" s="139" t="str">
        <f t="shared" ca="1" si="38"/>
        <v/>
      </c>
      <c r="F159" s="140" t="str">
        <f t="shared" ca="1" si="42"/>
        <v/>
      </c>
      <c r="G159" s="118" t="str">
        <f t="shared" ca="1" si="43"/>
        <v/>
      </c>
      <c r="H159" s="118" t="str">
        <f t="shared" ca="1" si="39"/>
        <v/>
      </c>
      <c r="I159" s="140" t="str">
        <f t="shared" ca="1" si="40"/>
        <v/>
      </c>
      <c r="J159" s="140" t="str">
        <f t="shared" ca="1" si="48"/>
        <v/>
      </c>
      <c r="K159" s="139" t="str">
        <f t="shared" ca="1" si="41"/>
        <v/>
      </c>
      <c r="L159" s="140" t="str">
        <f t="shared" ca="1" si="44"/>
        <v/>
      </c>
      <c r="M159" s="118" t="str">
        <f t="shared" ca="1" si="45"/>
        <v/>
      </c>
      <c r="N159" s="138" t="str">
        <f t="shared" ca="1" si="46"/>
        <v/>
      </c>
    </row>
    <row r="160" spans="1:14" x14ac:dyDescent="0.15">
      <c r="A160" s="138" t="str">
        <f t="shared" ca="1" si="47"/>
        <v/>
      </c>
      <c r="B160" s="102" t="str">
        <f t="shared" ca="1" si="35"/>
        <v/>
      </c>
      <c r="C160" s="102" t="str">
        <f t="shared" ca="1" si="36"/>
        <v/>
      </c>
      <c r="D160" s="139" t="str">
        <f t="shared" ca="1" si="37"/>
        <v/>
      </c>
      <c r="E160" s="139" t="str">
        <f t="shared" ca="1" si="38"/>
        <v/>
      </c>
      <c r="F160" s="140" t="str">
        <f t="shared" ca="1" si="42"/>
        <v/>
      </c>
      <c r="G160" s="118" t="str">
        <f t="shared" ca="1" si="43"/>
        <v/>
      </c>
      <c r="H160" s="118" t="str">
        <f t="shared" ca="1" si="39"/>
        <v/>
      </c>
      <c r="I160" s="140" t="str">
        <f t="shared" ca="1" si="40"/>
        <v/>
      </c>
      <c r="J160" s="140" t="str">
        <f t="shared" ca="1" si="48"/>
        <v/>
      </c>
      <c r="K160" s="139" t="str">
        <f t="shared" ca="1" si="41"/>
        <v/>
      </c>
      <c r="L160" s="140" t="str">
        <f t="shared" ca="1" si="44"/>
        <v/>
      </c>
      <c r="M160" s="118" t="str">
        <f t="shared" ca="1" si="45"/>
        <v/>
      </c>
      <c r="N160" s="138" t="str">
        <f t="shared" ca="1" si="46"/>
        <v/>
      </c>
    </row>
    <row r="161" spans="1:14" x14ac:dyDescent="0.15">
      <c r="A161" s="138" t="str">
        <f t="shared" ca="1" si="47"/>
        <v/>
      </c>
      <c r="B161" s="102" t="str">
        <f t="shared" ca="1" si="35"/>
        <v/>
      </c>
      <c r="C161" s="102" t="str">
        <f t="shared" ca="1" si="36"/>
        <v/>
      </c>
      <c r="D161" s="139" t="str">
        <f t="shared" ca="1" si="37"/>
        <v/>
      </c>
      <c r="E161" s="139" t="str">
        <f t="shared" ca="1" si="38"/>
        <v/>
      </c>
      <c r="F161" s="140" t="str">
        <f t="shared" ca="1" si="42"/>
        <v/>
      </c>
      <c r="G161" s="118" t="str">
        <f t="shared" ca="1" si="43"/>
        <v/>
      </c>
      <c r="H161" s="118" t="str">
        <f t="shared" ca="1" si="39"/>
        <v/>
      </c>
      <c r="I161" s="140" t="str">
        <f t="shared" ca="1" si="40"/>
        <v/>
      </c>
      <c r="J161" s="140" t="str">
        <f t="shared" ca="1" si="48"/>
        <v/>
      </c>
      <c r="K161" s="139" t="str">
        <f t="shared" ca="1" si="41"/>
        <v/>
      </c>
      <c r="L161" s="140" t="str">
        <f t="shared" ca="1" si="44"/>
        <v/>
      </c>
      <c r="M161" s="118" t="str">
        <f t="shared" ca="1" si="45"/>
        <v/>
      </c>
      <c r="N161" s="138" t="str">
        <f t="shared" ca="1" si="46"/>
        <v/>
      </c>
    </row>
    <row r="162" spans="1:14" x14ac:dyDescent="0.15">
      <c r="A162" s="138" t="str">
        <f t="shared" ca="1" si="47"/>
        <v/>
      </c>
      <c r="B162" s="102" t="str">
        <f t="shared" ca="1" si="35"/>
        <v/>
      </c>
      <c r="C162" s="102" t="str">
        <f t="shared" ca="1" si="36"/>
        <v/>
      </c>
      <c r="D162" s="139" t="str">
        <f t="shared" ca="1" si="37"/>
        <v/>
      </c>
      <c r="E162" s="139" t="str">
        <f t="shared" ca="1" si="38"/>
        <v/>
      </c>
      <c r="F162" s="140" t="str">
        <f t="shared" ca="1" si="42"/>
        <v/>
      </c>
      <c r="G162" s="118" t="str">
        <f t="shared" ca="1" si="43"/>
        <v/>
      </c>
      <c r="H162" s="118" t="str">
        <f t="shared" ca="1" si="39"/>
        <v/>
      </c>
      <c r="I162" s="140" t="str">
        <f t="shared" ca="1" si="40"/>
        <v/>
      </c>
      <c r="J162" s="140" t="str">
        <f t="shared" ca="1" si="48"/>
        <v/>
      </c>
      <c r="K162" s="139" t="str">
        <f t="shared" ca="1" si="41"/>
        <v/>
      </c>
      <c r="L162" s="140" t="str">
        <f t="shared" ca="1" si="44"/>
        <v/>
      </c>
      <c r="M162" s="118" t="str">
        <f t="shared" ca="1" si="45"/>
        <v/>
      </c>
      <c r="N162" s="138" t="str">
        <f t="shared" ca="1" si="46"/>
        <v/>
      </c>
    </row>
    <row r="163" spans="1:14" x14ac:dyDescent="0.15">
      <c r="A163" s="138" t="str">
        <f t="shared" ca="1" si="47"/>
        <v/>
      </c>
      <c r="B163" s="102" t="str">
        <f t="shared" ca="1" si="35"/>
        <v/>
      </c>
      <c r="C163" s="102" t="str">
        <f t="shared" ca="1" si="36"/>
        <v/>
      </c>
      <c r="D163" s="139" t="str">
        <f t="shared" ca="1" si="37"/>
        <v/>
      </c>
      <c r="E163" s="139" t="str">
        <f t="shared" ca="1" si="38"/>
        <v/>
      </c>
      <c r="F163" s="140" t="str">
        <f t="shared" ca="1" si="42"/>
        <v/>
      </c>
      <c r="G163" s="118" t="str">
        <f t="shared" ca="1" si="43"/>
        <v/>
      </c>
      <c r="H163" s="118" t="str">
        <f t="shared" ca="1" si="39"/>
        <v/>
      </c>
      <c r="I163" s="140" t="str">
        <f t="shared" ca="1" si="40"/>
        <v/>
      </c>
      <c r="J163" s="140" t="str">
        <f t="shared" ca="1" si="48"/>
        <v/>
      </c>
      <c r="K163" s="139" t="str">
        <f t="shared" ca="1" si="41"/>
        <v/>
      </c>
      <c r="L163" s="140" t="str">
        <f t="shared" ca="1" si="44"/>
        <v/>
      </c>
      <c r="M163" s="118" t="str">
        <f t="shared" ca="1" si="45"/>
        <v/>
      </c>
      <c r="N163" s="138" t="str">
        <f t="shared" ca="1" si="46"/>
        <v/>
      </c>
    </row>
    <row r="164" spans="1:14" x14ac:dyDescent="0.15">
      <c r="A164" s="138" t="str">
        <f t="shared" ca="1" si="47"/>
        <v/>
      </c>
      <c r="B164" s="102" t="str">
        <f t="shared" ca="1" si="35"/>
        <v/>
      </c>
      <c r="C164" s="102" t="str">
        <f t="shared" ca="1" si="36"/>
        <v/>
      </c>
      <c r="D164" s="139" t="str">
        <f t="shared" ca="1" si="37"/>
        <v/>
      </c>
      <c r="E164" s="139" t="str">
        <f t="shared" ca="1" si="38"/>
        <v/>
      </c>
      <c r="F164" s="140" t="str">
        <f t="shared" ca="1" si="42"/>
        <v/>
      </c>
      <c r="G164" s="118" t="str">
        <f t="shared" ca="1" si="43"/>
        <v/>
      </c>
      <c r="H164" s="118" t="str">
        <f t="shared" ca="1" si="39"/>
        <v/>
      </c>
      <c r="I164" s="140" t="str">
        <f t="shared" ca="1" si="40"/>
        <v/>
      </c>
      <c r="J164" s="140" t="str">
        <f t="shared" ca="1" si="48"/>
        <v/>
      </c>
      <c r="K164" s="139" t="str">
        <f t="shared" ca="1" si="41"/>
        <v/>
      </c>
      <c r="L164" s="140" t="str">
        <f t="shared" ca="1" si="44"/>
        <v/>
      </c>
      <c r="M164" s="118" t="str">
        <f t="shared" ca="1" si="45"/>
        <v/>
      </c>
      <c r="N164" s="138" t="str">
        <f t="shared" ca="1" si="46"/>
        <v/>
      </c>
    </row>
    <row r="165" spans="1:14" x14ac:dyDescent="0.15">
      <c r="A165" s="138" t="str">
        <f t="shared" ca="1" si="47"/>
        <v/>
      </c>
      <c r="B165" s="102" t="str">
        <f t="shared" ca="1" si="35"/>
        <v/>
      </c>
      <c r="C165" s="102" t="str">
        <f t="shared" ca="1" si="36"/>
        <v/>
      </c>
      <c r="D165" s="139" t="str">
        <f t="shared" ca="1" si="37"/>
        <v/>
      </c>
      <c r="E165" s="139" t="str">
        <f t="shared" ca="1" si="38"/>
        <v/>
      </c>
      <c r="F165" s="140" t="str">
        <f t="shared" ca="1" si="42"/>
        <v/>
      </c>
      <c r="G165" s="118" t="str">
        <f t="shared" ca="1" si="43"/>
        <v/>
      </c>
      <c r="H165" s="118" t="str">
        <f t="shared" ca="1" si="39"/>
        <v/>
      </c>
      <c r="I165" s="140" t="str">
        <f t="shared" ca="1" si="40"/>
        <v/>
      </c>
      <c r="J165" s="140" t="str">
        <f t="shared" ca="1" si="48"/>
        <v/>
      </c>
      <c r="K165" s="139" t="str">
        <f t="shared" ca="1" si="41"/>
        <v/>
      </c>
      <c r="L165" s="140" t="str">
        <f t="shared" ca="1" si="44"/>
        <v/>
      </c>
      <c r="M165" s="118" t="str">
        <f t="shared" ca="1" si="45"/>
        <v/>
      </c>
      <c r="N165" s="138" t="str">
        <f t="shared" ca="1" si="46"/>
        <v/>
      </c>
    </row>
    <row r="166" spans="1:14" x14ac:dyDescent="0.15">
      <c r="A166" s="138" t="str">
        <f t="shared" ca="1" si="47"/>
        <v/>
      </c>
      <c r="B166" s="102" t="str">
        <f t="shared" ref="B166:B205" ca="1" si="49">IF($A166="","",INDEX(INDIRECT("gsn_raw!AA:AA"),MATCH($B$4,INDIRECT("gsn_raw!AA:AA"),0)+$A166))</f>
        <v/>
      </c>
      <c r="C166" s="102" t="str">
        <f t="shared" ref="C166:C205" ca="1" si="50">IF($A166="","",INDEX(INDIRECT("gsn_raw!AB:AB"),MATCH($B$4,INDIRECT("gsn_raw!AA:AA"),0)+$A166))</f>
        <v/>
      </c>
      <c r="D166" s="139" t="str">
        <f t="shared" ref="D166:D205" ca="1" si="51">IF($A166="","",INDEX(INDIRECT("gsn_raw!AC:AC"),MATCH($B$4,INDIRECT("gsn_raw!AA:AA"),0)+$A166))</f>
        <v/>
      </c>
      <c r="E166" s="139" t="str">
        <f t="shared" ref="E166:E205" ca="1" si="52">IF($A166="","",INDEX(INDIRECT("gsn_raw!AD:AD"),MATCH($B$4,INDIRECT("gsn_raw!AA:AA"),0)+$A166))</f>
        <v/>
      </c>
      <c r="F166" s="140" t="str">
        <f t="shared" ca="1" si="42"/>
        <v/>
      </c>
      <c r="G166" s="118" t="str">
        <f t="shared" ca="1" si="43"/>
        <v/>
      </c>
      <c r="H166" s="118" t="str">
        <f t="shared" ref="H166:H205" ca="1" si="53">IF($A166="","",INDEX(INDIRECT("gsn_raw!AF:AF"),MATCH($B$4,INDIRECT("gsn_raw!AA:AA"),0)+$A166))</f>
        <v/>
      </c>
      <c r="I166" s="140" t="str">
        <f t="shared" ref="I166:I205" ca="1" si="54">IF($A166="","",INDEX(INDIRECT("gsn_raw!AG:AG"),MATCH($B$4,INDIRECT("gsn_raw!AA:AA"),0)+$A166))</f>
        <v/>
      </c>
      <c r="J166" s="140" t="str">
        <f t="shared" ca="1" si="48"/>
        <v/>
      </c>
      <c r="K166" s="139" t="str">
        <f t="shared" ref="K166:K205" ca="1" si="55">IF($A166="","",INDEX(INDIRECT("gsn_raw!AI:AI"),MATCH($B$4,INDIRECT("gsn_raw!AA:AA"),0)+$A166))</f>
        <v/>
      </c>
      <c r="L166" s="140" t="str">
        <f t="shared" ca="1" si="44"/>
        <v/>
      </c>
      <c r="M166" s="118" t="str">
        <f t="shared" ca="1" si="45"/>
        <v/>
      </c>
      <c r="N166" s="138" t="str">
        <f t="shared" ca="1" si="46"/>
        <v/>
      </c>
    </row>
    <row r="167" spans="1:14" x14ac:dyDescent="0.15">
      <c r="A167" s="138" t="str">
        <f t="shared" ca="1" si="47"/>
        <v/>
      </c>
      <c r="B167" s="102" t="str">
        <f t="shared" ca="1" si="49"/>
        <v/>
      </c>
      <c r="C167" s="102" t="str">
        <f t="shared" ca="1" si="50"/>
        <v/>
      </c>
      <c r="D167" s="139" t="str">
        <f t="shared" ca="1" si="51"/>
        <v/>
      </c>
      <c r="E167" s="139" t="str">
        <f t="shared" ca="1" si="52"/>
        <v/>
      </c>
      <c r="F167" s="140" t="str">
        <f t="shared" ca="1" si="42"/>
        <v/>
      </c>
      <c r="G167" s="118" t="str">
        <f t="shared" ca="1" si="43"/>
        <v/>
      </c>
      <c r="H167" s="118" t="str">
        <f t="shared" ca="1" si="53"/>
        <v/>
      </c>
      <c r="I167" s="140" t="str">
        <f t="shared" ca="1" si="54"/>
        <v/>
      </c>
      <c r="J167" s="140" t="str">
        <f t="shared" ca="1" si="48"/>
        <v/>
      </c>
      <c r="K167" s="139" t="str">
        <f t="shared" ca="1" si="55"/>
        <v/>
      </c>
      <c r="L167" s="140" t="str">
        <f t="shared" ca="1" si="44"/>
        <v/>
      </c>
      <c r="M167" s="118" t="str">
        <f t="shared" ca="1" si="45"/>
        <v/>
      </c>
      <c r="N167" s="138" t="str">
        <f t="shared" ca="1" si="46"/>
        <v/>
      </c>
    </row>
    <row r="168" spans="1:14" x14ac:dyDescent="0.15">
      <c r="A168" s="138" t="str">
        <f t="shared" ca="1" si="47"/>
        <v/>
      </c>
      <c r="B168" s="102" t="str">
        <f t="shared" ca="1" si="49"/>
        <v/>
      </c>
      <c r="C168" s="102" t="str">
        <f t="shared" ca="1" si="50"/>
        <v/>
      </c>
      <c r="D168" s="139" t="str">
        <f t="shared" ca="1" si="51"/>
        <v/>
      </c>
      <c r="E168" s="139" t="str">
        <f t="shared" ca="1" si="52"/>
        <v/>
      </c>
      <c r="F168" s="140" t="str">
        <f t="shared" ca="1" si="42"/>
        <v/>
      </c>
      <c r="G168" s="118" t="str">
        <f t="shared" ca="1" si="43"/>
        <v/>
      </c>
      <c r="H168" s="118" t="str">
        <f t="shared" ca="1" si="53"/>
        <v/>
      </c>
      <c r="I168" s="140" t="str">
        <f t="shared" ca="1" si="54"/>
        <v/>
      </c>
      <c r="J168" s="140" t="str">
        <f t="shared" ca="1" si="48"/>
        <v/>
      </c>
      <c r="K168" s="139" t="str">
        <f t="shared" ca="1" si="55"/>
        <v/>
      </c>
      <c r="L168" s="140" t="str">
        <f t="shared" ca="1" si="44"/>
        <v/>
      </c>
      <c r="M168" s="118" t="str">
        <f t="shared" ca="1" si="45"/>
        <v/>
      </c>
      <c r="N168" s="138" t="str">
        <f t="shared" ca="1" si="46"/>
        <v/>
      </c>
    </row>
    <row r="169" spans="1:14" x14ac:dyDescent="0.15">
      <c r="A169" s="138" t="str">
        <f t="shared" ca="1" si="47"/>
        <v/>
      </c>
      <c r="B169" s="102" t="str">
        <f t="shared" ca="1" si="49"/>
        <v/>
      </c>
      <c r="C169" s="102" t="str">
        <f t="shared" ca="1" si="50"/>
        <v/>
      </c>
      <c r="D169" s="139" t="str">
        <f t="shared" ca="1" si="51"/>
        <v/>
      </c>
      <c r="E169" s="139" t="str">
        <f t="shared" ca="1" si="52"/>
        <v/>
      </c>
      <c r="F169" s="140" t="str">
        <f t="shared" ca="1" si="42"/>
        <v/>
      </c>
      <c r="G169" s="118" t="str">
        <f t="shared" ca="1" si="43"/>
        <v/>
      </c>
      <c r="H169" s="118" t="str">
        <f t="shared" ca="1" si="53"/>
        <v/>
      </c>
      <c r="I169" s="140" t="str">
        <f t="shared" ca="1" si="54"/>
        <v/>
      </c>
      <c r="J169" s="140" t="str">
        <f t="shared" ca="1" si="48"/>
        <v/>
      </c>
      <c r="K169" s="139" t="str">
        <f t="shared" ca="1" si="55"/>
        <v/>
      </c>
      <c r="L169" s="140" t="str">
        <f t="shared" ca="1" si="44"/>
        <v/>
      </c>
      <c r="M169" s="118" t="str">
        <f t="shared" ca="1" si="45"/>
        <v/>
      </c>
      <c r="N169" s="138" t="str">
        <f t="shared" ca="1" si="46"/>
        <v/>
      </c>
    </row>
    <row r="170" spans="1:14" x14ac:dyDescent="0.15">
      <c r="A170" s="138" t="str">
        <f t="shared" ca="1" si="47"/>
        <v/>
      </c>
      <c r="B170" s="102" t="str">
        <f t="shared" ca="1" si="49"/>
        <v/>
      </c>
      <c r="C170" s="102" t="str">
        <f t="shared" ca="1" si="50"/>
        <v/>
      </c>
      <c r="D170" s="139" t="str">
        <f t="shared" ca="1" si="51"/>
        <v/>
      </c>
      <c r="E170" s="139" t="str">
        <f t="shared" ca="1" si="52"/>
        <v/>
      </c>
      <c r="F170" s="140" t="str">
        <f t="shared" ref="F170:F205" ca="1" si="56">IF($A170="","",IFERROR(E170/D170,""))</f>
        <v/>
      </c>
      <c r="G170" s="118" t="str">
        <f t="shared" ref="G170:G205" ca="1" si="57">IF($A170="","",IFERROR(H170/E170,""))</f>
        <v/>
      </c>
      <c r="H170" s="118" t="str">
        <f t="shared" ca="1" si="53"/>
        <v/>
      </c>
      <c r="I170" s="140" t="str">
        <f t="shared" ca="1" si="54"/>
        <v/>
      </c>
      <c r="J170" s="140" t="str">
        <f t="shared" ca="1" si="48"/>
        <v/>
      </c>
      <c r="K170" s="139" t="str">
        <f t="shared" ca="1" si="55"/>
        <v/>
      </c>
      <c r="L170" s="140" t="str">
        <f t="shared" ref="L170:L205" ca="1" si="58">IF($A170="","",IFERROR(K170/E170,""))</f>
        <v/>
      </c>
      <c r="M170" s="118" t="str">
        <f t="shared" ref="M170:M205" ca="1" si="59">IF($A170="","",IFERROR(H170/K170,""))</f>
        <v/>
      </c>
      <c r="N170" s="138" t="str">
        <f t="shared" ref="N170:N205" ca="1" si="60">IF($A170="","",IF(K170&gt;0,IF(M170&gt;$M$5,"B","A"),IF(K170=0,IF(H170&gt;$M$5,"C","D"))))</f>
        <v/>
      </c>
    </row>
    <row r="171" spans="1:14" x14ac:dyDescent="0.15">
      <c r="A171" s="138" t="str">
        <f t="shared" ca="1" si="47"/>
        <v/>
      </c>
      <c r="B171" s="102" t="str">
        <f t="shared" ca="1" si="49"/>
        <v/>
      </c>
      <c r="C171" s="102" t="str">
        <f t="shared" ca="1" si="50"/>
        <v/>
      </c>
      <c r="D171" s="139" t="str">
        <f t="shared" ca="1" si="51"/>
        <v/>
      </c>
      <c r="E171" s="139" t="str">
        <f t="shared" ca="1" si="52"/>
        <v/>
      </c>
      <c r="F171" s="140" t="str">
        <f t="shared" ca="1" si="56"/>
        <v/>
      </c>
      <c r="G171" s="118" t="str">
        <f t="shared" ca="1" si="57"/>
        <v/>
      </c>
      <c r="H171" s="118" t="str">
        <f t="shared" ca="1" si="53"/>
        <v/>
      </c>
      <c r="I171" s="140" t="str">
        <f t="shared" ca="1" si="54"/>
        <v/>
      </c>
      <c r="J171" s="140" t="str">
        <f t="shared" ca="1" si="48"/>
        <v/>
      </c>
      <c r="K171" s="139" t="str">
        <f t="shared" ca="1" si="55"/>
        <v/>
      </c>
      <c r="L171" s="140" t="str">
        <f t="shared" ca="1" si="58"/>
        <v/>
      </c>
      <c r="M171" s="118" t="str">
        <f t="shared" ca="1" si="59"/>
        <v/>
      </c>
      <c r="N171" s="138" t="str">
        <f t="shared" ca="1" si="60"/>
        <v/>
      </c>
    </row>
    <row r="172" spans="1:14" x14ac:dyDescent="0.15">
      <c r="A172" s="138" t="str">
        <f t="shared" ca="1" si="47"/>
        <v/>
      </c>
      <c r="B172" s="102" t="str">
        <f t="shared" ca="1" si="49"/>
        <v/>
      </c>
      <c r="C172" s="102" t="str">
        <f t="shared" ca="1" si="50"/>
        <v/>
      </c>
      <c r="D172" s="139" t="str">
        <f t="shared" ca="1" si="51"/>
        <v/>
      </c>
      <c r="E172" s="139" t="str">
        <f t="shared" ca="1" si="52"/>
        <v/>
      </c>
      <c r="F172" s="140" t="str">
        <f t="shared" ca="1" si="56"/>
        <v/>
      </c>
      <c r="G172" s="118" t="str">
        <f t="shared" ca="1" si="57"/>
        <v/>
      </c>
      <c r="H172" s="118" t="str">
        <f t="shared" ca="1" si="53"/>
        <v/>
      </c>
      <c r="I172" s="140" t="str">
        <f t="shared" ca="1" si="54"/>
        <v/>
      </c>
      <c r="J172" s="140" t="str">
        <f t="shared" ca="1" si="48"/>
        <v/>
      </c>
      <c r="K172" s="139" t="str">
        <f t="shared" ca="1" si="55"/>
        <v/>
      </c>
      <c r="L172" s="140" t="str">
        <f t="shared" ca="1" si="58"/>
        <v/>
      </c>
      <c r="M172" s="118" t="str">
        <f t="shared" ca="1" si="59"/>
        <v/>
      </c>
      <c r="N172" s="138" t="str">
        <f t="shared" ca="1" si="60"/>
        <v/>
      </c>
    </row>
    <row r="173" spans="1:14" x14ac:dyDescent="0.15">
      <c r="A173" s="138" t="str">
        <f t="shared" ca="1" si="47"/>
        <v/>
      </c>
      <c r="B173" s="102" t="str">
        <f t="shared" ca="1" si="49"/>
        <v/>
      </c>
      <c r="C173" s="102" t="str">
        <f t="shared" ca="1" si="50"/>
        <v/>
      </c>
      <c r="D173" s="139" t="str">
        <f t="shared" ca="1" si="51"/>
        <v/>
      </c>
      <c r="E173" s="139" t="str">
        <f t="shared" ca="1" si="52"/>
        <v/>
      </c>
      <c r="F173" s="140" t="str">
        <f t="shared" ca="1" si="56"/>
        <v/>
      </c>
      <c r="G173" s="118" t="str">
        <f t="shared" ca="1" si="57"/>
        <v/>
      </c>
      <c r="H173" s="118" t="str">
        <f t="shared" ca="1" si="53"/>
        <v/>
      </c>
      <c r="I173" s="140" t="str">
        <f t="shared" ca="1" si="54"/>
        <v/>
      </c>
      <c r="J173" s="140" t="str">
        <f t="shared" ca="1" si="48"/>
        <v/>
      </c>
      <c r="K173" s="139" t="str">
        <f t="shared" ca="1" si="55"/>
        <v/>
      </c>
      <c r="L173" s="140" t="str">
        <f t="shared" ca="1" si="58"/>
        <v/>
      </c>
      <c r="M173" s="118" t="str">
        <f t="shared" ca="1" si="59"/>
        <v/>
      </c>
      <c r="N173" s="138" t="str">
        <f t="shared" ca="1" si="60"/>
        <v/>
      </c>
    </row>
    <row r="174" spans="1:14" x14ac:dyDescent="0.15">
      <c r="A174" s="138" t="str">
        <f t="shared" ca="1" si="47"/>
        <v/>
      </c>
      <c r="B174" s="102" t="str">
        <f t="shared" ca="1" si="49"/>
        <v/>
      </c>
      <c r="C174" s="102" t="str">
        <f t="shared" ca="1" si="50"/>
        <v/>
      </c>
      <c r="D174" s="139" t="str">
        <f t="shared" ca="1" si="51"/>
        <v/>
      </c>
      <c r="E174" s="139" t="str">
        <f t="shared" ca="1" si="52"/>
        <v/>
      </c>
      <c r="F174" s="140" t="str">
        <f t="shared" ca="1" si="56"/>
        <v/>
      </c>
      <c r="G174" s="118" t="str">
        <f t="shared" ca="1" si="57"/>
        <v/>
      </c>
      <c r="H174" s="118" t="str">
        <f t="shared" ca="1" si="53"/>
        <v/>
      </c>
      <c r="I174" s="140" t="str">
        <f t="shared" ca="1" si="54"/>
        <v/>
      </c>
      <c r="J174" s="140" t="str">
        <f t="shared" ca="1" si="48"/>
        <v/>
      </c>
      <c r="K174" s="139" t="str">
        <f t="shared" ca="1" si="55"/>
        <v/>
      </c>
      <c r="L174" s="140" t="str">
        <f t="shared" ca="1" si="58"/>
        <v/>
      </c>
      <c r="M174" s="118" t="str">
        <f t="shared" ca="1" si="59"/>
        <v/>
      </c>
      <c r="N174" s="138" t="str">
        <f t="shared" ca="1" si="60"/>
        <v/>
      </c>
    </row>
    <row r="175" spans="1:14" x14ac:dyDescent="0.15">
      <c r="A175" s="138" t="str">
        <f t="shared" ca="1" si="47"/>
        <v/>
      </c>
      <c r="B175" s="102" t="str">
        <f t="shared" ca="1" si="49"/>
        <v/>
      </c>
      <c r="C175" s="102" t="str">
        <f t="shared" ca="1" si="50"/>
        <v/>
      </c>
      <c r="D175" s="139" t="str">
        <f t="shared" ca="1" si="51"/>
        <v/>
      </c>
      <c r="E175" s="139" t="str">
        <f t="shared" ca="1" si="52"/>
        <v/>
      </c>
      <c r="F175" s="140" t="str">
        <f t="shared" ca="1" si="56"/>
        <v/>
      </c>
      <c r="G175" s="118" t="str">
        <f t="shared" ca="1" si="57"/>
        <v/>
      </c>
      <c r="H175" s="118" t="str">
        <f t="shared" ca="1" si="53"/>
        <v/>
      </c>
      <c r="I175" s="140" t="str">
        <f t="shared" ca="1" si="54"/>
        <v/>
      </c>
      <c r="J175" s="140" t="str">
        <f t="shared" ca="1" si="48"/>
        <v/>
      </c>
      <c r="K175" s="139" t="str">
        <f t="shared" ca="1" si="55"/>
        <v/>
      </c>
      <c r="L175" s="140" t="str">
        <f t="shared" ca="1" si="58"/>
        <v/>
      </c>
      <c r="M175" s="118" t="str">
        <f t="shared" ca="1" si="59"/>
        <v/>
      </c>
      <c r="N175" s="138" t="str">
        <f t="shared" ca="1" si="60"/>
        <v/>
      </c>
    </row>
    <row r="176" spans="1:14" x14ac:dyDescent="0.15">
      <c r="A176" s="138" t="str">
        <f t="shared" ca="1" si="47"/>
        <v/>
      </c>
      <c r="B176" s="102" t="str">
        <f t="shared" ca="1" si="49"/>
        <v/>
      </c>
      <c r="C176" s="102" t="str">
        <f t="shared" ca="1" si="50"/>
        <v/>
      </c>
      <c r="D176" s="139" t="str">
        <f t="shared" ca="1" si="51"/>
        <v/>
      </c>
      <c r="E176" s="139" t="str">
        <f t="shared" ca="1" si="52"/>
        <v/>
      </c>
      <c r="F176" s="140" t="str">
        <f t="shared" ca="1" si="56"/>
        <v/>
      </c>
      <c r="G176" s="118" t="str">
        <f t="shared" ca="1" si="57"/>
        <v/>
      </c>
      <c r="H176" s="118" t="str">
        <f t="shared" ca="1" si="53"/>
        <v/>
      </c>
      <c r="I176" s="140" t="str">
        <f t="shared" ca="1" si="54"/>
        <v/>
      </c>
      <c r="J176" s="140" t="str">
        <f t="shared" ca="1" si="48"/>
        <v/>
      </c>
      <c r="K176" s="139" t="str">
        <f t="shared" ca="1" si="55"/>
        <v/>
      </c>
      <c r="L176" s="140" t="str">
        <f t="shared" ca="1" si="58"/>
        <v/>
      </c>
      <c r="M176" s="118" t="str">
        <f t="shared" ca="1" si="59"/>
        <v/>
      </c>
      <c r="N176" s="138" t="str">
        <f t="shared" ca="1" si="60"/>
        <v/>
      </c>
    </row>
    <row r="177" spans="1:14" x14ac:dyDescent="0.15">
      <c r="A177" s="138" t="str">
        <f t="shared" ca="1" si="47"/>
        <v/>
      </c>
      <c r="B177" s="102" t="str">
        <f t="shared" ca="1" si="49"/>
        <v/>
      </c>
      <c r="C177" s="102" t="str">
        <f t="shared" ca="1" si="50"/>
        <v/>
      </c>
      <c r="D177" s="139" t="str">
        <f t="shared" ca="1" si="51"/>
        <v/>
      </c>
      <c r="E177" s="139" t="str">
        <f t="shared" ca="1" si="52"/>
        <v/>
      </c>
      <c r="F177" s="140" t="str">
        <f t="shared" ca="1" si="56"/>
        <v/>
      </c>
      <c r="G177" s="118" t="str">
        <f t="shared" ca="1" si="57"/>
        <v/>
      </c>
      <c r="H177" s="118" t="str">
        <f t="shared" ca="1" si="53"/>
        <v/>
      </c>
      <c r="I177" s="140" t="str">
        <f t="shared" ca="1" si="54"/>
        <v/>
      </c>
      <c r="J177" s="140" t="str">
        <f t="shared" ca="1" si="48"/>
        <v/>
      </c>
      <c r="K177" s="139" t="str">
        <f t="shared" ca="1" si="55"/>
        <v/>
      </c>
      <c r="L177" s="140" t="str">
        <f t="shared" ca="1" si="58"/>
        <v/>
      </c>
      <c r="M177" s="118" t="str">
        <f t="shared" ca="1" si="59"/>
        <v/>
      </c>
      <c r="N177" s="138" t="str">
        <f t="shared" ca="1" si="60"/>
        <v/>
      </c>
    </row>
    <row r="178" spans="1:14" x14ac:dyDescent="0.15">
      <c r="A178" s="138" t="str">
        <f t="shared" ca="1" si="47"/>
        <v/>
      </c>
      <c r="B178" s="102" t="str">
        <f t="shared" ca="1" si="49"/>
        <v/>
      </c>
      <c r="C178" s="102" t="str">
        <f t="shared" ca="1" si="50"/>
        <v/>
      </c>
      <c r="D178" s="139" t="str">
        <f t="shared" ca="1" si="51"/>
        <v/>
      </c>
      <c r="E178" s="139" t="str">
        <f t="shared" ca="1" si="52"/>
        <v/>
      </c>
      <c r="F178" s="140" t="str">
        <f t="shared" ca="1" si="56"/>
        <v/>
      </c>
      <c r="G178" s="118" t="str">
        <f t="shared" ca="1" si="57"/>
        <v/>
      </c>
      <c r="H178" s="118" t="str">
        <f t="shared" ca="1" si="53"/>
        <v/>
      </c>
      <c r="I178" s="140" t="str">
        <f t="shared" ca="1" si="54"/>
        <v/>
      </c>
      <c r="J178" s="140" t="str">
        <f t="shared" ca="1" si="48"/>
        <v/>
      </c>
      <c r="K178" s="139" t="str">
        <f t="shared" ca="1" si="55"/>
        <v/>
      </c>
      <c r="L178" s="140" t="str">
        <f t="shared" ca="1" si="58"/>
        <v/>
      </c>
      <c r="M178" s="118" t="str">
        <f t="shared" ca="1" si="59"/>
        <v/>
      </c>
      <c r="N178" s="138" t="str">
        <f t="shared" ca="1" si="60"/>
        <v/>
      </c>
    </row>
    <row r="179" spans="1:14" x14ac:dyDescent="0.15">
      <c r="A179" s="138" t="str">
        <f t="shared" ca="1" si="47"/>
        <v/>
      </c>
      <c r="B179" s="102" t="str">
        <f t="shared" ca="1" si="49"/>
        <v/>
      </c>
      <c r="C179" s="102" t="str">
        <f t="shared" ca="1" si="50"/>
        <v/>
      </c>
      <c r="D179" s="139" t="str">
        <f t="shared" ca="1" si="51"/>
        <v/>
      </c>
      <c r="E179" s="139" t="str">
        <f t="shared" ca="1" si="52"/>
        <v/>
      </c>
      <c r="F179" s="140" t="str">
        <f t="shared" ca="1" si="56"/>
        <v/>
      </c>
      <c r="G179" s="118" t="str">
        <f t="shared" ca="1" si="57"/>
        <v/>
      </c>
      <c r="H179" s="118" t="str">
        <f t="shared" ca="1" si="53"/>
        <v/>
      </c>
      <c r="I179" s="140" t="str">
        <f t="shared" ca="1" si="54"/>
        <v/>
      </c>
      <c r="J179" s="140" t="str">
        <f t="shared" ca="1" si="48"/>
        <v/>
      </c>
      <c r="K179" s="139" t="str">
        <f t="shared" ca="1" si="55"/>
        <v/>
      </c>
      <c r="L179" s="140" t="str">
        <f t="shared" ca="1" si="58"/>
        <v/>
      </c>
      <c r="M179" s="118" t="str">
        <f t="shared" ca="1" si="59"/>
        <v/>
      </c>
      <c r="N179" s="138" t="str">
        <f t="shared" ca="1" si="60"/>
        <v/>
      </c>
    </row>
    <row r="180" spans="1:14" x14ac:dyDescent="0.15">
      <c r="A180" s="138" t="str">
        <f t="shared" ca="1" si="47"/>
        <v/>
      </c>
      <c r="B180" s="102" t="str">
        <f t="shared" ca="1" si="49"/>
        <v/>
      </c>
      <c r="C180" s="102" t="str">
        <f t="shared" ca="1" si="50"/>
        <v/>
      </c>
      <c r="D180" s="139" t="str">
        <f t="shared" ca="1" si="51"/>
        <v/>
      </c>
      <c r="E180" s="139" t="str">
        <f t="shared" ca="1" si="52"/>
        <v/>
      </c>
      <c r="F180" s="140" t="str">
        <f t="shared" ca="1" si="56"/>
        <v/>
      </c>
      <c r="G180" s="118" t="str">
        <f t="shared" ca="1" si="57"/>
        <v/>
      </c>
      <c r="H180" s="118" t="str">
        <f t="shared" ca="1" si="53"/>
        <v/>
      </c>
      <c r="I180" s="140" t="str">
        <f t="shared" ca="1" si="54"/>
        <v/>
      </c>
      <c r="J180" s="140" t="str">
        <f t="shared" ca="1" si="48"/>
        <v/>
      </c>
      <c r="K180" s="139" t="str">
        <f t="shared" ca="1" si="55"/>
        <v/>
      </c>
      <c r="L180" s="140" t="str">
        <f t="shared" ca="1" si="58"/>
        <v/>
      </c>
      <c r="M180" s="118" t="str">
        <f t="shared" ca="1" si="59"/>
        <v/>
      </c>
      <c r="N180" s="138" t="str">
        <f t="shared" ca="1" si="60"/>
        <v/>
      </c>
    </row>
    <row r="181" spans="1:14" x14ac:dyDescent="0.15">
      <c r="A181" s="138" t="str">
        <f t="shared" ca="1" si="47"/>
        <v/>
      </c>
      <c r="B181" s="102" t="str">
        <f t="shared" ca="1" si="49"/>
        <v/>
      </c>
      <c r="C181" s="102" t="str">
        <f t="shared" ca="1" si="50"/>
        <v/>
      </c>
      <c r="D181" s="139" t="str">
        <f t="shared" ca="1" si="51"/>
        <v/>
      </c>
      <c r="E181" s="139" t="str">
        <f t="shared" ca="1" si="52"/>
        <v/>
      </c>
      <c r="F181" s="140" t="str">
        <f t="shared" ca="1" si="56"/>
        <v/>
      </c>
      <c r="G181" s="118" t="str">
        <f t="shared" ca="1" si="57"/>
        <v/>
      </c>
      <c r="H181" s="118" t="str">
        <f t="shared" ca="1" si="53"/>
        <v/>
      </c>
      <c r="I181" s="140" t="str">
        <f t="shared" ca="1" si="54"/>
        <v/>
      </c>
      <c r="J181" s="140" t="str">
        <f t="shared" ca="1" si="48"/>
        <v/>
      </c>
      <c r="K181" s="139" t="str">
        <f t="shared" ca="1" si="55"/>
        <v/>
      </c>
      <c r="L181" s="140" t="str">
        <f t="shared" ca="1" si="58"/>
        <v/>
      </c>
      <c r="M181" s="118" t="str">
        <f t="shared" ca="1" si="59"/>
        <v/>
      </c>
      <c r="N181" s="138" t="str">
        <f t="shared" ca="1" si="60"/>
        <v/>
      </c>
    </row>
    <row r="182" spans="1:14" x14ac:dyDescent="0.15">
      <c r="A182" s="138" t="str">
        <f t="shared" ca="1" si="47"/>
        <v/>
      </c>
      <c r="B182" s="102" t="str">
        <f t="shared" ca="1" si="49"/>
        <v/>
      </c>
      <c r="C182" s="102" t="str">
        <f t="shared" ca="1" si="50"/>
        <v/>
      </c>
      <c r="D182" s="139" t="str">
        <f t="shared" ca="1" si="51"/>
        <v/>
      </c>
      <c r="E182" s="139" t="str">
        <f t="shared" ca="1" si="52"/>
        <v/>
      </c>
      <c r="F182" s="140" t="str">
        <f t="shared" ca="1" si="56"/>
        <v/>
      </c>
      <c r="G182" s="118" t="str">
        <f t="shared" ca="1" si="57"/>
        <v/>
      </c>
      <c r="H182" s="118" t="str">
        <f t="shared" ca="1" si="53"/>
        <v/>
      </c>
      <c r="I182" s="140" t="str">
        <f t="shared" ca="1" si="54"/>
        <v/>
      </c>
      <c r="J182" s="140" t="str">
        <f t="shared" ca="1" si="48"/>
        <v/>
      </c>
      <c r="K182" s="139" t="str">
        <f t="shared" ca="1" si="55"/>
        <v/>
      </c>
      <c r="L182" s="140" t="str">
        <f t="shared" ca="1" si="58"/>
        <v/>
      </c>
      <c r="M182" s="118" t="str">
        <f t="shared" ca="1" si="59"/>
        <v/>
      </c>
      <c r="N182" s="138" t="str">
        <f t="shared" ca="1" si="60"/>
        <v/>
      </c>
    </row>
    <row r="183" spans="1:14" x14ac:dyDescent="0.15">
      <c r="A183" s="138" t="str">
        <f t="shared" ca="1" si="47"/>
        <v/>
      </c>
      <c r="B183" s="102" t="str">
        <f t="shared" ca="1" si="49"/>
        <v/>
      </c>
      <c r="C183" s="102" t="str">
        <f t="shared" ca="1" si="50"/>
        <v/>
      </c>
      <c r="D183" s="139" t="str">
        <f t="shared" ca="1" si="51"/>
        <v/>
      </c>
      <c r="E183" s="139" t="str">
        <f t="shared" ca="1" si="52"/>
        <v/>
      </c>
      <c r="F183" s="140" t="str">
        <f t="shared" ca="1" si="56"/>
        <v/>
      </c>
      <c r="G183" s="118" t="str">
        <f t="shared" ca="1" si="57"/>
        <v/>
      </c>
      <c r="H183" s="118" t="str">
        <f t="shared" ca="1" si="53"/>
        <v/>
      </c>
      <c r="I183" s="140" t="str">
        <f t="shared" ca="1" si="54"/>
        <v/>
      </c>
      <c r="J183" s="140" t="str">
        <f t="shared" ca="1" si="48"/>
        <v/>
      </c>
      <c r="K183" s="139" t="str">
        <f t="shared" ca="1" si="55"/>
        <v/>
      </c>
      <c r="L183" s="140" t="str">
        <f t="shared" ca="1" si="58"/>
        <v/>
      </c>
      <c r="M183" s="118" t="str">
        <f t="shared" ca="1" si="59"/>
        <v/>
      </c>
      <c r="N183" s="138" t="str">
        <f t="shared" ca="1" si="60"/>
        <v/>
      </c>
    </row>
    <row r="184" spans="1:14" x14ac:dyDescent="0.15">
      <c r="A184" s="138" t="str">
        <f t="shared" ca="1" si="47"/>
        <v/>
      </c>
      <c r="B184" s="102" t="str">
        <f t="shared" ca="1" si="49"/>
        <v/>
      </c>
      <c r="C184" s="102" t="str">
        <f t="shared" ca="1" si="50"/>
        <v/>
      </c>
      <c r="D184" s="139" t="str">
        <f t="shared" ca="1" si="51"/>
        <v/>
      </c>
      <c r="E184" s="139" t="str">
        <f t="shared" ca="1" si="52"/>
        <v/>
      </c>
      <c r="F184" s="140" t="str">
        <f t="shared" ca="1" si="56"/>
        <v/>
      </c>
      <c r="G184" s="118" t="str">
        <f t="shared" ca="1" si="57"/>
        <v/>
      </c>
      <c r="H184" s="118" t="str">
        <f t="shared" ca="1" si="53"/>
        <v/>
      </c>
      <c r="I184" s="140" t="str">
        <f t="shared" ca="1" si="54"/>
        <v/>
      </c>
      <c r="J184" s="140" t="str">
        <f t="shared" ca="1" si="48"/>
        <v/>
      </c>
      <c r="K184" s="139" t="str">
        <f t="shared" ca="1" si="55"/>
        <v/>
      </c>
      <c r="L184" s="140" t="str">
        <f t="shared" ca="1" si="58"/>
        <v/>
      </c>
      <c r="M184" s="118" t="str">
        <f t="shared" ca="1" si="59"/>
        <v/>
      </c>
      <c r="N184" s="138" t="str">
        <f t="shared" ca="1" si="60"/>
        <v/>
      </c>
    </row>
    <row r="185" spans="1:14" x14ac:dyDescent="0.15">
      <c r="A185" s="138" t="str">
        <f t="shared" ca="1" si="47"/>
        <v/>
      </c>
      <c r="B185" s="102" t="str">
        <f t="shared" ca="1" si="49"/>
        <v/>
      </c>
      <c r="C185" s="102" t="str">
        <f t="shared" ca="1" si="50"/>
        <v/>
      </c>
      <c r="D185" s="139" t="str">
        <f t="shared" ca="1" si="51"/>
        <v/>
      </c>
      <c r="E185" s="139" t="str">
        <f t="shared" ca="1" si="52"/>
        <v/>
      </c>
      <c r="F185" s="140" t="str">
        <f t="shared" ca="1" si="56"/>
        <v/>
      </c>
      <c r="G185" s="118" t="str">
        <f t="shared" ca="1" si="57"/>
        <v/>
      </c>
      <c r="H185" s="118" t="str">
        <f t="shared" ca="1" si="53"/>
        <v/>
      </c>
      <c r="I185" s="140" t="str">
        <f t="shared" ca="1" si="54"/>
        <v/>
      </c>
      <c r="J185" s="140" t="str">
        <f t="shared" ca="1" si="48"/>
        <v/>
      </c>
      <c r="K185" s="139" t="str">
        <f t="shared" ca="1" si="55"/>
        <v/>
      </c>
      <c r="L185" s="140" t="str">
        <f t="shared" ca="1" si="58"/>
        <v/>
      </c>
      <c r="M185" s="118" t="str">
        <f t="shared" ca="1" si="59"/>
        <v/>
      </c>
      <c r="N185" s="138" t="str">
        <f t="shared" ca="1" si="60"/>
        <v/>
      </c>
    </row>
    <row r="186" spans="1:14" x14ac:dyDescent="0.15">
      <c r="A186" s="138" t="str">
        <f t="shared" ca="1" si="47"/>
        <v/>
      </c>
      <c r="B186" s="102" t="str">
        <f t="shared" ca="1" si="49"/>
        <v/>
      </c>
      <c r="C186" s="102" t="str">
        <f t="shared" ca="1" si="50"/>
        <v/>
      </c>
      <c r="D186" s="139" t="str">
        <f t="shared" ca="1" si="51"/>
        <v/>
      </c>
      <c r="E186" s="139" t="str">
        <f t="shared" ca="1" si="52"/>
        <v/>
      </c>
      <c r="F186" s="140" t="str">
        <f t="shared" ca="1" si="56"/>
        <v/>
      </c>
      <c r="G186" s="118" t="str">
        <f t="shared" ca="1" si="57"/>
        <v/>
      </c>
      <c r="H186" s="118" t="str">
        <f t="shared" ca="1" si="53"/>
        <v/>
      </c>
      <c r="I186" s="140" t="str">
        <f t="shared" ca="1" si="54"/>
        <v/>
      </c>
      <c r="J186" s="140" t="str">
        <f t="shared" ca="1" si="48"/>
        <v/>
      </c>
      <c r="K186" s="139" t="str">
        <f t="shared" ca="1" si="55"/>
        <v/>
      </c>
      <c r="L186" s="140" t="str">
        <f t="shared" ca="1" si="58"/>
        <v/>
      </c>
      <c r="M186" s="118" t="str">
        <f t="shared" ca="1" si="59"/>
        <v/>
      </c>
      <c r="N186" s="138" t="str">
        <f t="shared" ca="1" si="60"/>
        <v/>
      </c>
    </row>
    <row r="187" spans="1:14" x14ac:dyDescent="0.15">
      <c r="A187" s="138" t="str">
        <f t="shared" ca="1" si="47"/>
        <v/>
      </c>
      <c r="B187" s="102" t="str">
        <f t="shared" ca="1" si="49"/>
        <v/>
      </c>
      <c r="C187" s="102" t="str">
        <f t="shared" ca="1" si="50"/>
        <v/>
      </c>
      <c r="D187" s="139" t="str">
        <f t="shared" ca="1" si="51"/>
        <v/>
      </c>
      <c r="E187" s="139" t="str">
        <f t="shared" ca="1" si="52"/>
        <v/>
      </c>
      <c r="F187" s="140" t="str">
        <f t="shared" ca="1" si="56"/>
        <v/>
      </c>
      <c r="G187" s="118" t="str">
        <f t="shared" ca="1" si="57"/>
        <v/>
      </c>
      <c r="H187" s="118" t="str">
        <f t="shared" ca="1" si="53"/>
        <v/>
      </c>
      <c r="I187" s="140" t="str">
        <f t="shared" ca="1" si="54"/>
        <v/>
      </c>
      <c r="J187" s="140" t="str">
        <f t="shared" ca="1" si="48"/>
        <v/>
      </c>
      <c r="K187" s="139" t="str">
        <f t="shared" ca="1" si="55"/>
        <v/>
      </c>
      <c r="L187" s="140" t="str">
        <f t="shared" ca="1" si="58"/>
        <v/>
      </c>
      <c r="M187" s="118" t="str">
        <f t="shared" ca="1" si="59"/>
        <v/>
      </c>
      <c r="N187" s="138" t="str">
        <f t="shared" ca="1" si="60"/>
        <v/>
      </c>
    </row>
    <row r="188" spans="1:14" x14ac:dyDescent="0.15">
      <c r="A188" s="138" t="str">
        <f t="shared" ca="1" si="47"/>
        <v/>
      </c>
      <c r="B188" s="102" t="str">
        <f t="shared" ca="1" si="49"/>
        <v/>
      </c>
      <c r="C188" s="102" t="str">
        <f t="shared" ca="1" si="50"/>
        <v/>
      </c>
      <c r="D188" s="139" t="str">
        <f t="shared" ca="1" si="51"/>
        <v/>
      </c>
      <c r="E188" s="139" t="str">
        <f t="shared" ca="1" si="52"/>
        <v/>
      </c>
      <c r="F188" s="140" t="str">
        <f t="shared" ca="1" si="56"/>
        <v/>
      </c>
      <c r="G188" s="118" t="str">
        <f t="shared" ca="1" si="57"/>
        <v/>
      </c>
      <c r="H188" s="118" t="str">
        <f t="shared" ca="1" si="53"/>
        <v/>
      </c>
      <c r="I188" s="140" t="str">
        <f t="shared" ca="1" si="54"/>
        <v/>
      </c>
      <c r="J188" s="140" t="str">
        <f t="shared" ca="1" si="48"/>
        <v/>
      </c>
      <c r="K188" s="139" t="str">
        <f t="shared" ca="1" si="55"/>
        <v/>
      </c>
      <c r="L188" s="140" t="str">
        <f t="shared" ca="1" si="58"/>
        <v/>
      </c>
      <c r="M188" s="118" t="str">
        <f t="shared" ca="1" si="59"/>
        <v/>
      </c>
      <c r="N188" s="138" t="str">
        <f t="shared" ca="1" si="60"/>
        <v/>
      </c>
    </row>
    <row r="189" spans="1:14" x14ac:dyDescent="0.15">
      <c r="A189" s="138" t="str">
        <f t="shared" ca="1" si="47"/>
        <v/>
      </c>
      <c r="B189" s="102" t="str">
        <f t="shared" ca="1" si="49"/>
        <v/>
      </c>
      <c r="C189" s="102" t="str">
        <f t="shared" ca="1" si="50"/>
        <v/>
      </c>
      <c r="D189" s="139" t="str">
        <f t="shared" ca="1" si="51"/>
        <v/>
      </c>
      <c r="E189" s="139" t="str">
        <f t="shared" ca="1" si="52"/>
        <v/>
      </c>
      <c r="F189" s="140" t="str">
        <f t="shared" ca="1" si="56"/>
        <v/>
      </c>
      <c r="G189" s="118" t="str">
        <f t="shared" ca="1" si="57"/>
        <v/>
      </c>
      <c r="H189" s="118" t="str">
        <f t="shared" ca="1" si="53"/>
        <v/>
      </c>
      <c r="I189" s="140" t="str">
        <f t="shared" ca="1" si="54"/>
        <v/>
      </c>
      <c r="J189" s="140" t="str">
        <f t="shared" ca="1" si="48"/>
        <v/>
      </c>
      <c r="K189" s="139" t="str">
        <f t="shared" ca="1" si="55"/>
        <v/>
      </c>
      <c r="L189" s="140" t="str">
        <f t="shared" ca="1" si="58"/>
        <v/>
      </c>
      <c r="M189" s="118" t="str">
        <f t="shared" ca="1" si="59"/>
        <v/>
      </c>
      <c r="N189" s="138" t="str">
        <f t="shared" ca="1" si="60"/>
        <v/>
      </c>
    </row>
    <row r="190" spans="1:14" x14ac:dyDescent="0.15">
      <c r="A190" s="138" t="str">
        <f t="shared" ca="1" si="47"/>
        <v/>
      </c>
      <c r="B190" s="102" t="str">
        <f t="shared" ca="1" si="49"/>
        <v/>
      </c>
      <c r="C190" s="102" t="str">
        <f t="shared" ca="1" si="50"/>
        <v/>
      </c>
      <c r="D190" s="139" t="str">
        <f t="shared" ca="1" si="51"/>
        <v/>
      </c>
      <c r="E190" s="139" t="str">
        <f t="shared" ca="1" si="52"/>
        <v/>
      </c>
      <c r="F190" s="140" t="str">
        <f t="shared" ca="1" si="56"/>
        <v/>
      </c>
      <c r="G190" s="118" t="str">
        <f t="shared" ca="1" si="57"/>
        <v/>
      </c>
      <c r="H190" s="118" t="str">
        <f t="shared" ca="1" si="53"/>
        <v/>
      </c>
      <c r="I190" s="140" t="str">
        <f t="shared" ca="1" si="54"/>
        <v/>
      </c>
      <c r="J190" s="140" t="str">
        <f t="shared" ca="1" si="48"/>
        <v/>
      </c>
      <c r="K190" s="139" t="str">
        <f t="shared" ca="1" si="55"/>
        <v/>
      </c>
      <c r="L190" s="140" t="str">
        <f t="shared" ca="1" si="58"/>
        <v/>
      </c>
      <c r="M190" s="118" t="str">
        <f t="shared" ca="1" si="59"/>
        <v/>
      </c>
      <c r="N190" s="138" t="str">
        <f t="shared" ca="1" si="60"/>
        <v/>
      </c>
    </row>
    <row r="191" spans="1:14" x14ac:dyDescent="0.15">
      <c r="A191" s="138" t="str">
        <f t="shared" ca="1" si="47"/>
        <v/>
      </c>
      <c r="B191" s="102" t="str">
        <f t="shared" ca="1" si="49"/>
        <v/>
      </c>
      <c r="C191" s="102" t="str">
        <f t="shared" ca="1" si="50"/>
        <v/>
      </c>
      <c r="D191" s="139" t="str">
        <f t="shared" ca="1" si="51"/>
        <v/>
      </c>
      <c r="E191" s="139" t="str">
        <f t="shared" ca="1" si="52"/>
        <v/>
      </c>
      <c r="F191" s="140" t="str">
        <f t="shared" ca="1" si="56"/>
        <v/>
      </c>
      <c r="G191" s="118" t="str">
        <f t="shared" ca="1" si="57"/>
        <v/>
      </c>
      <c r="H191" s="118" t="str">
        <f t="shared" ca="1" si="53"/>
        <v/>
      </c>
      <c r="I191" s="140" t="str">
        <f t="shared" ca="1" si="54"/>
        <v/>
      </c>
      <c r="J191" s="140" t="str">
        <f t="shared" ca="1" si="48"/>
        <v/>
      </c>
      <c r="K191" s="139" t="str">
        <f t="shared" ca="1" si="55"/>
        <v/>
      </c>
      <c r="L191" s="140" t="str">
        <f t="shared" ca="1" si="58"/>
        <v/>
      </c>
      <c r="M191" s="118" t="str">
        <f t="shared" ca="1" si="59"/>
        <v/>
      </c>
      <c r="N191" s="138" t="str">
        <f t="shared" ca="1" si="60"/>
        <v/>
      </c>
    </row>
    <row r="192" spans="1:14" x14ac:dyDescent="0.15">
      <c r="A192" s="138" t="str">
        <f t="shared" ca="1" si="47"/>
        <v/>
      </c>
      <c r="B192" s="102" t="str">
        <f t="shared" ca="1" si="49"/>
        <v/>
      </c>
      <c r="C192" s="102" t="str">
        <f t="shared" ca="1" si="50"/>
        <v/>
      </c>
      <c r="D192" s="139" t="str">
        <f t="shared" ca="1" si="51"/>
        <v/>
      </c>
      <c r="E192" s="139" t="str">
        <f t="shared" ca="1" si="52"/>
        <v/>
      </c>
      <c r="F192" s="140" t="str">
        <f t="shared" ca="1" si="56"/>
        <v/>
      </c>
      <c r="G192" s="118" t="str">
        <f t="shared" ca="1" si="57"/>
        <v/>
      </c>
      <c r="H192" s="118" t="str">
        <f t="shared" ca="1" si="53"/>
        <v/>
      </c>
      <c r="I192" s="140" t="str">
        <f t="shared" ca="1" si="54"/>
        <v/>
      </c>
      <c r="J192" s="140" t="str">
        <f t="shared" ca="1" si="48"/>
        <v/>
      </c>
      <c r="K192" s="139" t="str">
        <f t="shared" ca="1" si="55"/>
        <v/>
      </c>
      <c r="L192" s="140" t="str">
        <f t="shared" ca="1" si="58"/>
        <v/>
      </c>
      <c r="M192" s="118" t="str">
        <f t="shared" ca="1" si="59"/>
        <v/>
      </c>
      <c r="N192" s="138" t="str">
        <f t="shared" ca="1" si="60"/>
        <v/>
      </c>
    </row>
    <row r="193" spans="1:14" x14ac:dyDescent="0.15">
      <c r="A193" s="138" t="str">
        <f t="shared" ca="1" si="47"/>
        <v/>
      </c>
      <c r="B193" s="102" t="str">
        <f t="shared" ca="1" si="49"/>
        <v/>
      </c>
      <c r="C193" s="102" t="str">
        <f t="shared" ca="1" si="50"/>
        <v/>
      </c>
      <c r="D193" s="139" t="str">
        <f t="shared" ca="1" si="51"/>
        <v/>
      </c>
      <c r="E193" s="139" t="str">
        <f t="shared" ca="1" si="52"/>
        <v/>
      </c>
      <c r="F193" s="140" t="str">
        <f t="shared" ca="1" si="56"/>
        <v/>
      </c>
      <c r="G193" s="118" t="str">
        <f t="shared" ca="1" si="57"/>
        <v/>
      </c>
      <c r="H193" s="118" t="str">
        <f t="shared" ca="1" si="53"/>
        <v/>
      </c>
      <c r="I193" s="140" t="str">
        <f t="shared" ca="1" si="54"/>
        <v/>
      </c>
      <c r="J193" s="140" t="str">
        <f t="shared" ca="1" si="48"/>
        <v/>
      </c>
      <c r="K193" s="139" t="str">
        <f t="shared" ca="1" si="55"/>
        <v/>
      </c>
      <c r="L193" s="140" t="str">
        <f t="shared" ca="1" si="58"/>
        <v/>
      </c>
      <c r="M193" s="118" t="str">
        <f t="shared" ca="1" si="59"/>
        <v/>
      </c>
      <c r="N193" s="138" t="str">
        <f t="shared" ca="1" si="60"/>
        <v/>
      </c>
    </row>
    <row r="194" spans="1:14" x14ac:dyDescent="0.15">
      <c r="A194" s="138" t="str">
        <f t="shared" ca="1" si="47"/>
        <v/>
      </c>
      <c r="B194" s="102" t="str">
        <f t="shared" ca="1" si="49"/>
        <v/>
      </c>
      <c r="C194" s="102" t="str">
        <f t="shared" ca="1" si="50"/>
        <v/>
      </c>
      <c r="D194" s="139" t="str">
        <f t="shared" ca="1" si="51"/>
        <v/>
      </c>
      <c r="E194" s="139" t="str">
        <f t="shared" ca="1" si="52"/>
        <v/>
      </c>
      <c r="F194" s="140" t="str">
        <f t="shared" ca="1" si="56"/>
        <v/>
      </c>
      <c r="G194" s="118" t="str">
        <f t="shared" ca="1" si="57"/>
        <v/>
      </c>
      <c r="H194" s="118" t="str">
        <f t="shared" ca="1" si="53"/>
        <v/>
      </c>
      <c r="I194" s="140" t="str">
        <f t="shared" ca="1" si="54"/>
        <v/>
      </c>
      <c r="J194" s="140" t="str">
        <f t="shared" ca="1" si="48"/>
        <v/>
      </c>
      <c r="K194" s="139" t="str">
        <f t="shared" ca="1" si="55"/>
        <v/>
      </c>
      <c r="L194" s="140" t="str">
        <f t="shared" ca="1" si="58"/>
        <v/>
      </c>
      <c r="M194" s="118" t="str">
        <f t="shared" ca="1" si="59"/>
        <v/>
      </c>
      <c r="N194" s="138" t="str">
        <f t="shared" ca="1" si="60"/>
        <v/>
      </c>
    </row>
    <row r="195" spans="1:14" x14ac:dyDescent="0.15">
      <c r="A195" s="138" t="str">
        <f t="shared" ca="1" si="47"/>
        <v/>
      </c>
      <c r="B195" s="102" t="str">
        <f t="shared" ca="1" si="49"/>
        <v/>
      </c>
      <c r="C195" s="102" t="str">
        <f t="shared" ca="1" si="50"/>
        <v/>
      </c>
      <c r="D195" s="139" t="str">
        <f t="shared" ca="1" si="51"/>
        <v/>
      </c>
      <c r="E195" s="139" t="str">
        <f t="shared" ca="1" si="52"/>
        <v/>
      </c>
      <c r="F195" s="140" t="str">
        <f t="shared" ca="1" si="56"/>
        <v/>
      </c>
      <c r="G195" s="118" t="str">
        <f t="shared" ca="1" si="57"/>
        <v/>
      </c>
      <c r="H195" s="118" t="str">
        <f t="shared" ca="1" si="53"/>
        <v/>
      </c>
      <c r="I195" s="140" t="str">
        <f t="shared" ca="1" si="54"/>
        <v/>
      </c>
      <c r="J195" s="140" t="str">
        <f t="shared" ca="1" si="48"/>
        <v/>
      </c>
      <c r="K195" s="139" t="str">
        <f t="shared" ca="1" si="55"/>
        <v/>
      </c>
      <c r="L195" s="140" t="str">
        <f t="shared" ca="1" si="58"/>
        <v/>
      </c>
      <c r="M195" s="118" t="str">
        <f t="shared" ca="1" si="59"/>
        <v/>
      </c>
      <c r="N195" s="138" t="str">
        <f t="shared" ca="1" si="60"/>
        <v/>
      </c>
    </row>
    <row r="196" spans="1:14" x14ac:dyDescent="0.15">
      <c r="A196" s="138" t="str">
        <f t="shared" ca="1" si="47"/>
        <v/>
      </c>
      <c r="B196" s="102" t="str">
        <f t="shared" ca="1" si="49"/>
        <v/>
      </c>
      <c r="C196" s="102" t="str">
        <f t="shared" ca="1" si="50"/>
        <v/>
      </c>
      <c r="D196" s="139" t="str">
        <f t="shared" ca="1" si="51"/>
        <v/>
      </c>
      <c r="E196" s="139" t="str">
        <f t="shared" ca="1" si="52"/>
        <v/>
      </c>
      <c r="F196" s="140" t="str">
        <f t="shared" ca="1" si="56"/>
        <v/>
      </c>
      <c r="G196" s="118" t="str">
        <f t="shared" ca="1" si="57"/>
        <v/>
      </c>
      <c r="H196" s="118" t="str">
        <f t="shared" ca="1" si="53"/>
        <v/>
      </c>
      <c r="I196" s="140" t="str">
        <f t="shared" ca="1" si="54"/>
        <v/>
      </c>
      <c r="J196" s="140" t="str">
        <f t="shared" ca="1" si="48"/>
        <v/>
      </c>
      <c r="K196" s="139" t="str">
        <f t="shared" ca="1" si="55"/>
        <v/>
      </c>
      <c r="L196" s="140" t="str">
        <f t="shared" ca="1" si="58"/>
        <v/>
      </c>
      <c r="M196" s="118" t="str">
        <f t="shared" ca="1" si="59"/>
        <v/>
      </c>
      <c r="N196" s="138" t="str">
        <f t="shared" ca="1" si="60"/>
        <v/>
      </c>
    </row>
    <row r="197" spans="1:14" x14ac:dyDescent="0.15">
      <c r="A197" s="138" t="str">
        <f t="shared" ca="1" si="47"/>
        <v/>
      </c>
      <c r="B197" s="102" t="str">
        <f t="shared" ca="1" si="49"/>
        <v/>
      </c>
      <c r="C197" s="102" t="str">
        <f t="shared" ca="1" si="50"/>
        <v/>
      </c>
      <c r="D197" s="139" t="str">
        <f t="shared" ca="1" si="51"/>
        <v/>
      </c>
      <c r="E197" s="139" t="str">
        <f t="shared" ca="1" si="52"/>
        <v/>
      </c>
      <c r="F197" s="140" t="str">
        <f t="shared" ca="1" si="56"/>
        <v/>
      </c>
      <c r="G197" s="118" t="str">
        <f t="shared" ca="1" si="57"/>
        <v/>
      </c>
      <c r="H197" s="118" t="str">
        <f t="shared" ca="1" si="53"/>
        <v/>
      </c>
      <c r="I197" s="140" t="str">
        <f t="shared" ca="1" si="54"/>
        <v/>
      </c>
      <c r="J197" s="140" t="str">
        <f t="shared" ca="1" si="48"/>
        <v/>
      </c>
      <c r="K197" s="139" t="str">
        <f t="shared" ca="1" si="55"/>
        <v/>
      </c>
      <c r="L197" s="140" t="str">
        <f t="shared" ca="1" si="58"/>
        <v/>
      </c>
      <c r="M197" s="118" t="str">
        <f t="shared" ca="1" si="59"/>
        <v/>
      </c>
      <c r="N197" s="138" t="str">
        <f t="shared" ca="1" si="60"/>
        <v/>
      </c>
    </row>
    <row r="198" spans="1:14" x14ac:dyDescent="0.15">
      <c r="A198" s="138" t="str">
        <f t="shared" ca="1" si="47"/>
        <v/>
      </c>
      <c r="B198" s="102" t="str">
        <f t="shared" ca="1" si="49"/>
        <v/>
      </c>
      <c r="C198" s="102" t="str">
        <f t="shared" ca="1" si="50"/>
        <v/>
      </c>
      <c r="D198" s="139" t="str">
        <f t="shared" ca="1" si="51"/>
        <v/>
      </c>
      <c r="E198" s="139" t="str">
        <f t="shared" ca="1" si="52"/>
        <v/>
      </c>
      <c r="F198" s="140" t="str">
        <f t="shared" ca="1" si="56"/>
        <v/>
      </c>
      <c r="G198" s="118" t="str">
        <f t="shared" ca="1" si="57"/>
        <v/>
      </c>
      <c r="H198" s="118" t="str">
        <f t="shared" ca="1" si="53"/>
        <v/>
      </c>
      <c r="I198" s="140" t="str">
        <f t="shared" ca="1" si="54"/>
        <v/>
      </c>
      <c r="J198" s="140" t="str">
        <f t="shared" ca="1" si="48"/>
        <v/>
      </c>
      <c r="K198" s="139" t="str">
        <f t="shared" ca="1" si="55"/>
        <v/>
      </c>
      <c r="L198" s="140" t="str">
        <f t="shared" ca="1" si="58"/>
        <v/>
      </c>
      <c r="M198" s="118" t="str">
        <f t="shared" ca="1" si="59"/>
        <v/>
      </c>
      <c r="N198" s="138" t="str">
        <f t="shared" ca="1" si="60"/>
        <v/>
      </c>
    </row>
    <row r="199" spans="1:14" x14ac:dyDescent="0.15">
      <c r="A199" s="138" t="str">
        <f t="shared" ref="A199:A205" ca="1" si="61">IF(ROW()-5&gt;$A$5,"",ROW()-5)</f>
        <v/>
      </c>
      <c r="B199" s="102" t="str">
        <f t="shared" ca="1" si="49"/>
        <v/>
      </c>
      <c r="C199" s="102" t="str">
        <f t="shared" ca="1" si="50"/>
        <v/>
      </c>
      <c r="D199" s="139" t="str">
        <f t="shared" ca="1" si="51"/>
        <v/>
      </c>
      <c r="E199" s="139" t="str">
        <f t="shared" ca="1" si="52"/>
        <v/>
      </c>
      <c r="F199" s="140" t="str">
        <f t="shared" ca="1" si="56"/>
        <v/>
      </c>
      <c r="G199" s="118" t="str">
        <f t="shared" ca="1" si="57"/>
        <v/>
      </c>
      <c r="H199" s="118" t="str">
        <f t="shared" ca="1" si="53"/>
        <v/>
      </c>
      <c r="I199" s="140" t="str">
        <f t="shared" ca="1" si="54"/>
        <v/>
      </c>
      <c r="J199" s="140" t="str">
        <f t="shared" ref="J199:J205" ca="1" si="62">IF($A199="","",INDEX(INDIRECT("gsn_raw!AJ:AJ"),MATCH($B$4,INDIRECT("gsn_raw!AA:AA"),0)+$A199))</f>
        <v/>
      </c>
      <c r="K199" s="139" t="str">
        <f t="shared" ca="1" si="55"/>
        <v/>
      </c>
      <c r="L199" s="140" t="str">
        <f t="shared" ca="1" si="58"/>
        <v/>
      </c>
      <c r="M199" s="118" t="str">
        <f t="shared" ca="1" si="59"/>
        <v/>
      </c>
      <c r="N199" s="138" t="str">
        <f t="shared" ca="1" si="60"/>
        <v/>
      </c>
    </row>
    <row r="200" spans="1:14" x14ac:dyDescent="0.15">
      <c r="A200" s="138" t="str">
        <f t="shared" ca="1" si="61"/>
        <v/>
      </c>
      <c r="B200" s="102" t="str">
        <f t="shared" ca="1" si="49"/>
        <v/>
      </c>
      <c r="C200" s="102" t="str">
        <f t="shared" ca="1" si="50"/>
        <v/>
      </c>
      <c r="D200" s="139" t="str">
        <f t="shared" ca="1" si="51"/>
        <v/>
      </c>
      <c r="E200" s="139" t="str">
        <f t="shared" ca="1" si="52"/>
        <v/>
      </c>
      <c r="F200" s="140" t="str">
        <f t="shared" ca="1" si="56"/>
        <v/>
      </c>
      <c r="G200" s="118" t="str">
        <f t="shared" ca="1" si="57"/>
        <v/>
      </c>
      <c r="H200" s="118" t="str">
        <f t="shared" ca="1" si="53"/>
        <v/>
      </c>
      <c r="I200" s="140" t="str">
        <f t="shared" ca="1" si="54"/>
        <v/>
      </c>
      <c r="J200" s="140" t="str">
        <f t="shared" ca="1" si="62"/>
        <v/>
      </c>
      <c r="K200" s="139" t="str">
        <f t="shared" ca="1" si="55"/>
        <v/>
      </c>
      <c r="L200" s="140" t="str">
        <f t="shared" ca="1" si="58"/>
        <v/>
      </c>
      <c r="M200" s="118" t="str">
        <f t="shared" ca="1" si="59"/>
        <v/>
      </c>
      <c r="N200" s="138" t="str">
        <f t="shared" ca="1" si="60"/>
        <v/>
      </c>
    </row>
    <row r="201" spans="1:14" x14ac:dyDescent="0.15">
      <c r="A201" s="138" t="str">
        <f t="shared" ca="1" si="61"/>
        <v/>
      </c>
      <c r="B201" s="102" t="str">
        <f t="shared" ca="1" si="49"/>
        <v/>
      </c>
      <c r="C201" s="102" t="str">
        <f t="shared" ca="1" si="50"/>
        <v/>
      </c>
      <c r="D201" s="139" t="str">
        <f t="shared" ca="1" si="51"/>
        <v/>
      </c>
      <c r="E201" s="139" t="str">
        <f t="shared" ca="1" si="52"/>
        <v/>
      </c>
      <c r="F201" s="140" t="str">
        <f t="shared" ca="1" si="56"/>
        <v/>
      </c>
      <c r="G201" s="118" t="str">
        <f t="shared" ca="1" si="57"/>
        <v/>
      </c>
      <c r="H201" s="118" t="str">
        <f t="shared" ca="1" si="53"/>
        <v/>
      </c>
      <c r="I201" s="140" t="str">
        <f t="shared" ca="1" si="54"/>
        <v/>
      </c>
      <c r="J201" s="140" t="str">
        <f t="shared" ca="1" si="62"/>
        <v/>
      </c>
      <c r="K201" s="139" t="str">
        <f t="shared" ca="1" si="55"/>
        <v/>
      </c>
      <c r="L201" s="140" t="str">
        <f t="shared" ca="1" si="58"/>
        <v/>
      </c>
      <c r="M201" s="118" t="str">
        <f t="shared" ca="1" si="59"/>
        <v/>
      </c>
      <c r="N201" s="138" t="str">
        <f t="shared" ca="1" si="60"/>
        <v/>
      </c>
    </row>
    <row r="202" spans="1:14" x14ac:dyDescent="0.15">
      <c r="A202" s="138" t="str">
        <f t="shared" ca="1" si="61"/>
        <v/>
      </c>
      <c r="B202" s="102" t="str">
        <f t="shared" ca="1" si="49"/>
        <v/>
      </c>
      <c r="C202" s="102" t="str">
        <f t="shared" ca="1" si="50"/>
        <v/>
      </c>
      <c r="D202" s="139" t="str">
        <f t="shared" ca="1" si="51"/>
        <v/>
      </c>
      <c r="E202" s="139" t="str">
        <f t="shared" ca="1" si="52"/>
        <v/>
      </c>
      <c r="F202" s="140" t="str">
        <f t="shared" ca="1" si="56"/>
        <v/>
      </c>
      <c r="G202" s="118" t="str">
        <f t="shared" ca="1" si="57"/>
        <v/>
      </c>
      <c r="H202" s="118" t="str">
        <f t="shared" ca="1" si="53"/>
        <v/>
      </c>
      <c r="I202" s="140" t="str">
        <f t="shared" ca="1" si="54"/>
        <v/>
      </c>
      <c r="J202" s="140" t="str">
        <f t="shared" ca="1" si="62"/>
        <v/>
      </c>
      <c r="K202" s="139" t="str">
        <f t="shared" ca="1" si="55"/>
        <v/>
      </c>
      <c r="L202" s="140" t="str">
        <f t="shared" ca="1" si="58"/>
        <v/>
      </c>
      <c r="M202" s="118" t="str">
        <f t="shared" ca="1" si="59"/>
        <v/>
      </c>
      <c r="N202" s="138" t="str">
        <f t="shared" ca="1" si="60"/>
        <v/>
      </c>
    </row>
    <row r="203" spans="1:14" x14ac:dyDescent="0.15">
      <c r="A203" s="138" t="str">
        <f t="shared" ca="1" si="61"/>
        <v/>
      </c>
      <c r="B203" s="102" t="str">
        <f t="shared" ca="1" si="49"/>
        <v/>
      </c>
      <c r="C203" s="102" t="str">
        <f t="shared" ca="1" si="50"/>
        <v/>
      </c>
      <c r="D203" s="139" t="str">
        <f t="shared" ca="1" si="51"/>
        <v/>
      </c>
      <c r="E203" s="139" t="str">
        <f t="shared" ca="1" si="52"/>
        <v/>
      </c>
      <c r="F203" s="140" t="str">
        <f t="shared" ca="1" si="56"/>
        <v/>
      </c>
      <c r="G203" s="118" t="str">
        <f t="shared" ca="1" si="57"/>
        <v/>
      </c>
      <c r="H203" s="118" t="str">
        <f t="shared" ca="1" si="53"/>
        <v/>
      </c>
      <c r="I203" s="140" t="str">
        <f t="shared" ca="1" si="54"/>
        <v/>
      </c>
      <c r="J203" s="140" t="str">
        <f t="shared" ca="1" si="62"/>
        <v/>
      </c>
      <c r="K203" s="139" t="str">
        <f t="shared" ca="1" si="55"/>
        <v/>
      </c>
      <c r="L203" s="140" t="str">
        <f t="shared" ca="1" si="58"/>
        <v/>
      </c>
      <c r="M203" s="118" t="str">
        <f t="shared" ca="1" si="59"/>
        <v/>
      </c>
      <c r="N203" s="138" t="str">
        <f t="shared" ca="1" si="60"/>
        <v/>
      </c>
    </row>
    <row r="204" spans="1:14" x14ac:dyDescent="0.15">
      <c r="A204" s="138" t="str">
        <f t="shared" ca="1" si="61"/>
        <v/>
      </c>
      <c r="B204" s="102" t="str">
        <f t="shared" ca="1" si="49"/>
        <v/>
      </c>
      <c r="C204" s="102" t="str">
        <f t="shared" ca="1" si="50"/>
        <v/>
      </c>
      <c r="D204" s="139" t="str">
        <f t="shared" ca="1" si="51"/>
        <v/>
      </c>
      <c r="E204" s="139" t="str">
        <f t="shared" ca="1" si="52"/>
        <v/>
      </c>
      <c r="F204" s="140" t="str">
        <f t="shared" ca="1" si="56"/>
        <v/>
      </c>
      <c r="G204" s="118" t="str">
        <f t="shared" ca="1" si="57"/>
        <v/>
      </c>
      <c r="H204" s="118" t="str">
        <f t="shared" ca="1" si="53"/>
        <v/>
      </c>
      <c r="I204" s="140" t="str">
        <f t="shared" ca="1" si="54"/>
        <v/>
      </c>
      <c r="J204" s="140" t="str">
        <f t="shared" ca="1" si="62"/>
        <v/>
      </c>
      <c r="K204" s="139" t="str">
        <f t="shared" ca="1" si="55"/>
        <v/>
      </c>
      <c r="L204" s="140" t="str">
        <f t="shared" ca="1" si="58"/>
        <v/>
      </c>
      <c r="M204" s="118" t="str">
        <f t="shared" ca="1" si="59"/>
        <v/>
      </c>
      <c r="N204" s="138" t="str">
        <f t="shared" ca="1" si="60"/>
        <v/>
      </c>
    </row>
    <row r="205" spans="1:14" x14ac:dyDescent="0.15">
      <c r="A205" s="138" t="str">
        <f t="shared" ca="1" si="61"/>
        <v/>
      </c>
      <c r="B205" s="102" t="str">
        <f t="shared" ca="1" si="49"/>
        <v/>
      </c>
      <c r="C205" s="102" t="str">
        <f t="shared" ca="1" si="50"/>
        <v/>
      </c>
      <c r="D205" s="139" t="str">
        <f t="shared" ca="1" si="51"/>
        <v/>
      </c>
      <c r="E205" s="139" t="str">
        <f t="shared" ca="1" si="52"/>
        <v/>
      </c>
      <c r="F205" s="140" t="str">
        <f t="shared" ca="1" si="56"/>
        <v/>
      </c>
      <c r="G205" s="118" t="str">
        <f t="shared" ca="1" si="57"/>
        <v/>
      </c>
      <c r="H205" s="118" t="str">
        <f t="shared" ca="1" si="53"/>
        <v/>
      </c>
      <c r="I205" s="140" t="str">
        <f t="shared" ca="1" si="54"/>
        <v/>
      </c>
      <c r="J205" s="140" t="str">
        <f t="shared" ca="1" si="62"/>
        <v/>
      </c>
      <c r="K205" s="139" t="str">
        <f t="shared" ca="1" si="55"/>
        <v/>
      </c>
      <c r="L205" s="140" t="str">
        <f t="shared" ca="1" si="58"/>
        <v/>
      </c>
      <c r="M205" s="118" t="str">
        <f t="shared" ca="1" si="59"/>
        <v/>
      </c>
      <c r="N205" s="138" t="str">
        <f t="shared" ca="1" si="60"/>
        <v/>
      </c>
    </row>
  </sheetData>
  <mergeCells count="1">
    <mergeCell ref="A1:N1"/>
  </mergeCells>
  <phoneticPr fontId="3"/>
  <conditionalFormatting sqref="A6:N205">
    <cfRule type="expression" dxfId="15" priority="2">
      <formula>OR($A6:$N6&lt;&gt;"")</formula>
    </cfRule>
  </conditionalFormatting>
  <conditionalFormatting sqref="A6:N205">
    <cfRule type="expression" dxfId="14" priority="1">
      <formula>$A6=$A$5</formula>
    </cfRule>
  </conditionalFormatting>
  <printOptions horizontalCentered="1"/>
  <pageMargins left="0.59055118110236227" right="0.59055118110236227" top="0.59055118110236227" bottom="0.59055118110236227" header="0.31496062992125984" footer="0.31496062992125984"/>
  <pageSetup paperSize="9" scale="4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R205"/>
  <sheetViews>
    <sheetView showGridLines="0" view="pageBreakPreview" zoomScale="60" zoomScaleNormal="80" zoomScalePageLayoutView="50" workbookViewId="0">
      <selection sqref="A1:R1"/>
    </sheetView>
  </sheetViews>
  <sheetFormatPr defaultColWidth="9" defaultRowHeight="18.75" x14ac:dyDescent="0.15"/>
  <cols>
    <col min="1" max="1" width="7.375" style="1" bestFit="1" customWidth="1"/>
    <col min="2" max="7" width="24.375" style="1" customWidth="1"/>
    <col min="8" max="12" width="13.125" style="1" customWidth="1"/>
    <col min="13" max="14" width="22.5" style="179" customWidth="1"/>
    <col min="15" max="18" width="13.125" style="1" customWidth="1"/>
    <col min="19" max="16384" width="9" style="1"/>
  </cols>
  <sheetData>
    <row r="1" spans="1:18" ht="40.5" customHeight="1" x14ac:dyDescent="0.15">
      <c r="A1" s="324">
        <v>44287</v>
      </c>
      <c r="B1" s="324"/>
      <c r="C1" s="324"/>
      <c r="D1" s="324"/>
      <c r="E1" s="324"/>
      <c r="F1" s="324"/>
      <c r="G1" s="324"/>
      <c r="H1" s="324"/>
      <c r="I1" s="324"/>
      <c r="J1" s="324"/>
      <c r="K1" s="324"/>
      <c r="L1" s="324"/>
      <c r="M1" s="324"/>
      <c r="N1" s="324"/>
      <c r="O1" s="324"/>
      <c r="P1" s="324"/>
      <c r="Q1" s="324"/>
      <c r="R1" s="324"/>
    </row>
    <row r="2" spans="1:18" x14ac:dyDescent="0.15">
      <c r="R2" s="155" t="s">
        <v>196</v>
      </c>
    </row>
    <row r="3" spans="1:18" x14ac:dyDescent="0.15">
      <c r="Q3" s="5"/>
      <c r="R3" s="5"/>
    </row>
    <row r="4" spans="1:18" ht="37.5" x14ac:dyDescent="0.15">
      <c r="A4" s="100" t="s">
        <v>147</v>
      </c>
      <c r="B4" s="100" t="s">
        <v>148</v>
      </c>
      <c r="C4" s="100" t="s">
        <v>118</v>
      </c>
      <c r="D4" s="100" t="s">
        <v>152</v>
      </c>
      <c r="E4" s="100" t="s">
        <v>153</v>
      </c>
      <c r="F4" s="100" t="s">
        <v>154</v>
      </c>
      <c r="G4" s="100" t="s">
        <v>155</v>
      </c>
      <c r="H4" s="100" t="s">
        <v>24</v>
      </c>
      <c r="I4" s="100" t="s">
        <v>25</v>
      </c>
      <c r="J4" s="100" t="s">
        <v>26</v>
      </c>
      <c r="K4" s="100" t="s">
        <v>27</v>
      </c>
      <c r="L4" s="100" t="s">
        <v>28</v>
      </c>
      <c r="M4" s="180" t="s">
        <v>215</v>
      </c>
      <c r="N4" s="180" t="s">
        <v>216</v>
      </c>
      <c r="O4" s="100" t="s">
        <v>29</v>
      </c>
      <c r="P4" s="100" t="s">
        <v>30</v>
      </c>
      <c r="Q4" s="100" t="s">
        <v>31</v>
      </c>
      <c r="R4" s="100" t="s">
        <v>150</v>
      </c>
    </row>
    <row r="5" spans="1:18" x14ac:dyDescent="0.15">
      <c r="A5" s="124">
        <f ca="1">MATCH("",INDIRECT("gsn_raw!AL:AL"),-1)-MATCH("キャンペーン",INDIRECT("gsn_raw!AL:AL"),0)-1</f>
        <v>0</v>
      </c>
      <c r="B5" s="125"/>
      <c r="C5" s="125"/>
      <c r="D5" s="125"/>
      <c r="E5" s="125"/>
      <c r="F5" s="125"/>
      <c r="G5" s="125" t="s">
        <v>119</v>
      </c>
      <c r="H5" s="126" t="str">
        <f ca="1">gaw!D6</f>
        <v/>
      </c>
      <c r="I5" s="126" t="str">
        <f ca="1">gaw!F6</f>
        <v/>
      </c>
      <c r="J5" s="127" t="str">
        <f ca="1">IFERROR(I5/H5,"")</f>
        <v/>
      </c>
      <c r="K5" s="128" t="str">
        <f ca="1">IFERROR(L5/I5,"")</f>
        <v/>
      </c>
      <c r="L5" s="129" t="str">
        <f ca="1">gaw!L6</f>
        <v/>
      </c>
      <c r="M5" s="127" t="str">
        <f ca="1">IFERROR(VLOOKUP("全体",INDIRECT("gsn_raw!B:J"),6,0),"")</f>
        <v/>
      </c>
      <c r="N5" s="127" t="str">
        <f ca="1">IFERROR(VLOOKUP("全体",INDIRECT("gsn_raw!B:J"),9,0),"")</f>
        <v/>
      </c>
      <c r="O5" s="126" t="str">
        <f ca="1">gaw!N6</f>
        <v/>
      </c>
      <c r="P5" s="127" t="str">
        <f ca="1">IFERROR(O5/I5,"")</f>
        <v/>
      </c>
      <c r="Q5" s="128" t="str">
        <f ca="1">IFERROR(L5/O5,"")</f>
        <v/>
      </c>
      <c r="R5" s="125" t="s">
        <v>151</v>
      </c>
    </row>
    <row r="6" spans="1:18" x14ac:dyDescent="0.15">
      <c r="A6" s="138" t="str">
        <f ca="1">IF(ROW()-5&gt;$A$5,"",ROW()-5)</f>
        <v/>
      </c>
      <c r="B6" s="102" t="str">
        <f t="shared" ref="B6:B37" ca="1" si="0">IF($A6="","",INDEX(INDIRECT("gsn_raw!AL:AL"),MATCH($B$4,INDIRECT("gsn_raw!AL:AL"),0)+$A6))</f>
        <v/>
      </c>
      <c r="C6" s="102" t="str">
        <f t="shared" ref="C6:C37" ca="1" si="1">IF($A6="","",INDEX(INDIRECT("gsn_raw!AM:AM"),MATCH($B$4,INDIRECT("gsn_raw!AL:AL"),0)+$A6))</f>
        <v/>
      </c>
      <c r="D6" s="102" t="str">
        <f t="shared" ref="D6:D37" ca="1" si="2">IF($A6="","",INDEX(INDIRECT("gsn_raw!AO:AO"),MATCH($B$4,INDIRECT("gsn_raw!AL:AL"),0)+$A6))</f>
        <v/>
      </c>
      <c r="E6" s="102" t="str">
        <f t="shared" ref="E6:E37" ca="1" si="3">IF($A6="","",INDEX(INDIRECT("gsn_raw!AP:AP"),MATCH($B$4,INDIRECT("gsn_raw!AL:AL"),0)+$A6))</f>
        <v/>
      </c>
      <c r="F6" s="102" t="str">
        <f t="shared" ref="F6:F37" ca="1" si="4">IF($A6="","",INDEX(INDIRECT("gsn_raw!AQ:AQ"),MATCH($B$4,INDIRECT("gsn_raw!AL:AL"),0)+$A6))</f>
        <v/>
      </c>
      <c r="G6" s="102" t="str">
        <f t="shared" ref="G6:G37" ca="1" si="5">IF($A6="","",INDEX(INDIRECT("gsn_raw!AR:AR"),MATCH($B$4,INDIRECT("gsn_raw!AL:AL"),0)+$A6))</f>
        <v/>
      </c>
      <c r="H6" s="139" t="str">
        <f t="shared" ref="H6:H37" ca="1" si="6">IF($A6="","",INDEX(INDIRECT("gsn_raw!AU:AU"),MATCH($B$4,INDIRECT("gsn_raw!AL:AL"),0)+$A6))</f>
        <v/>
      </c>
      <c r="I6" s="139" t="str">
        <f t="shared" ref="I6:I37" ca="1" si="7">IF($A6="","",INDEX(INDIRECT("gsn_raw!AV:AV"),MATCH($B$4,INDIRECT("gsn_raw!AL:AL"),0)+$A6))</f>
        <v/>
      </c>
      <c r="J6" s="140" t="str">
        <f ca="1">IF($A6="","",IFERROR(I6/H6,""))</f>
        <v/>
      </c>
      <c r="K6" s="118" t="str">
        <f ca="1">IF($A6="","",IFERROR(L6/I6,""))</f>
        <v/>
      </c>
      <c r="L6" s="118" t="str">
        <f t="shared" ref="L6:L37" ca="1" si="8">IF($A6="","",INDEX(INDIRECT("gsn_raw!AX:AX"),MATCH($B$4,INDIRECT("gsn_raw!AL:AL"),0)+$A6))</f>
        <v/>
      </c>
      <c r="M6" s="140" t="str">
        <f t="shared" ref="M6:M37" ca="1" si="9">IF($A6="","",INDEX(INDIRECT("gsn_raw!AY:AY"),MATCH($B$4,INDIRECT("gsn_raw!AL:AL"),0)+$A6))</f>
        <v/>
      </c>
      <c r="N6" s="140" t="str">
        <f ca="1">IF($A6="","",INDEX(INDIRECT("gsn_raw!BB:BB"),MATCH($B$4,INDIRECT("gsn_raw!AL:AL"),0)+$A6))</f>
        <v/>
      </c>
      <c r="O6" s="139" t="str">
        <f t="shared" ref="O6:O37" ca="1" si="10">IF($A6="","",INDEX(INDIRECT("gsn_raw!BA:BA"),MATCH($B$4,INDIRECT("gsn_raw!AL:AL"),0)+$A6))</f>
        <v/>
      </c>
      <c r="P6" s="140" t="str">
        <f ca="1">IF($A6="","",IFERROR(O6/I6,""))</f>
        <v/>
      </c>
      <c r="Q6" s="118" t="str">
        <f ca="1">IF($A6="","",IFERROR(L6/O6,""))</f>
        <v/>
      </c>
      <c r="R6" s="138" t="str">
        <f ca="1">IF($A6="","",IF(O6&gt;0,IF(Q6&gt;$Q$5,"B","A"),IF(O6=0,IF(L6&gt;$Q$5,"C","D"))))</f>
        <v/>
      </c>
    </row>
    <row r="7" spans="1:18" x14ac:dyDescent="0.15">
      <c r="A7" s="138" t="str">
        <f t="shared" ref="A7:A70" ca="1" si="11">IF(ROW()-5&gt;$A$5,"",ROW()-5)</f>
        <v/>
      </c>
      <c r="B7" s="102" t="str">
        <f t="shared" ca="1" si="0"/>
        <v/>
      </c>
      <c r="C7" s="102" t="str">
        <f t="shared" ca="1" si="1"/>
        <v/>
      </c>
      <c r="D7" s="102" t="str">
        <f t="shared" ca="1" si="2"/>
        <v/>
      </c>
      <c r="E7" s="102" t="str">
        <f t="shared" ca="1" si="3"/>
        <v/>
      </c>
      <c r="F7" s="102" t="str">
        <f t="shared" ca="1" si="4"/>
        <v/>
      </c>
      <c r="G7" s="102" t="str">
        <f t="shared" ca="1" si="5"/>
        <v/>
      </c>
      <c r="H7" s="139" t="str">
        <f t="shared" ca="1" si="6"/>
        <v/>
      </c>
      <c r="I7" s="139" t="str">
        <f t="shared" ca="1" si="7"/>
        <v/>
      </c>
      <c r="J7" s="140" t="str">
        <f t="shared" ref="J7:J70" ca="1" si="12">IF($A7="","",IFERROR(I7/H7,""))</f>
        <v/>
      </c>
      <c r="K7" s="118" t="str">
        <f t="shared" ref="K7:K70" ca="1" si="13">IF($A7="","",IFERROR(L7/I7,""))</f>
        <v/>
      </c>
      <c r="L7" s="118" t="str">
        <f t="shared" ca="1" si="8"/>
        <v/>
      </c>
      <c r="M7" s="140" t="str">
        <f t="shared" ca="1" si="9"/>
        <v/>
      </c>
      <c r="N7" s="140" t="str">
        <f t="shared" ref="N7:N70" ca="1" si="14">IF($A7="","",INDEX(INDIRECT("gsn_raw!BB:BB"),MATCH($B$4,INDIRECT("gsn_raw!AL:AL"),0)+$A7))</f>
        <v/>
      </c>
      <c r="O7" s="139" t="str">
        <f t="shared" ca="1" si="10"/>
        <v/>
      </c>
      <c r="P7" s="140" t="str">
        <f t="shared" ref="P7:P70" ca="1" si="15">IF($A7="","",IFERROR(O7/I7,""))</f>
        <v/>
      </c>
      <c r="Q7" s="118" t="str">
        <f t="shared" ref="Q7:Q70" ca="1" si="16">IF($A7="","",IFERROR(L7/O7,""))</f>
        <v/>
      </c>
      <c r="R7" s="138" t="str">
        <f t="shared" ref="R7:R70" ca="1" si="17">IF($A7="","",IF(O7&gt;0,IF(Q7&gt;$Q$5,"B","A"),IF(O7=0,IF(L7&gt;$Q$5,"C","D"))))</f>
        <v/>
      </c>
    </row>
    <row r="8" spans="1:18" x14ac:dyDescent="0.15">
      <c r="A8" s="138" t="str">
        <f t="shared" ca="1" si="11"/>
        <v/>
      </c>
      <c r="B8" s="102" t="str">
        <f t="shared" ca="1" si="0"/>
        <v/>
      </c>
      <c r="C8" s="102" t="str">
        <f t="shared" ca="1" si="1"/>
        <v/>
      </c>
      <c r="D8" s="102" t="str">
        <f t="shared" ca="1" si="2"/>
        <v/>
      </c>
      <c r="E8" s="102" t="str">
        <f t="shared" ca="1" si="3"/>
        <v/>
      </c>
      <c r="F8" s="102" t="str">
        <f t="shared" ca="1" si="4"/>
        <v/>
      </c>
      <c r="G8" s="102" t="str">
        <f t="shared" ca="1" si="5"/>
        <v/>
      </c>
      <c r="H8" s="139" t="str">
        <f t="shared" ca="1" si="6"/>
        <v/>
      </c>
      <c r="I8" s="139" t="str">
        <f t="shared" ca="1" si="7"/>
        <v/>
      </c>
      <c r="J8" s="140" t="str">
        <f t="shared" ca="1" si="12"/>
        <v/>
      </c>
      <c r="K8" s="118" t="str">
        <f t="shared" ca="1" si="13"/>
        <v/>
      </c>
      <c r="L8" s="118" t="str">
        <f t="shared" ca="1" si="8"/>
        <v/>
      </c>
      <c r="M8" s="140" t="str">
        <f t="shared" ca="1" si="9"/>
        <v/>
      </c>
      <c r="N8" s="140" t="str">
        <f t="shared" ca="1" si="14"/>
        <v/>
      </c>
      <c r="O8" s="139" t="str">
        <f t="shared" ca="1" si="10"/>
        <v/>
      </c>
      <c r="P8" s="140" t="str">
        <f t="shared" ca="1" si="15"/>
        <v/>
      </c>
      <c r="Q8" s="118" t="str">
        <f t="shared" ca="1" si="16"/>
        <v/>
      </c>
      <c r="R8" s="138" t="str">
        <f t="shared" ca="1" si="17"/>
        <v/>
      </c>
    </row>
    <row r="9" spans="1:18" x14ac:dyDescent="0.15">
      <c r="A9" s="138" t="str">
        <f t="shared" ca="1" si="11"/>
        <v/>
      </c>
      <c r="B9" s="102" t="str">
        <f t="shared" ca="1" si="0"/>
        <v/>
      </c>
      <c r="C9" s="102" t="str">
        <f t="shared" ca="1" si="1"/>
        <v/>
      </c>
      <c r="D9" s="102" t="str">
        <f t="shared" ca="1" si="2"/>
        <v/>
      </c>
      <c r="E9" s="102" t="str">
        <f t="shared" ca="1" si="3"/>
        <v/>
      </c>
      <c r="F9" s="102" t="str">
        <f t="shared" ca="1" si="4"/>
        <v/>
      </c>
      <c r="G9" s="102" t="str">
        <f t="shared" ca="1" si="5"/>
        <v/>
      </c>
      <c r="H9" s="139" t="str">
        <f t="shared" ca="1" si="6"/>
        <v/>
      </c>
      <c r="I9" s="139" t="str">
        <f t="shared" ca="1" si="7"/>
        <v/>
      </c>
      <c r="J9" s="140" t="str">
        <f t="shared" ca="1" si="12"/>
        <v/>
      </c>
      <c r="K9" s="118" t="str">
        <f t="shared" ca="1" si="13"/>
        <v/>
      </c>
      <c r="L9" s="118" t="str">
        <f t="shared" ca="1" si="8"/>
        <v/>
      </c>
      <c r="M9" s="140" t="str">
        <f t="shared" ca="1" si="9"/>
        <v/>
      </c>
      <c r="N9" s="140" t="str">
        <f t="shared" ca="1" si="14"/>
        <v/>
      </c>
      <c r="O9" s="139" t="str">
        <f t="shared" ca="1" si="10"/>
        <v/>
      </c>
      <c r="P9" s="140" t="str">
        <f t="shared" ca="1" si="15"/>
        <v/>
      </c>
      <c r="Q9" s="118" t="str">
        <f t="shared" ca="1" si="16"/>
        <v/>
      </c>
      <c r="R9" s="138" t="str">
        <f t="shared" ca="1" si="17"/>
        <v/>
      </c>
    </row>
    <row r="10" spans="1:18" x14ac:dyDescent="0.15">
      <c r="A10" s="138" t="str">
        <f t="shared" ca="1" si="11"/>
        <v/>
      </c>
      <c r="B10" s="102" t="str">
        <f t="shared" ca="1" si="0"/>
        <v/>
      </c>
      <c r="C10" s="102" t="str">
        <f t="shared" ca="1" si="1"/>
        <v/>
      </c>
      <c r="D10" s="102" t="str">
        <f t="shared" ca="1" si="2"/>
        <v/>
      </c>
      <c r="E10" s="102" t="str">
        <f t="shared" ca="1" si="3"/>
        <v/>
      </c>
      <c r="F10" s="102" t="str">
        <f t="shared" ca="1" si="4"/>
        <v/>
      </c>
      <c r="G10" s="102" t="str">
        <f t="shared" ca="1" si="5"/>
        <v/>
      </c>
      <c r="H10" s="139" t="str">
        <f t="shared" ca="1" si="6"/>
        <v/>
      </c>
      <c r="I10" s="139" t="str">
        <f t="shared" ca="1" si="7"/>
        <v/>
      </c>
      <c r="J10" s="140" t="str">
        <f t="shared" ca="1" si="12"/>
        <v/>
      </c>
      <c r="K10" s="118" t="str">
        <f t="shared" ca="1" si="13"/>
        <v/>
      </c>
      <c r="L10" s="118" t="str">
        <f t="shared" ca="1" si="8"/>
        <v/>
      </c>
      <c r="M10" s="140" t="str">
        <f t="shared" ca="1" si="9"/>
        <v/>
      </c>
      <c r="N10" s="140" t="str">
        <f t="shared" ca="1" si="14"/>
        <v/>
      </c>
      <c r="O10" s="139" t="str">
        <f t="shared" ca="1" si="10"/>
        <v/>
      </c>
      <c r="P10" s="140" t="str">
        <f t="shared" ca="1" si="15"/>
        <v/>
      </c>
      <c r="Q10" s="118" t="str">
        <f t="shared" ca="1" si="16"/>
        <v/>
      </c>
      <c r="R10" s="138" t="str">
        <f t="shared" ca="1" si="17"/>
        <v/>
      </c>
    </row>
    <row r="11" spans="1:18" x14ac:dyDescent="0.15">
      <c r="A11" s="138" t="str">
        <f t="shared" ca="1" si="11"/>
        <v/>
      </c>
      <c r="B11" s="102" t="str">
        <f t="shared" ca="1" si="0"/>
        <v/>
      </c>
      <c r="C11" s="102" t="str">
        <f t="shared" ca="1" si="1"/>
        <v/>
      </c>
      <c r="D11" s="102" t="str">
        <f t="shared" ca="1" si="2"/>
        <v/>
      </c>
      <c r="E11" s="102" t="str">
        <f t="shared" ca="1" si="3"/>
        <v/>
      </c>
      <c r="F11" s="102" t="str">
        <f t="shared" ca="1" si="4"/>
        <v/>
      </c>
      <c r="G11" s="102" t="str">
        <f t="shared" ca="1" si="5"/>
        <v/>
      </c>
      <c r="H11" s="139" t="str">
        <f t="shared" ca="1" si="6"/>
        <v/>
      </c>
      <c r="I11" s="139" t="str">
        <f t="shared" ca="1" si="7"/>
        <v/>
      </c>
      <c r="J11" s="140" t="str">
        <f t="shared" ca="1" si="12"/>
        <v/>
      </c>
      <c r="K11" s="118" t="str">
        <f t="shared" ca="1" si="13"/>
        <v/>
      </c>
      <c r="L11" s="118" t="str">
        <f t="shared" ca="1" si="8"/>
        <v/>
      </c>
      <c r="M11" s="140" t="str">
        <f t="shared" ca="1" si="9"/>
        <v/>
      </c>
      <c r="N11" s="140" t="str">
        <f t="shared" ca="1" si="14"/>
        <v/>
      </c>
      <c r="O11" s="139" t="str">
        <f t="shared" ca="1" si="10"/>
        <v/>
      </c>
      <c r="P11" s="140" t="str">
        <f t="shared" ca="1" si="15"/>
        <v/>
      </c>
      <c r="Q11" s="118" t="str">
        <f t="shared" ca="1" si="16"/>
        <v/>
      </c>
      <c r="R11" s="138" t="str">
        <f t="shared" ca="1" si="17"/>
        <v/>
      </c>
    </row>
    <row r="12" spans="1:18" x14ac:dyDescent="0.15">
      <c r="A12" s="138" t="str">
        <f t="shared" ca="1" si="11"/>
        <v/>
      </c>
      <c r="B12" s="102" t="str">
        <f t="shared" ca="1" si="0"/>
        <v/>
      </c>
      <c r="C12" s="102" t="str">
        <f t="shared" ca="1" si="1"/>
        <v/>
      </c>
      <c r="D12" s="102" t="str">
        <f t="shared" ca="1" si="2"/>
        <v/>
      </c>
      <c r="E12" s="102" t="str">
        <f t="shared" ca="1" si="3"/>
        <v/>
      </c>
      <c r="F12" s="102" t="str">
        <f t="shared" ca="1" si="4"/>
        <v/>
      </c>
      <c r="G12" s="102" t="str">
        <f t="shared" ca="1" si="5"/>
        <v/>
      </c>
      <c r="H12" s="139" t="str">
        <f t="shared" ca="1" si="6"/>
        <v/>
      </c>
      <c r="I12" s="139" t="str">
        <f t="shared" ca="1" si="7"/>
        <v/>
      </c>
      <c r="J12" s="140" t="str">
        <f t="shared" ca="1" si="12"/>
        <v/>
      </c>
      <c r="K12" s="118" t="str">
        <f t="shared" ca="1" si="13"/>
        <v/>
      </c>
      <c r="L12" s="118" t="str">
        <f t="shared" ca="1" si="8"/>
        <v/>
      </c>
      <c r="M12" s="140" t="str">
        <f t="shared" ca="1" si="9"/>
        <v/>
      </c>
      <c r="N12" s="140" t="str">
        <f t="shared" ca="1" si="14"/>
        <v/>
      </c>
      <c r="O12" s="139" t="str">
        <f t="shared" ca="1" si="10"/>
        <v/>
      </c>
      <c r="P12" s="140" t="str">
        <f t="shared" ca="1" si="15"/>
        <v/>
      </c>
      <c r="Q12" s="118" t="str">
        <f t="shared" ca="1" si="16"/>
        <v/>
      </c>
      <c r="R12" s="138" t="str">
        <f t="shared" ca="1" si="17"/>
        <v/>
      </c>
    </row>
    <row r="13" spans="1:18" x14ac:dyDescent="0.15">
      <c r="A13" s="138" t="str">
        <f t="shared" ca="1" si="11"/>
        <v/>
      </c>
      <c r="B13" s="102" t="str">
        <f t="shared" ca="1" si="0"/>
        <v/>
      </c>
      <c r="C13" s="102" t="str">
        <f t="shared" ca="1" si="1"/>
        <v/>
      </c>
      <c r="D13" s="102" t="str">
        <f t="shared" ca="1" si="2"/>
        <v/>
      </c>
      <c r="E13" s="102" t="str">
        <f t="shared" ca="1" si="3"/>
        <v/>
      </c>
      <c r="F13" s="102" t="str">
        <f t="shared" ca="1" si="4"/>
        <v/>
      </c>
      <c r="G13" s="102" t="str">
        <f t="shared" ca="1" si="5"/>
        <v/>
      </c>
      <c r="H13" s="139" t="str">
        <f t="shared" ca="1" si="6"/>
        <v/>
      </c>
      <c r="I13" s="139" t="str">
        <f t="shared" ca="1" si="7"/>
        <v/>
      </c>
      <c r="J13" s="140" t="str">
        <f t="shared" ca="1" si="12"/>
        <v/>
      </c>
      <c r="K13" s="118" t="str">
        <f t="shared" ca="1" si="13"/>
        <v/>
      </c>
      <c r="L13" s="118" t="str">
        <f t="shared" ca="1" si="8"/>
        <v/>
      </c>
      <c r="M13" s="140" t="str">
        <f t="shared" ca="1" si="9"/>
        <v/>
      </c>
      <c r="N13" s="140" t="str">
        <f t="shared" ca="1" si="14"/>
        <v/>
      </c>
      <c r="O13" s="139" t="str">
        <f t="shared" ca="1" si="10"/>
        <v/>
      </c>
      <c r="P13" s="140" t="str">
        <f t="shared" ca="1" si="15"/>
        <v/>
      </c>
      <c r="Q13" s="118" t="str">
        <f t="shared" ca="1" si="16"/>
        <v/>
      </c>
      <c r="R13" s="138" t="str">
        <f t="shared" ca="1" si="17"/>
        <v/>
      </c>
    </row>
    <row r="14" spans="1:18" x14ac:dyDescent="0.15">
      <c r="A14" s="138" t="str">
        <f t="shared" ca="1" si="11"/>
        <v/>
      </c>
      <c r="B14" s="102" t="str">
        <f t="shared" ca="1" si="0"/>
        <v/>
      </c>
      <c r="C14" s="102" t="str">
        <f t="shared" ca="1" si="1"/>
        <v/>
      </c>
      <c r="D14" s="102" t="str">
        <f t="shared" ca="1" si="2"/>
        <v/>
      </c>
      <c r="E14" s="102" t="str">
        <f t="shared" ca="1" si="3"/>
        <v/>
      </c>
      <c r="F14" s="102" t="str">
        <f t="shared" ca="1" si="4"/>
        <v/>
      </c>
      <c r="G14" s="102" t="str">
        <f t="shared" ca="1" si="5"/>
        <v/>
      </c>
      <c r="H14" s="139" t="str">
        <f t="shared" ca="1" si="6"/>
        <v/>
      </c>
      <c r="I14" s="139" t="str">
        <f t="shared" ca="1" si="7"/>
        <v/>
      </c>
      <c r="J14" s="140" t="str">
        <f t="shared" ca="1" si="12"/>
        <v/>
      </c>
      <c r="K14" s="118" t="str">
        <f t="shared" ca="1" si="13"/>
        <v/>
      </c>
      <c r="L14" s="118" t="str">
        <f t="shared" ca="1" si="8"/>
        <v/>
      </c>
      <c r="M14" s="140" t="str">
        <f t="shared" ca="1" si="9"/>
        <v/>
      </c>
      <c r="N14" s="140" t="str">
        <f t="shared" ca="1" si="14"/>
        <v/>
      </c>
      <c r="O14" s="139" t="str">
        <f t="shared" ca="1" si="10"/>
        <v/>
      </c>
      <c r="P14" s="140" t="str">
        <f t="shared" ca="1" si="15"/>
        <v/>
      </c>
      <c r="Q14" s="118" t="str">
        <f t="shared" ca="1" si="16"/>
        <v/>
      </c>
      <c r="R14" s="138" t="str">
        <f t="shared" ca="1" si="17"/>
        <v/>
      </c>
    </row>
    <row r="15" spans="1:18" x14ac:dyDescent="0.15">
      <c r="A15" s="138" t="str">
        <f t="shared" ca="1" si="11"/>
        <v/>
      </c>
      <c r="B15" s="102" t="str">
        <f t="shared" ca="1" si="0"/>
        <v/>
      </c>
      <c r="C15" s="102" t="str">
        <f t="shared" ca="1" si="1"/>
        <v/>
      </c>
      <c r="D15" s="102" t="str">
        <f t="shared" ca="1" si="2"/>
        <v/>
      </c>
      <c r="E15" s="102" t="str">
        <f t="shared" ca="1" si="3"/>
        <v/>
      </c>
      <c r="F15" s="102" t="str">
        <f t="shared" ca="1" si="4"/>
        <v/>
      </c>
      <c r="G15" s="102" t="str">
        <f t="shared" ca="1" si="5"/>
        <v/>
      </c>
      <c r="H15" s="139" t="str">
        <f t="shared" ca="1" si="6"/>
        <v/>
      </c>
      <c r="I15" s="139" t="str">
        <f t="shared" ca="1" si="7"/>
        <v/>
      </c>
      <c r="J15" s="140" t="str">
        <f t="shared" ca="1" si="12"/>
        <v/>
      </c>
      <c r="K15" s="118" t="str">
        <f t="shared" ca="1" si="13"/>
        <v/>
      </c>
      <c r="L15" s="118" t="str">
        <f t="shared" ca="1" si="8"/>
        <v/>
      </c>
      <c r="M15" s="140" t="str">
        <f t="shared" ca="1" si="9"/>
        <v/>
      </c>
      <c r="N15" s="140" t="str">
        <f t="shared" ca="1" si="14"/>
        <v/>
      </c>
      <c r="O15" s="139" t="str">
        <f t="shared" ca="1" si="10"/>
        <v/>
      </c>
      <c r="P15" s="140" t="str">
        <f t="shared" ca="1" si="15"/>
        <v/>
      </c>
      <c r="Q15" s="118" t="str">
        <f t="shared" ca="1" si="16"/>
        <v/>
      </c>
      <c r="R15" s="138" t="str">
        <f t="shared" ca="1" si="17"/>
        <v/>
      </c>
    </row>
    <row r="16" spans="1:18" x14ac:dyDescent="0.15">
      <c r="A16" s="138" t="str">
        <f t="shared" ca="1" si="11"/>
        <v/>
      </c>
      <c r="B16" s="102" t="str">
        <f t="shared" ca="1" si="0"/>
        <v/>
      </c>
      <c r="C16" s="102" t="str">
        <f t="shared" ca="1" si="1"/>
        <v/>
      </c>
      <c r="D16" s="102" t="str">
        <f t="shared" ca="1" si="2"/>
        <v/>
      </c>
      <c r="E16" s="102" t="str">
        <f t="shared" ca="1" si="3"/>
        <v/>
      </c>
      <c r="F16" s="102" t="str">
        <f t="shared" ca="1" si="4"/>
        <v/>
      </c>
      <c r="G16" s="102" t="str">
        <f t="shared" ca="1" si="5"/>
        <v/>
      </c>
      <c r="H16" s="139" t="str">
        <f t="shared" ca="1" si="6"/>
        <v/>
      </c>
      <c r="I16" s="139" t="str">
        <f t="shared" ca="1" si="7"/>
        <v/>
      </c>
      <c r="J16" s="140" t="str">
        <f t="shared" ca="1" si="12"/>
        <v/>
      </c>
      <c r="K16" s="118" t="str">
        <f t="shared" ca="1" si="13"/>
        <v/>
      </c>
      <c r="L16" s="118" t="str">
        <f t="shared" ca="1" si="8"/>
        <v/>
      </c>
      <c r="M16" s="140" t="str">
        <f t="shared" ca="1" si="9"/>
        <v/>
      </c>
      <c r="N16" s="140" t="str">
        <f t="shared" ca="1" si="14"/>
        <v/>
      </c>
      <c r="O16" s="139" t="str">
        <f t="shared" ca="1" si="10"/>
        <v/>
      </c>
      <c r="P16" s="140" t="str">
        <f t="shared" ca="1" si="15"/>
        <v/>
      </c>
      <c r="Q16" s="118" t="str">
        <f t="shared" ca="1" si="16"/>
        <v/>
      </c>
      <c r="R16" s="138" t="str">
        <f t="shared" ca="1" si="17"/>
        <v/>
      </c>
    </row>
    <row r="17" spans="1:18" x14ac:dyDescent="0.15">
      <c r="A17" s="138" t="str">
        <f t="shared" ca="1" si="11"/>
        <v/>
      </c>
      <c r="B17" s="102" t="str">
        <f t="shared" ca="1" si="0"/>
        <v/>
      </c>
      <c r="C17" s="102" t="str">
        <f t="shared" ca="1" si="1"/>
        <v/>
      </c>
      <c r="D17" s="102" t="str">
        <f t="shared" ca="1" si="2"/>
        <v/>
      </c>
      <c r="E17" s="102" t="str">
        <f t="shared" ca="1" si="3"/>
        <v/>
      </c>
      <c r="F17" s="102" t="str">
        <f t="shared" ca="1" si="4"/>
        <v/>
      </c>
      <c r="G17" s="102" t="str">
        <f t="shared" ca="1" si="5"/>
        <v/>
      </c>
      <c r="H17" s="139" t="str">
        <f t="shared" ca="1" si="6"/>
        <v/>
      </c>
      <c r="I17" s="139" t="str">
        <f t="shared" ca="1" si="7"/>
        <v/>
      </c>
      <c r="J17" s="140" t="str">
        <f t="shared" ca="1" si="12"/>
        <v/>
      </c>
      <c r="K17" s="118" t="str">
        <f t="shared" ca="1" si="13"/>
        <v/>
      </c>
      <c r="L17" s="118" t="str">
        <f t="shared" ca="1" si="8"/>
        <v/>
      </c>
      <c r="M17" s="140" t="str">
        <f t="shared" ca="1" si="9"/>
        <v/>
      </c>
      <c r="N17" s="140" t="str">
        <f t="shared" ca="1" si="14"/>
        <v/>
      </c>
      <c r="O17" s="139" t="str">
        <f t="shared" ca="1" si="10"/>
        <v/>
      </c>
      <c r="P17" s="140" t="str">
        <f t="shared" ca="1" si="15"/>
        <v/>
      </c>
      <c r="Q17" s="118" t="str">
        <f t="shared" ca="1" si="16"/>
        <v/>
      </c>
      <c r="R17" s="138" t="str">
        <f t="shared" ca="1" si="17"/>
        <v/>
      </c>
    </row>
    <row r="18" spans="1:18" x14ac:dyDescent="0.15">
      <c r="A18" s="138" t="str">
        <f t="shared" ca="1" si="11"/>
        <v/>
      </c>
      <c r="B18" s="102" t="str">
        <f t="shared" ca="1" si="0"/>
        <v/>
      </c>
      <c r="C18" s="102" t="str">
        <f t="shared" ca="1" si="1"/>
        <v/>
      </c>
      <c r="D18" s="102" t="str">
        <f t="shared" ca="1" si="2"/>
        <v/>
      </c>
      <c r="E18" s="102" t="str">
        <f t="shared" ca="1" si="3"/>
        <v/>
      </c>
      <c r="F18" s="102" t="str">
        <f t="shared" ca="1" si="4"/>
        <v/>
      </c>
      <c r="G18" s="102" t="str">
        <f t="shared" ca="1" si="5"/>
        <v/>
      </c>
      <c r="H18" s="139" t="str">
        <f t="shared" ca="1" si="6"/>
        <v/>
      </c>
      <c r="I18" s="139" t="str">
        <f t="shared" ca="1" si="7"/>
        <v/>
      </c>
      <c r="J18" s="140" t="str">
        <f t="shared" ca="1" si="12"/>
        <v/>
      </c>
      <c r="K18" s="118" t="str">
        <f t="shared" ca="1" si="13"/>
        <v/>
      </c>
      <c r="L18" s="118" t="str">
        <f t="shared" ca="1" si="8"/>
        <v/>
      </c>
      <c r="M18" s="140" t="str">
        <f t="shared" ca="1" si="9"/>
        <v/>
      </c>
      <c r="N18" s="140" t="str">
        <f t="shared" ca="1" si="14"/>
        <v/>
      </c>
      <c r="O18" s="139" t="str">
        <f t="shared" ca="1" si="10"/>
        <v/>
      </c>
      <c r="P18" s="140" t="str">
        <f t="shared" ca="1" si="15"/>
        <v/>
      </c>
      <c r="Q18" s="118" t="str">
        <f t="shared" ca="1" si="16"/>
        <v/>
      </c>
      <c r="R18" s="138" t="str">
        <f t="shared" ca="1" si="17"/>
        <v/>
      </c>
    </row>
    <row r="19" spans="1:18" x14ac:dyDescent="0.15">
      <c r="A19" s="138" t="str">
        <f t="shared" ca="1" si="11"/>
        <v/>
      </c>
      <c r="B19" s="102" t="str">
        <f t="shared" ca="1" si="0"/>
        <v/>
      </c>
      <c r="C19" s="102" t="str">
        <f t="shared" ca="1" si="1"/>
        <v/>
      </c>
      <c r="D19" s="102" t="str">
        <f t="shared" ca="1" si="2"/>
        <v/>
      </c>
      <c r="E19" s="102" t="str">
        <f t="shared" ca="1" si="3"/>
        <v/>
      </c>
      <c r="F19" s="102" t="str">
        <f t="shared" ca="1" si="4"/>
        <v/>
      </c>
      <c r="G19" s="102" t="str">
        <f t="shared" ca="1" si="5"/>
        <v/>
      </c>
      <c r="H19" s="139" t="str">
        <f t="shared" ca="1" si="6"/>
        <v/>
      </c>
      <c r="I19" s="139" t="str">
        <f t="shared" ca="1" si="7"/>
        <v/>
      </c>
      <c r="J19" s="140" t="str">
        <f t="shared" ca="1" si="12"/>
        <v/>
      </c>
      <c r="K19" s="118" t="str">
        <f t="shared" ca="1" si="13"/>
        <v/>
      </c>
      <c r="L19" s="118" t="str">
        <f t="shared" ca="1" si="8"/>
        <v/>
      </c>
      <c r="M19" s="140" t="str">
        <f t="shared" ca="1" si="9"/>
        <v/>
      </c>
      <c r="N19" s="140" t="str">
        <f t="shared" ca="1" si="14"/>
        <v/>
      </c>
      <c r="O19" s="139" t="str">
        <f t="shared" ca="1" si="10"/>
        <v/>
      </c>
      <c r="P19" s="140" t="str">
        <f t="shared" ca="1" si="15"/>
        <v/>
      </c>
      <c r="Q19" s="118" t="str">
        <f t="shared" ca="1" si="16"/>
        <v/>
      </c>
      <c r="R19" s="138" t="str">
        <f t="shared" ca="1" si="17"/>
        <v/>
      </c>
    </row>
    <row r="20" spans="1:18" x14ac:dyDescent="0.15">
      <c r="A20" s="138" t="str">
        <f t="shared" ca="1" si="11"/>
        <v/>
      </c>
      <c r="B20" s="102" t="str">
        <f t="shared" ca="1" si="0"/>
        <v/>
      </c>
      <c r="C20" s="102" t="str">
        <f t="shared" ca="1" si="1"/>
        <v/>
      </c>
      <c r="D20" s="102" t="str">
        <f t="shared" ca="1" si="2"/>
        <v/>
      </c>
      <c r="E20" s="102" t="str">
        <f t="shared" ca="1" si="3"/>
        <v/>
      </c>
      <c r="F20" s="102" t="str">
        <f t="shared" ca="1" si="4"/>
        <v/>
      </c>
      <c r="G20" s="102" t="str">
        <f t="shared" ca="1" si="5"/>
        <v/>
      </c>
      <c r="H20" s="139" t="str">
        <f t="shared" ca="1" si="6"/>
        <v/>
      </c>
      <c r="I20" s="139" t="str">
        <f t="shared" ca="1" si="7"/>
        <v/>
      </c>
      <c r="J20" s="140" t="str">
        <f t="shared" ca="1" si="12"/>
        <v/>
      </c>
      <c r="K20" s="118" t="str">
        <f t="shared" ca="1" si="13"/>
        <v/>
      </c>
      <c r="L20" s="118" t="str">
        <f t="shared" ca="1" si="8"/>
        <v/>
      </c>
      <c r="M20" s="140" t="str">
        <f t="shared" ca="1" si="9"/>
        <v/>
      </c>
      <c r="N20" s="140" t="str">
        <f t="shared" ca="1" si="14"/>
        <v/>
      </c>
      <c r="O20" s="139" t="str">
        <f t="shared" ca="1" si="10"/>
        <v/>
      </c>
      <c r="P20" s="140" t="str">
        <f t="shared" ca="1" si="15"/>
        <v/>
      </c>
      <c r="Q20" s="118" t="str">
        <f t="shared" ca="1" si="16"/>
        <v/>
      </c>
      <c r="R20" s="138" t="str">
        <f t="shared" ca="1" si="17"/>
        <v/>
      </c>
    </row>
    <row r="21" spans="1:18" x14ac:dyDescent="0.15">
      <c r="A21" s="138" t="str">
        <f t="shared" ca="1" si="11"/>
        <v/>
      </c>
      <c r="B21" s="102" t="str">
        <f t="shared" ca="1" si="0"/>
        <v/>
      </c>
      <c r="C21" s="102" t="str">
        <f t="shared" ca="1" si="1"/>
        <v/>
      </c>
      <c r="D21" s="102" t="str">
        <f t="shared" ca="1" si="2"/>
        <v/>
      </c>
      <c r="E21" s="102" t="str">
        <f t="shared" ca="1" si="3"/>
        <v/>
      </c>
      <c r="F21" s="102" t="str">
        <f t="shared" ca="1" si="4"/>
        <v/>
      </c>
      <c r="G21" s="102" t="str">
        <f t="shared" ca="1" si="5"/>
        <v/>
      </c>
      <c r="H21" s="139" t="str">
        <f t="shared" ca="1" si="6"/>
        <v/>
      </c>
      <c r="I21" s="139" t="str">
        <f t="shared" ca="1" si="7"/>
        <v/>
      </c>
      <c r="J21" s="140" t="str">
        <f t="shared" ca="1" si="12"/>
        <v/>
      </c>
      <c r="K21" s="118" t="str">
        <f t="shared" ca="1" si="13"/>
        <v/>
      </c>
      <c r="L21" s="118" t="str">
        <f t="shared" ca="1" si="8"/>
        <v/>
      </c>
      <c r="M21" s="140" t="str">
        <f t="shared" ca="1" si="9"/>
        <v/>
      </c>
      <c r="N21" s="140" t="str">
        <f t="shared" ca="1" si="14"/>
        <v/>
      </c>
      <c r="O21" s="139" t="str">
        <f t="shared" ca="1" si="10"/>
        <v/>
      </c>
      <c r="P21" s="140" t="str">
        <f t="shared" ca="1" si="15"/>
        <v/>
      </c>
      <c r="Q21" s="118" t="str">
        <f t="shared" ca="1" si="16"/>
        <v/>
      </c>
      <c r="R21" s="138" t="str">
        <f t="shared" ca="1" si="17"/>
        <v/>
      </c>
    </row>
    <row r="22" spans="1:18" x14ac:dyDescent="0.15">
      <c r="A22" s="138" t="str">
        <f t="shared" ca="1" si="11"/>
        <v/>
      </c>
      <c r="B22" s="102" t="str">
        <f t="shared" ca="1" si="0"/>
        <v/>
      </c>
      <c r="C22" s="102" t="str">
        <f t="shared" ca="1" si="1"/>
        <v/>
      </c>
      <c r="D22" s="102" t="str">
        <f t="shared" ca="1" si="2"/>
        <v/>
      </c>
      <c r="E22" s="102" t="str">
        <f t="shared" ca="1" si="3"/>
        <v/>
      </c>
      <c r="F22" s="102" t="str">
        <f t="shared" ca="1" si="4"/>
        <v/>
      </c>
      <c r="G22" s="102" t="str">
        <f t="shared" ca="1" si="5"/>
        <v/>
      </c>
      <c r="H22" s="139" t="str">
        <f t="shared" ca="1" si="6"/>
        <v/>
      </c>
      <c r="I22" s="139" t="str">
        <f t="shared" ca="1" si="7"/>
        <v/>
      </c>
      <c r="J22" s="140" t="str">
        <f t="shared" ca="1" si="12"/>
        <v/>
      </c>
      <c r="K22" s="118" t="str">
        <f t="shared" ca="1" si="13"/>
        <v/>
      </c>
      <c r="L22" s="118" t="str">
        <f t="shared" ca="1" si="8"/>
        <v/>
      </c>
      <c r="M22" s="140" t="str">
        <f t="shared" ca="1" si="9"/>
        <v/>
      </c>
      <c r="N22" s="140" t="str">
        <f t="shared" ca="1" si="14"/>
        <v/>
      </c>
      <c r="O22" s="139" t="str">
        <f t="shared" ca="1" si="10"/>
        <v/>
      </c>
      <c r="P22" s="140" t="str">
        <f t="shared" ca="1" si="15"/>
        <v/>
      </c>
      <c r="Q22" s="118" t="str">
        <f t="shared" ca="1" si="16"/>
        <v/>
      </c>
      <c r="R22" s="138" t="str">
        <f t="shared" ca="1" si="17"/>
        <v/>
      </c>
    </row>
    <row r="23" spans="1:18" x14ac:dyDescent="0.15">
      <c r="A23" s="138" t="str">
        <f t="shared" ca="1" si="11"/>
        <v/>
      </c>
      <c r="B23" s="102" t="str">
        <f t="shared" ca="1" si="0"/>
        <v/>
      </c>
      <c r="C23" s="102" t="str">
        <f t="shared" ca="1" si="1"/>
        <v/>
      </c>
      <c r="D23" s="102" t="str">
        <f t="shared" ca="1" si="2"/>
        <v/>
      </c>
      <c r="E23" s="102" t="str">
        <f t="shared" ca="1" si="3"/>
        <v/>
      </c>
      <c r="F23" s="102" t="str">
        <f t="shared" ca="1" si="4"/>
        <v/>
      </c>
      <c r="G23" s="102" t="str">
        <f t="shared" ca="1" si="5"/>
        <v/>
      </c>
      <c r="H23" s="139" t="str">
        <f t="shared" ca="1" si="6"/>
        <v/>
      </c>
      <c r="I23" s="139" t="str">
        <f t="shared" ca="1" si="7"/>
        <v/>
      </c>
      <c r="J23" s="140" t="str">
        <f t="shared" ca="1" si="12"/>
        <v/>
      </c>
      <c r="K23" s="118" t="str">
        <f t="shared" ca="1" si="13"/>
        <v/>
      </c>
      <c r="L23" s="118" t="str">
        <f t="shared" ca="1" si="8"/>
        <v/>
      </c>
      <c r="M23" s="140" t="str">
        <f t="shared" ca="1" si="9"/>
        <v/>
      </c>
      <c r="N23" s="140" t="str">
        <f t="shared" ca="1" si="14"/>
        <v/>
      </c>
      <c r="O23" s="139" t="str">
        <f t="shared" ca="1" si="10"/>
        <v/>
      </c>
      <c r="P23" s="140" t="str">
        <f t="shared" ca="1" si="15"/>
        <v/>
      </c>
      <c r="Q23" s="118" t="str">
        <f t="shared" ca="1" si="16"/>
        <v/>
      </c>
      <c r="R23" s="138" t="str">
        <f t="shared" ca="1" si="17"/>
        <v/>
      </c>
    </row>
    <row r="24" spans="1:18" x14ac:dyDescent="0.15">
      <c r="A24" s="138" t="str">
        <f t="shared" ca="1" si="11"/>
        <v/>
      </c>
      <c r="B24" s="102" t="str">
        <f t="shared" ca="1" si="0"/>
        <v/>
      </c>
      <c r="C24" s="102" t="str">
        <f t="shared" ca="1" si="1"/>
        <v/>
      </c>
      <c r="D24" s="102" t="str">
        <f t="shared" ca="1" si="2"/>
        <v/>
      </c>
      <c r="E24" s="102" t="str">
        <f t="shared" ca="1" si="3"/>
        <v/>
      </c>
      <c r="F24" s="102" t="str">
        <f t="shared" ca="1" si="4"/>
        <v/>
      </c>
      <c r="G24" s="102" t="str">
        <f t="shared" ca="1" si="5"/>
        <v/>
      </c>
      <c r="H24" s="139" t="str">
        <f t="shared" ca="1" si="6"/>
        <v/>
      </c>
      <c r="I24" s="139" t="str">
        <f t="shared" ca="1" si="7"/>
        <v/>
      </c>
      <c r="J24" s="140" t="str">
        <f t="shared" ca="1" si="12"/>
        <v/>
      </c>
      <c r="K24" s="118" t="str">
        <f t="shared" ca="1" si="13"/>
        <v/>
      </c>
      <c r="L24" s="118" t="str">
        <f t="shared" ca="1" si="8"/>
        <v/>
      </c>
      <c r="M24" s="140" t="str">
        <f t="shared" ca="1" si="9"/>
        <v/>
      </c>
      <c r="N24" s="140" t="str">
        <f t="shared" ca="1" si="14"/>
        <v/>
      </c>
      <c r="O24" s="139" t="str">
        <f t="shared" ca="1" si="10"/>
        <v/>
      </c>
      <c r="P24" s="140" t="str">
        <f t="shared" ca="1" si="15"/>
        <v/>
      </c>
      <c r="Q24" s="118" t="str">
        <f t="shared" ca="1" si="16"/>
        <v/>
      </c>
      <c r="R24" s="138" t="str">
        <f t="shared" ca="1" si="17"/>
        <v/>
      </c>
    </row>
    <row r="25" spans="1:18" x14ac:dyDescent="0.15">
      <c r="A25" s="138" t="str">
        <f t="shared" ca="1" si="11"/>
        <v/>
      </c>
      <c r="B25" s="102" t="str">
        <f t="shared" ca="1" si="0"/>
        <v/>
      </c>
      <c r="C25" s="102" t="str">
        <f t="shared" ca="1" si="1"/>
        <v/>
      </c>
      <c r="D25" s="102" t="str">
        <f t="shared" ca="1" si="2"/>
        <v/>
      </c>
      <c r="E25" s="102" t="str">
        <f t="shared" ca="1" si="3"/>
        <v/>
      </c>
      <c r="F25" s="102" t="str">
        <f t="shared" ca="1" si="4"/>
        <v/>
      </c>
      <c r="G25" s="102" t="str">
        <f t="shared" ca="1" si="5"/>
        <v/>
      </c>
      <c r="H25" s="139" t="str">
        <f t="shared" ca="1" si="6"/>
        <v/>
      </c>
      <c r="I25" s="139" t="str">
        <f t="shared" ca="1" si="7"/>
        <v/>
      </c>
      <c r="J25" s="140" t="str">
        <f t="shared" ca="1" si="12"/>
        <v/>
      </c>
      <c r="K25" s="118" t="str">
        <f t="shared" ca="1" si="13"/>
        <v/>
      </c>
      <c r="L25" s="118" t="str">
        <f t="shared" ca="1" si="8"/>
        <v/>
      </c>
      <c r="M25" s="140" t="str">
        <f t="shared" ca="1" si="9"/>
        <v/>
      </c>
      <c r="N25" s="140" t="str">
        <f t="shared" ca="1" si="14"/>
        <v/>
      </c>
      <c r="O25" s="139" t="str">
        <f t="shared" ca="1" si="10"/>
        <v/>
      </c>
      <c r="P25" s="140" t="str">
        <f t="shared" ca="1" si="15"/>
        <v/>
      </c>
      <c r="Q25" s="118" t="str">
        <f t="shared" ca="1" si="16"/>
        <v/>
      </c>
      <c r="R25" s="138" t="str">
        <f t="shared" ca="1" si="17"/>
        <v/>
      </c>
    </row>
    <row r="26" spans="1:18" x14ac:dyDescent="0.15">
      <c r="A26" s="138" t="str">
        <f t="shared" ca="1" si="11"/>
        <v/>
      </c>
      <c r="B26" s="102" t="str">
        <f t="shared" ca="1" si="0"/>
        <v/>
      </c>
      <c r="C26" s="102" t="str">
        <f t="shared" ca="1" si="1"/>
        <v/>
      </c>
      <c r="D26" s="102" t="str">
        <f t="shared" ca="1" si="2"/>
        <v/>
      </c>
      <c r="E26" s="102" t="str">
        <f t="shared" ca="1" si="3"/>
        <v/>
      </c>
      <c r="F26" s="102" t="str">
        <f t="shared" ca="1" si="4"/>
        <v/>
      </c>
      <c r="G26" s="102" t="str">
        <f t="shared" ca="1" si="5"/>
        <v/>
      </c>
      <c r="H26" s="139" t="str">
        <f t="shared" ca="1" si="6"/>
        <v/>
      </c>
      <c r="I26" s="139" t="str">
        <f t="shared" ca="1" si="7"/>
        <v/>
      </c>
      <c r="J26" s="140" t="str">
        <f t="shared" ca="1" si="12"/>
        <v/>
      </c>
      <c r="K26" s="118" t="str">
        <f t="shared" ca="1" si="13"/>
        <v/>
      </c>
      <c r="L26" s="118" t="str">
        <f t="shared" ca="1" si="8"/>
        <v/>
      </c>
      <c r="M26" s="140" t="str">
        <f t="shared" ca="1" si="9"/>
        <v/>
      </c>
      <c r="N26" s="140" t="str">
        <f t="shared" ca="1" si="14"/>
        <v/>
      </c>
      <c r="O26" s="139" t="str">
        <f t="shared" ca="1" si="10"/>
        <v/>
      </c>
      <c r="P26" s="140" t="str">
        <f t="shared" ca="1" si="15"/>
        <v/>
      </c>
      <c r="Q26" s="118" t="str">
        <f t="shared" ca="1" si="16"/>
        <v/>
      </c>
      <c r="R26" s="138" t="str">
        <f t="shared" ca="1" si="17"/>
        <v/>
      </c>
    </row>
    <row r="27" spans="1:18" x14ac:dyDescent="0.15">
      <c r="A27" s="138" t="str">
        <f t="shared" ca="1" si="11"/>
        <v/>
      </c>
      <c r="B27" s="102" t="str">
        <f t="shared" ca="1" si="0"/>
        <v/>
      </c>
      <c r="C27" s="102" t="str">
        <f t="shared" ca="1" si="1"/>
        <v/>
      </c>
      <c r="D27" s="102" t="str">
        <f t="shared" ca="1" si="2"/>
        <v/>
      </c>
      <c r="E27" s="102" t="str">
        <f t="shared" ca="1" si="3"/>
        <v/>
      </c>
      <c r="F27" s="102" t="str">
        <f t="shared" ca="1" si="4"/>
        <v/>
      </c>
      <c r="G27" s="102" t="str">
        <f t="shared" ca="1" si="5"/>
        <v/>
      </c>
      <c r="H27" s="139" t="str">
        <f t="shared" ca="1" si="6"/>
        <v/>
      </c>
      <c r="I27" s="139" t="str">
        <f t="shared" ca="1" si="7"/>
        <v/>
      </c>
      <c r="J27" s="140" t="str">
        <f t="shared" ca="1" si="12"/>
        <v/>
      </c>
      <c r="K27" s="118" t="str">
        <f t="shared" ca="1" si="13"/>
        <v/>
      </c>
      <c r="L27" s="118" t="str">
        <f t="shared" ca="1" si="8"/>
        <v/>
      </c>
      <c r="M27" s="140" t="str">
        <f t="shared" ca="1" si="9"/>
        <v/>
      </c>
      <c r="N27" s="140" t="str">
        <f t="shared" ca="1" si="14"/>
        <v/>
      </c>
      <c r="O27" s="139" t="str">
        <f t="shared" ca="1" si="10"/>
        <v/>
      </c>
      <c r="P27" s="140" t="str">
        <f t="shared" ca="1" si="15"/>
        <v/>
      </c>
      <c r="Q27" s="118" t="str">
        <f t="shared" ca="1" si="16"/>
        <v/>
      </c>
      <c r="R27" s="138" t="str">
        <f t="shared" ca="1" si="17"/>
        <v/>
      </c>
    </row>
    <row r="28" spans="1:18" x14ac:dyDescent="0.15">
      <c r="A28" s="138" t="str">
        <f t="shared" ca="1" si="11"/>
        <v/>
      </c>
      <c r="B28" s="102" t="str">
        <f t="shared" ca="1" si="0"/>
        <v/>
      </c>
      <c r="C28" s="102" t="str">
        <f t="shared" ca="1" si="1"/>
        <v/>
      </c>
      <c r="D28" s="102" t="str">
        <f t="shared" ca="1" si="2"/>
        <v/>
      </c>
      <c r="E28" s="102" t="str">
        <f t="shared" ca="1" si="3"/>
        <v/>
      </c>
      <c r="F28" s="102" t="str">
        <f t="shared" ca="1" si="4"/>
        <v/>
      </c>
      <c r="G28" s="102" t="str">
        <f t="shared" ca="1" si="5"/>
        <v/>
      </c>
      <c r="H28" s="139" t="str">
        <f t="shared" ca="1" si="6"/>
        <v/>
      </c>
      <c r="I28" s="139" t="str">
        <f t="shared" ca="1" si="7"/>
        <v/>
      </c>
      <c r="J28" s="140" t="str">
        <f t="shared" ca="1" si="12"/>
        <v/>
      </c>
      <c r="K28" s="118" t="str">
        <f t="shared" ca="1" si="13"/>
        <v/>
      </c>
      <c r="L28" s="118" t="str">
        <f t="shared" ca="1" si="8"/>
        <v/>
      </c>
      <c r="M28" s="140" t="str">
        <f t="shared" ca="1" si="9"/>
        <v/>
      </c>
      <c r="N28" s="140" t="str">
        <f t="shared" ca="1" si="14"/>
        <v/>
      </c>
      <c r="O28" s="139" t="str">
        <f t="shared" ca="1" si="10"/>
        <v/>
      </c>
      <c r="P28" s="140" t="str">
        <f t="shared" ca="1" si="15"/>
        <v/>
      </c>
      <c r="Q28" s="118" t="str">
        <f t="shared" ca="1" si="16"/>
        <v/>
      </c>
      <c r="R28" s="138" t="str">
        <f t="shared" ca="1" si="17"/>
        <v/>
      </c>
    </row>
    <row r="29" spans="1:18" x14ac:dyDescent="0.15">
      <c r="A29" s="138" t="str">
        <f t="shared" ca="1" si="11"/>
        <v/>
      </c>
      <c r="B29" s="102" t="str">
        <f t="shared" ca="1" si="0"/>
        <v/>
      </c>
      <c r="C29" s="102" t="str">
        <f t="shared" ca="1" si="1"/>
        <v/>
      </c>
      <c r="D29" s="102" t="str">
        <f t="shared" ca="1" si="2"/>
        <v/>
      </c>
      <c r="E29" s="102" t="str">
        <f t="shared" ca="1" si="3"/>
        <v/>
      </c>
      <c r="F29" s="102" t="str">
        <f t="shared" ca="1" si="4"/>
        <v/>
      </c>
      <c r="G29" s="102" t="str">
        <f t="shared" ca="1" si="5"/>
        <v/>
      </c>
      <c r="H29" s="139" t="str">
        <f t="shared" ca="1" si="6"/>
        <v/>
      </c>
      <c r="I29" s="139" t="str">
        <f t="shared" ca="1" si="7"/>
        <v/>
      </c>
      <c r="J29" s="140" t="str">
        <f t="shared" ca="1" si="12"/>
        <v/>
      </c>
      <c r="K29" s="118" t="str">
        <f t="shared" ca="1" si="13"/>
        <v/>
      </c>
      <c r="L29" s="118" t="str">
        <f t="shared" ca="1" si="8"/>
        <v/>
      </c>
      <c r="M29" s="140" t="str">
        <f t="shared" ca="1" si="9"/>
        <v/>
      </c>
      <c r="N29" s="140" t="str">
        <f t="shared" ca="1" si="14"/>
        <v/>
      </c>
      <c r="O29" s="139" t="str">
        <f t="shared" ca="1" si="10"/>
        <v/>
      </c>
      <c r="P29" s="140" t="str">
        <f t="shared" ca="1" si="15"/>
        <v/>
      </c>
      <c r="Q29" s="118" t="str">
        <f t="shared" ca="1" si="16"/>
        <v/>
      </c>
      <c r="R29" s="138" t="str">
        <f t="shared" ca="1" si="17"/>
        <v/>
      </c>
    </row>
    <row r="30" spans="1:18" x14ac:dyDescent="0.15">
      <c r="A30" s="138" t="str">
        <f t="shared" ca="1" si="11"/>
        <v/>
      </c>
      <c r="B30" s="102" t="str">
        <f t="shared" ca="1" si="0"/>
        <v/>
      </c>
      <c r="C30" s="102" t="str">
        <f t="shared" ca="1" si="1"/>
        <v/>
      </c>
      <c r="D30" s="102" t="str">
        <f t="shared" ca="1" si="2"/>
        <v/>
      </c>
      <c r="E30" s="102" t="str">
        <f t="shared" ca="1" si="3"/>
        <v/>
      </c>
      <c r="F30" s="102" t="str">
        <f t="shared" ca="1" si="4"/>
        <v/>
      </c>
      <c r="G30" s="102" t="str">
        <f t="shared" ca="1" si="5"/>
        <v/>
      </c>
      <c r="H30" s="139" t="str">
        <f t="shared" ca="1" si="6"/>
        <v/>
      </c>
      <c r="I30" s="139" t="str">
        <f t="shared" ca="1" si="7"/>
        <v/>
      </c>
      <c r="J30" s="140" t="str">
        <f t="shared" ca="1" si="12"/>
        <v/>
      </c>
      <c r="K30" s="118" t="str">
        <f t="shared" ca="1" si="13"/>
        <v/>
      </c>
      <c r="L30" s="118" t="str">
        <f t="shared" ca="1" si="8"/>
        <v/>
      </c>
      <c r="M30" s="140" t="str">
        <f t="shared" ca="1" si="9"/>
        <v/>
      </c>
      <c r="N30" s="140" t="str">
        <f t="shared" ca="1" si="14"/>
        <v/>
      </c>
      <c r="O30" s="139" t="str">
        <f t="shared" ca="1" si="10"/>
        <v/>
      </c>
      <c r="P30" s="140" t="str">
        <f t="shared" ca="1" si="15"/>
        <v/>
      </c>
      <c r="Q30" s="118" t="str">
        <f t="shared" ca="1" si="16"/>
        <v/>
      </c>
      <c r="R30" s="138" t="str">
        <f t="shared" ca="1" si="17"/>
        <v/>
      </c>
    </row>
    <row r="31" spans="1:18" x14ac:dyDescent="0.15">
      <c r="A31" s="138" t="str">
        <f t="shared" ca="1" si="11"/>
        <v/>
      </c>
      <c r="B31" s="102" t="str">
        <f t="shared" ca="1" si="0"/>
        <v/>
      </c>
      <c r="C31" s="102" t="str">
        <f t="shared" ca="1" si="1"/>
        <v/>
      </c>
      <c r="D31" s="102" t="str">
        <f t="shared" ca="1" si="2"/>
        <v/>
      </c>
      <c r="E31" s="102" t="str">
        <f t="shared" ca="1" si="3"/>
        <v/>
      </c>
      <c r="F31" s="102" t="str">
        <f t="shared" ca="1" si="4"/>
        <v/>
      </c>
      <c r="G31" s="102" t="str">
        <f t="shared" ca="1" si="5"/>
        <v/>
      </c>
      <c r="H31" s="139" t="str">
        <f t="shared" ca="1" si="6"/>
        <v/>
      </c>
      <c r="I31" s="139" t="str">
        <f t="shared" ca="1" si="7"/>
        <v/>
      </c>
      <c r="J31" s="140" t="str">
        <f t="shared" ca="1" si="12"/>
        <v/>
      </c>
      <c r="K31" s="118" t="str">
        <f t="shared" ca="1" si="13"/>
        <v/>
      </c>
      <c r="L31" s="118" t="str">
        <f t="shared" ca="1" si="8"/>
        <v/>
      </c>
      <c r="M31" s="140" t="str">
        <f t="shared" ca="1" si="9"/>
        <v/>
      </c>
      <c r="N31" s="140" t="str">
        <f t="shared" ca="1" si="14"/>
        <v/>
      </c>
      <c r="O31" s="139" t="str">
        <f t="shared" ca="1" si="10"/>
        <v/>
      </c>
      <c r="P31" s="140" t="str">
        <f t="shared" ca="1" si="15"/>
        <v/>
      </c>
      <c r="Q31" s="118" t="str">
        <f t="shared" ca="1" si="16"/>
        <v/>
      </c>
      <c r="R31" s="138" t="str">
        <f t="shared" ca="1" si="17"/>
        <v/>
      </c>
    </row>
    <row r="32" spans="1:18" x14ac:dyDescent="0.15">
      <c r="A32" s="138" t="str">
        <f t="shared" ca="1" si="11"/>
        <v/>
      </c>
      <c r="B32" s="102" t="str">
        <f t="shared" ca="1" si="0"/>
        <v/>
      </c>
      <c r="C32" s="102" t="str">
        <f t="shared" ca="1" si="1"/>
        <v/>
      </c>
      <c r="D32" s="102" t="str">
        <f t="shared" ca="1" si="2"/>
        <v/>
      </c>
      <c r="E32" s="102" t="str">
        <f t="shared" ca="1" si="3"/>
        <v/>
      </c>
      <c r="F32" s="102" t="str">
        <f t="shared" ca="1" si="4"/>
        <v/>
      </c>
      <c r="G32" s="102" t="str">
        <f t="shared" ca="1" si="5"/>
        <v/>
      </c>
      <c r="H32" s="139" t="str">
        <f t="shared" ca="1" si="6"/>
        <v/>
      </c>
      <c r="I32" s="139" t="str">
        <f t="shared" ca="1" si="7"/>
        <v/>
      </c>
      <c r="J32" s="140" t="str">
        <f t="shared" ca="1" si="12"/>
        <v/>
      </c>
      <c r="K32" s="118" t="str">
        <f t="shared" ca="1" si="13"/>
        <v/>
      </c>
      <c r="L32" s="118" t="str">
        <f t="shared" ca="1" si="8"/>
        <v/>
      </c>
      <c r="M32" s="140" t="str">
        <f t="shared" ca="1" si="9"/>
        <v/>
      </c>
      <c r="N32" s="140" t="str">
        <f t="shared" ca="1" si="14"/>
        <v/>
      </c>
      <c r="O32" s="139" t="str">
        <f t="shared" ca="1" si="10"/>
        <v/>
      </c>
      <c r="P32" s="140" t="str">
        <f t="shared" ca="1" si="15"/>
        <v/>
      </c>
      <c r="Q32" s="118" t="str">
        <f t="shared" ca="1" si="16"/>
        <v/>
      </c>
      <c r="R32" s="138" t="str">
        <f t="shared" ca="1" si="17"/>
        <v/>
      </c>
    </row>
    <row r="33" spans="1:18" x14ac:dyDescent="0.15">
      <c r="A33" s="138" t="str">
        <f t="shared" ca="1" si="11"/>
        <v/>
      </c>
      <c r="B33" s="102" t="str">
        <f t="shared" ca="1" si="0"/>
        <v/>
      </c>
      <c r="C33" s="102" t="str">
        <f t="shared" ca="1" si="1"/>
        <v/>
      </c>
      <c r="D33" s="102" t="str">
        <f t="shared" ca="1" si="2"/>
        <v/>
      </c>
      <c r="E33" s="102" t="str">
        <f t="shared" ca="1" si="3"/>
        <v/>
      </c>
      <c r="F33" s="102" t="str">
        <f t="shared" ca="1" si="4"/>
        <v/>
      </c>
      <c r="G33" s="102" t="str">
        <f t="shared" ca="1" si="5"/>
        <v/>
      </c>
      <c r="H33" s="139" t="str">
        <f t="shared" ca="1" si="6"/>
        <v/>
      </c>
      <c r="I33" s="139" t="str">
        <f t="shared" ca="1" si="7"/>
        <v/>
      </c>
      <c r="J33" s="140" t="str">
        <f t="shared" ca="1" si="12"/>
        <v/>
      </c>
      <c r="K33" s="118" t="str">
        <f t="shared" ca="1" si="13"/>
        <v/>
      </c>
      <c r="L33" s="118" t="str">
        <f t="shared" ca="1" si="8"/>
        <v/>
      </c>
      <c r="M33" s="140" t="str">
        <f t="shared" ca="1" si="9"/>
        <v/>
      </c>
      <c r="N33" s="140" t="str">
        <f t="shared" ca="1" si="14"/>
        <v/>
      </c>
      <c r="O33" s="139" t="str">
        <f t="shared" ca="1" si="10"/>
        <v/>
      </c>
      <c r="P33" s="140" t="str">
        <f t="shared" ca="1" si="15"/>
        <v/>
      </c>
      <c r="Q33" s="118" t="str">
        <f t="shared" ca="1" si="16"/>
        <v/>
      </c>
      <c r="R33" s="138" t="str">
        <f t="shared" ca="1" si="17"/>
        <v/>
      </c>
    </row>
    <row r="34" spans="1:18" x14ac:dyDescent="0.15">
      <c r="A34" s="138" t="str">
        <f t="shared" ca="1" si="11"/>
        <v/>
      </c>
      <c r="B34" s="102" t="str">
        <f t="shared" ca="1" si="0"/>
        <v/>
      </c>
      <c r="C34" s="102" t="str">
        <f t="shared" ca="1" si="1"/>
        <v/>
      </c>
      <c r="D34" s="102" t="str">
        <f t="shared" ca="1" si="2"/>
        <v/>
      </c>
      <c r="E34" s="102" t="str">
        <f t="shared" ca="1" si="3"/>
        <v/>
      </c>
      <c r="F34" s="102" t="str">
        <f t="shared" ca="1" si="4"/>
        <v/>
      </c>
      <c r="G34" s="102" t="str">
        <f t="shared" ca="1" si="5"/>
        <v/>
      </c>
      <c r="H34" s="139" t="str">
        <f t="shared" ca="1" si="6"/>
        <v/>
      </c>
      <c r="I34" s="139" t="str">
        <f t="shared" ca="1" si="7"/>
        <v/>
      </c>
      <c r="J34" s="140" t="str">
        <f t="shared" ca="1" si="12"/>
        <v/>
      </c>
      <c r="K34" s="118" t="str">
        <f t="shared" ca="1" si="13"/>
        <v/>
      </c>
      <c r="L34" s="118" t="str">
        <f t="shared" ca="1" si="8"/>
        <v/>
      </c>
      <c r="M34" s="140" t="str">
        <f t="shared" ca="1" si="9"/>
        <v/>
      </c>
      <c r="N34" s="140" t="str">
        <f t="shared" ca="1" si="14"/>
        <v/>
      </c>
      <c r="O34" s="139" t="str">
        <f t="shared" ca="1" si="10"/>
        <v/>
      </c>
      <c r="P34" s="140" t="str">
        <f t="shared" ca="1" si="15"/>
        <v/>
      </c>
      <c r="Q34" s="118" t="str">
        <f t="shared" ca="1" si="16"/>
        <v/>
      </c>
      <c r="R34" s="138" t="str">
        <f t="shared" ca="1" si="17"/>
        <v/>
      </c>
    </row>
    <row r="35" spans="1:18" x14ac:dyDescent="0.15">
      <c r="A35" s="138" t="str">
        <f t="shared" ca="1" si="11"/>
        <v/>
      </c>
      <c r="B35" s="102" t="str">
        <f t="shared" ca="1" si="0"/>
        <v/>
      </c>
      <c r="C35" s="102" t="str">
        <f t="shared" ca="1" si="1"/>
        <v/>
      </c>
      <c r="D35" s="102" t="str">
        <f t="shared" ca="1" si="2"/>
        <v/>
      </c>
      <c r="E35" s="102" t="str">
        <f t="shared" ca="1" si="3"/>
        <v/>
      </c>
      <c r="F35" s="102" t="str">
        <f t="shared" ca="1" si="4"/>
        <v/>
      </c>
      <c r="G35" s="102" t="str">
        <f t="shared" ca="1" si="5"/>
        <v/>
      </c>
      <c r="H35" s="139" t="str">
        <f t="shared" ca="1" si="6"/>
        <v/>
      </c>
      <c r="I35" s="139" t="str">
        <f t="shared" ca="1" si="7"/>
        <v/>
      </c>
      <c r="J35" s="140" t="str">
        <f t="shared" ca="1" si="12"/>
        <v/>
      </c>
      <c r="K35" s="118" t="str">
        <f t="shared" ca="1" si="13"/>
        <v/>
      </c>
      <c r="L35" s="118" t="str">
        <f t="shared" ca="1" si="8"/>
        <v/>
      </c>
      <c r="M35" s="140" t="str">
        <f t="shared" ca="1" si="9"/>
        <v/>
      </c>
      <c r="N35" s="140" t="str">
        <f t="shared" ca="1" si="14"/>
        <v/>
      </c>
      <c r="O35" s="139" t="str">
        <f t="shared" ca="1" si="10"/>
        <v/>
      </c>
      <c r="P35" s="140" t="str">
        <f t="shared" ca="1" si="15"/>
        <v/>
      </c>
      <c r="Q35" s="118" t="str">
        <f t="shared" ca="1" si="16"/>
        <v/>
      </c>
      <c r="R35" s="138" t="str">
        <f t="shared" ca="1" si="17"/>
        <v/>
      </c>
    </row>
    <row r="36" spans="1:18" x14ac:dyDescent="0.15">
      <c r="A36" s="138" t="str">
        <f t="shared" ca="1" si="11"/>
        <v/>
      </c>
      <c r="B36" s="102" t="str">
        <f t="shared" ca="1" si="0"/>
        <v/>
      </c>
      <c r="C36" s="102" t="str">
        <f t="shared" ca="1" si="1"/>
        <v/>
      </c>
      <c r="D36" s="102" t="str">
        <f t="shared" ca="1" si="2"/>
        <v/>
      </c>
      <c r="E36" s="102" t="str">
        <f t="shared" ca="1" si="3"/>
        <v/>
      </c>
      <c r="F36" s="102" t="str">
        <f t="shared" ca="1" si="4"/>
        <v/>
      </c>
      <c r="G36" s="102" t="str">
        <f t="shared" ca="1" si="5"/>
        <v/>
      </c>
      <c r="H36" s="139" t="str">
        <f t="shared" ca="1" si="6"/>
        <v/>
      </c>
      <c r="I36" s="139" t="str">
        <f t="shared" ca="1" si="7"/>
        <v/>
      </c>
      <c r="J36" s="140" t="str">
        <f t="shared" ca="1" si="12"/>
        <v/>
      </c>
      <c r="K36" s="118" t="str">
        <f t="shared" ca="1" si="13"/>
        <v/>
      </c>
      <c r="L36" s="118" t="str">
        <f t="shared" ca="1" si="8"/>
        <v/>
      </c>
      <c r="M36" s="140" t="str">
        <f t="shared" ca="1" si="9"/>
        <v/>
      </c>
      <c r="N36" s="140" t="str">
        <f t="shared" ca="1" si="14"/>
        <v/>
      </c>
      <c r="O36" s="139" t="str">
        <f t="shared" ca="1" si="10"/>
        <v/>
      </c>
      <c r="P36" s="140" t="str">
        <f t="shared" ca="1" si="15"/>
        <v/>
      </c>
      <c r="Q36" s="118" t="str">
        <f t="shared" ca="1" si="16"/>
        <v/>
      </c>
      <c r="R36" s="138" t="str">
        <f t="shared" ca="1" si="17"/>
        <v/>
      </c>
    </row>
    <row r="37" spans="1:18" x14ac:dyDescent="0.15">
      <c r="A37" s="138" t="str">
        <f t="shared" ca="1" si="11"/>
        <v/>
      </c>
      <c r="B37" s="102" t="str">
        <f t="shared" ca="1" si="0"/>
        <v/>
      </c>
      <c r="C37" s="102" t="str">
        <f t="shared" ca="1" si="1"/>
        <v/>
      </c>
      <c r="D37" s="102" t="str">
        <f t="shared" ca="1" si="2"/>
        <v/>
      </c>
      <c r="E37" s="102" t="str">
        <f t="shared" ca="1" si="3"/>
        <v/>
      </c>
      <c r="F37" s="102" t="str">
        <f t="shared" ca="1" si="4"/>
        <v/>
      </c>
      <c r="G37" s="102" t="str">
        <f t="shared" ca="1" si="5"/>
        <v/>
      </c>
      <c r="H37" s="139" t="str">
        <f t="shared" ca="1" si="6"/>
        <v/>
      </c>
      <c r="I37" s="139" t="str">
        <f t="shared" ca="1" si="7"/>
        <v/>
      </c>
      <c r="J37" s="140" t="str">
        <f t="shared" ca="1" si="12"/>
        <v/>
      </c>
      <c r="K37" s="118" t="str">
        <f t="shared" ca="1" si="13"/>
        <v/>
      </c>
      <c r="L37" s="118" t="str">
        <f t="shared" ca="1" si="8"/>
        <v/>
      </c>
      <c r="M37" s="140" t="str">
        <f t="shared" ca="1" si="9"/>
        <v/>
      </c>
      <c r="N37" s="140" t="str">
        <f t="shared" ca="1" si="14"/>
        <v/>
      </c>
      <c r="O37" s="139" t="str">
        <f t="shared" ca="1" si="10"/>
        <v/>
      </c>
      <c r="P37" s="140" t="str">
        <f t="shared" ca="1" si="15"/>
        <v/>
      </c>
      <c r="Q37" s="118" t="str">
        <f t="shared" ca="1" si="16"/>
        <v/>
      </c>
      <c r="R37" s="138" t="str">
        <f t="shared" ca="1" si="17"/>
        <v/>
      </c>
    </row>
    <row r="38" spans="1:18" x14ac:dyDescent="0.15">
      <c r="A38" s="138" t="str">
        <f t="shared" ca="1" si="11"/>
        <v/>
      </c>
      <c r="B38" s="102" t="str">
        <f t="shared" ref="B38:B69" ca="1" si="18">IF($A38="","",INDEX(INDIRECT("gsn_raw!AL:AL"),MATCH($B$4,INDIRECT("gsn_raw!AL:AL"),0)+$A38))</f>
        <v/>
      </c>
      <c r="C38" s="102" t="str">
        <f t="shared" ref="C38:C69" ca="1" si="19">IF($A38="","",INDEX(INDIRECT("gsn_raw!AM:AM"),MATCH($B$4,INDIRECT("gsn_raw!AL:AL"),0)+$A38))</f>
        <v/>
      </c>
      <c r="D38" s="102" t="str">
        <f t="shared" ref="D38:D69" ca="1" si="20">IF($A38="","",INDEX(INDIRECT("gsn_raw!AO:AO"),MATCH($B$4,INDIRECT("gsn_raw!AL:AL"),0)+$A38))</f>
        <v/>
      </c>
      <c r="E38" s="102" t="str">
        <f t="shared" ref="E38:E69" ca="1" si="21">IF($A38="","",INDEX(INDIRECT("gsn_raw!AP:AP"),MATCH($B$4,INDIRECT("gsn_raw!AL:AL"),0)+$A38))</f>
        <v/>
      </c>
      <c r="F38" s="102" t="str">
        <f t="shared" ref="F38:F69" ca="1" si="22">IF($A38="","",INDEX(INDIRECT("gsn_raw!AQ:AQ"),MATCH($B$4,INDIRECT("gsn_raw!AL:AL"),0)+$A38))</f>
        <v/>
      </c>
      <c r="G38" s="102" t="str">
        <f t="shared" ref="G38:G69" ca="1" si="23">IF($A38="","",INDEX(INDIRECT("gsn_raw!AR:AR"),MATCH($B$4,INDIRECT("gsn_raw!AL:AL"),0)+$A38))</f>
        <v/>
      </c>
      <c r="H38" s="139" t="str">
        <f t="shared" ref="H38:H69" ca="1" si="24">IF($A38="","",INDEX(INDIRECT("gsn_raw!AU:AU"),MATCH($B$4,INDIRECT("gsn_raw!AL:AL"),0)+$A38))</f>
        <v/>
      </c>
      <c r="I38" s="139" t="str">
        <f t="shared" ref="I38:I69" ca="1" si="25">IF($A38="","",INDEX(INDIRECT("gsn_raw!AV:AV"),MATCH($B$4,INDIRECT("gsn_raw!AL:AL"),0)+$A38))</f>
        <v/>
      </c>
      <c r="J38" s="140" t="str">
        <f t="shared" ca="1" si="12"/>
        <v/>
      </c>
      <c r="K38" s="118" t="str">
        <f t="shared" ca="1" si="13"/>
        <v/>
      </c>
      <c r="L38" s="118" t="str">
        <f t="shared" ref="L38:L69" ca="1" si="26">IF($A38="","",INDEX(INDIRECT("gsn_raw!AX:AX"),MATCH($B$4,INDIRECT("gsn_raw!AL:AL"),0)+$A38))</f>
        <v/>
      </c>
      <c r="M38" s="140" t="str">
        <f t="shared" ref="M38:M69" ca="1" si="27">IF($A38="","",INDEX(INDIRECT("gsn_raw!AY:AY"),MATCH($B$4,INDIRECT("gsn_raw!AL:AL"),0)+$A38))</f>
        <v/>
      </c>
      <c r="N38" s="140" t="str">
        <f t="shared" ca="1" si="14"/>
        <v/>
      </c>
      <c r="O38" s="139" t="str">
        <f t="shared" ref="O38:O69" ca="1" si="28">IF($A38="","",INDEX(INDIRECT("gsn_raw!BA:BA"),MATCH($B$4,INDIRECT("gsn_raw!AL:AL"),0)+$A38))</f>
        <v/>
      </c>
      <c r="P38" s="140" t="str">
        <f t="shared" ca="1" si="15"/>
        <v/>
      </c>
      <c r="Q38" s="118" t="str">
        <f t="shared" ca="1" si="16"/>
        <v/>
      </c>
      <c r="R38" s="138" t="str">
        <f t="shared" ca="1" si="17"/>
        <v/>
      </c>
    </row>
    <row r="39" spans="1:18" x14ac:dyDescent="0.15">
      <c r="A39" s="138" t="str">
        <f t="shared" ca="1" si="11"/>
        <v/>
      </c>
      <c r="B39" s="102" t="str">
        <f t="shared" ca="1" si="18"/>
        <v/>
      </c>
      <c r="C39" s="102" t="str">
        <f t="shared" ca="1" si="19"/>
        <v/>
      </c>
      <c r="D39" s="102" t="str">
        <f t="shared" ca="1" si="20"/>
        <v/>
      </c>
      <c r="E39" s="102" t="str">
        <f t="shared" ca="1" si="21"/>
        <v/>
      </c>
      <c r="F39" s="102" t="str">
        <f t="shared" ca="1" si="22"/>
        <v/>
      </c>
      <c r="G39" s="102" t="str">
        <f t="shared" ca="1" si="23"/>
        <v/>
      </c>
      <c r="H39" s="139" t="str">
        <f t="shared" ca="1" si="24"/>
        <v/>
      </c>
      <c r="I39" s="139" t="str">
        <f t="shared" ca="1" si="25"/>
        <v/>
      </c>
      <c r="J39" s="140" t="str">
        <f t="shared" ca="1" si="12"/>
        <v/>
      </c>
      <c r="K39" s="118" t="str">
        <f t="shared" ca="1" si="13"/>
        <v/>
      </c>
      <c r="L39" s="118" t="str">
        <f t="shared" ca="1" si="26"/>
        <v/>
      </c>
      <c r="M39" s="140" t="str">
        <f t="shared" ca="1" si="27"/>
        <v/>
      </c>
      <c r="N39" s="140" t="str">
        <f t="shared" ca="1" si="14"/>
        <v/>
      </c>
      <c r="O39" s="139" t="str">
        <f t="shared" ca="1" si="28"/>
        <v/>
      </c>
      <c r="P39" s="140" t="str">
        <f t="shared" ca="1" si="15"/>
        <v/>
      </c>
      <c r="Q39" s="118" t="str">
        <f t="shared" ca="1" si="16"/>
        <v/>
      </c>
      <c r="R39" s="138" t="str">
        <f t="shared" ca="1" si="17"/>
        <v/>
      </c>
    </row>
    <row r="40" spans="1:18" x14ac:dyDescent="0.15">
      <c r="A40" s="138" t="str">
        <f t="shared" ca="1" si="11"/>
        <v/>
      </c>
      <c r="B40" s="102" t="str">
        <f t="shared" ca="1" si="18"/>
        <v/>
      </c>
      <c r="C40" s="102" t="str">
        <f t="shared" ca="1" si="19"/>
        <v/>
      </c>
      <c r="D40" s="102" t="str">
        <f t="shared" ca="1" si="20"/>
        <v/>
      </c>
      <c r="E40" s="102" t="str">
        <f t="shared" ca="1" si="21"/>
        <v/>
      </c>
      <c r="F40" s="102" t="str">
        <f t="shared" ca="1" si="22"/>
        <v/>
      </c>
      <c r="G40" s="102" t="str">
        <f t="shared" ca="1" si="23"/>
        <v/>
      </c>
      <c r="H40" s="139" t="str">
        <f t="shared" ca="1" si="24"/>
        <v/>
      </c>
      <c r="I40" s="139" t="str">
        <f t="shared" ca="1" si="25"/>
        <v/>
      </c>
      <c r="J40" s="140" t="str">
        <f t="shared" ca="1" si="12"/>
        <v/>
      </c>
      <c r="K40" s="118" t="str">
        <f t="shared" ca="1" si="13"/>
        <v/>
      </c>
      <c r="L40" s="118" t="str">
        <f t="shared" ca="1" si="26"/>
        <v/>
      </c>
      <c r="M40" s="140" t="str">
        <f t="shared" ca="1" si="27"/>
        <v/>
      </c>
      <c r="N40" s="140" t="str">
        <f t="shared" ca="1" si="14"/>
        <v/>
      </c>
      <c r="O40" s="139" t="str">
        <f t="shared" ca="1" si="28"/>
        <v/>
      </c>
      <c r="P40" s="140" t="str">
        <f t="shared" ca="1" si="15"/>
        <v/>
      </c>
      <c r="Q40" s="118" t="str">
        <f t="shared" ca="1" si="16"/>
        <v/>
      </c>
      <c r="R40" s="138" t="str">
        <f t="shared" ca="1" si="17"/>
        <v/>
      </c>
    </row>
    <row r="41" spans="1:18" x14ac:dyDescent="0.15">
      <c r="A41" s="138" t="str">
        <f t="shared" ca="1" si="11"/>
        <v/>
      </c>
      <c r="B41" s="102" t="str">
        <f t="shared" ca="1" si="18"/>
        <v/>
      </c>
      <c r="C41" s="102" t="str">
        <f t="shared" ca="1" si="19"/>
        <v/>
      </c>
      <c r="D41" s="102" t="str">
        <f t="shared" ca="1" si="20"/>
        <v/>
      </c>
      <c r="E41" s="102" t="str">
        <f t="shared" ca="1" si="21"/>
        <v/>
      </c>
      <c r="F41" s="102" t="str">
        <f t="shared" ca="1" si="22"/>
        <v/>
      </c>
      <c r="G41" s="102" t="str">
        <f t="shared" ca="1" si="23"/>
        <v/>
      </c>
      <c r="H41" s="139" t="str">
        <f t="shared" ca="1" si="24"/>
        <v/>
      </c>
      <c r="I41" s="139" t="str">
        <f t="shared" ca="1" si="25"/>
        <v/>
      </c>
      <c r="J41" s="140" t="str">
        <f t="shared" ca="1" si="12"/>
        <v/>
      </c>
      <c r="K41" s="118" t="str">
        <f t="shared" ca="1" si="13"/>
        <v/>
      </c>
      <c r="L41" s="118" t="str">
        <f t="shared" ca="1" si="26"/>
        <v/>
      </c>
      <c r="M41" s="140" t="str">
        <f t="shared" ca="1" si="27"/>
        <v/>
      </c>
      <c r="N41" s="140" t="str">
        <f t="shared" ca="1" si="14"/>
        <v/>
      </c>
      <c r="O41" s="139" t="str">
        <f t="shared" ca="1" si="28"/>
        <v/>
      </c>
      <c r="P41" s="140" t="str">
        <f t="shared" ca="1" si="15"/>
        <v/>
      </c>
      <c r="Q41" s="118" t="str">
        <f t="shared" ca="1" si="16"/>
        <v/>
      </c>
      <c r="R41" s="138" t="str">
        <f t="shared" ca="1" si="17"/>
        <v/>
      </c>
    </row>
    <row r="42" spans="1:18" x14ac:dyDescent="0.15">
      <c r="A42" s="138" t="str">
        <f t="shared" ca="1" si="11"/>
        <v/>
      </c>
      <c r="B42" s="102" t="str">
        <f t="shared" ca="1" si="18"/>
        <v/>
      </c>
      <c r="C42" s="102" t="str">
        <f t="shared" ca="1" si="19"/>
        <v/>
      </c>
      <c r="D42" s="102" t="str">
        <f t="shared" ca="1" si="20"/>
        <v/>
      </c>
      <c r="E42" s="102" t="str">
        <f t="shared" ca="1" si="21"/>
        <v/>
      </c>
      <c r="F42" s="102" t="str">
        <f t="shared" ca="1" si="22"/>
        <v/>
      </c>
      <c r="G42" s="102" t="str">
        <f t="shared" ca="1" si="23"/>
        <v/>
      </c>
      <c r="H42" s="139" t="str">
        <f t="shared" ca="1" si="24"/>
        <v/>
      </c>
      <c r="I42" s="139" t="str">
        <f t="shared" ca="1" si="25"/>
        <v/>
      </c>
      <c r="J42" s="140" t="str">
        <f t="shared" ca="1" si="12"/>
        <v/>
      </c>
      <c r="K42" s="118" t="str">
        <f t="shared" ca="1" si="13"/>
        <v/>
      </c>
      <c r="L42" s="118" t="str">
        <f t="shared" ca="1" si="26"/>
        <v/>
      </c>
      <c r="M42" s="140" t="str">
        <f t="shared" ca="1" si="27"/>
        <v/>
      </c>
      <c r="N42" s="140" t="str">
        <f t="shared" ca="1" si="14"/>
        <v/>
      </c>
      <c r="O42" s="139" t="str">
        <f t="shared" ca="1" si="28"/>
        <v/>
      </c>
      <c r="P42" s="140" t="str">
        <f t="shared" ca="1" si="15"/>
        <v/>
      </c>
      <c r="Q42" s="118" t="str">
        <f t="shared" ca="1" si="16"/>
        <v/>
      </c>
      <c r="R42" s="138" t="str">
        <f t="shared" ca="1" si="17"/>
        <v/>
      </c>
    </row>
    <row r="43" spans="1:18" x14ac:dyDescent="0.15">
      <c r="A43" s="138" t="str">
        <f t="shared" ca="1" si="11"/>
        <v/>
      </c>
      <c r="B43" s="102" t="str">
        <f t="shared" ca="1" si="18"/>
        <v/>
      </c>
      <c r="C43" s="102" t="str">
        <f t="shared" ca="1" si="19"/>
        <v/>
      </c>
      <c r="D43" s="102" t="str">
        <f t="shared" ca="1" si="20"/>
        <v/>
      </c>
      <c r="E43" s="102" t="str">
        <f t="shared" ca="1" si="21"/>
        <v/>
      </c>
      <c r="F43" s="102" t="str">
        <f t="shared" ca="1" si="22"/>
        <v/>
      </c>
      <c r="G43" s="102" t="str">
        <f t="shared" ca="1" si="23"/>
        <v/>
      </c>
      <c r="H43" s="139" t="str">
        <f t="shared" ca="1" si="24"/>
        <v/>
      </c>
      <c r="I43" s="139" t="str">
        <f t="shared" ca="1" si="25"/>
        <v/>
      </c>
      <c r="J43" s="140" t="str">
        <f t="shared" ca="1" si="12"/>
        <v/>
      </c>
      <c r="K43" s="118" t="str">
        <f t="shared" ca="1" si="13"/>
        <v/>
      </c>
      <c r="L43" s="118" t="str">
        <f t="shared" ca="1" si="26"/>
        <v/>
      </c>
      <c r="M43" s="140" t="str">
        <f t="shared" ca="1" si="27"/>
        <v/>
      </c>
      <c r="N43" s="140" t="str">
        <f t="shared" ca="1" si="14"/>
        <v/>
      </c>
      <c r="O43" s="139" t="str">
        <f t="shared" ca="1" si="28"/>
        <v/>
      </c>
      <c r="P43" s="140" t="str">
        <f t="shared" ca="1" si="15"/>
        <v/>
      </c>
      <c r="Q43" s="118" t="str">
        <f t="shared" ca="1" si="16"/>
        <v/>
      </c>
      <c r="R43" s="138" t="str">
        <f t="shared" ca="1" si="17"/>
        <v/>
      </c>
    </row>
    <row r="44" spans="1:18" x14ac:dyDescent="0.15">
      <c r="A44" s="138" t="str">
        <f t="shared" ca="1" si="11"/>
        <v/>
      </c>
      <c r="B44" s="102" t="str">
        <f t="shared" ca="1" si="18"/>
        <v/>
      </c>
      <c r="C44" s="102" t="str">
        <f t="shared" ca="1" si="19"/>
        <v/>
      </c>
      <c r="D44" s="102" t="str">
        <f t="shared" ca="1" si="20"/>
        <v/>
      </c>
      <c r="E44" s="102" t="str">
        <f t="shared" ca="1" si="21"/>
        <v/>
      </c>
      <c r="F44" s="102" t="str">
        <f t="shared" ca="1" si="22"/>
        <v/>
      </c>
      <c r="G44" s="102" t="str">
        <f t="shared" ca="1" si="23"/>
        <v/>
      </c>
      <c r="H44" s="139" t="str">
        <f t="shared" ca="1" si="24"/>
        <v/>
      </c>
      <c r="I44" s="139" t="str">
        <f t="shared" ca="1" si="25"/>
        <v/>
      </c>
      <c r="J44" s="140" t="str">
        <f t="shared" ca="1" si="12"/>
        <v/>
      </c>
      <c r="K44" s="118" t="str">
        <f t="shared" ca="1" si="13"/>
        <v/>
      </c>
      <c r="L44" s="118" t="str">
        <f t="shared" ca="1" si="26"/>
        <v/>
      </c>
      <c r="M44" s="140" t="str">
        <f t="shared" ca="1" si="27"/>
        <v/>
      </c>
      <c r="N44" s="140" t="str">
        <f t="shared" ca="1" si="14"/>
        <v/>
      </c>
      <c r="O44" s="139" t="str">
        <f t="shared" ca="1" si="28"/>
        <v/>
      </c>
      <c r="P44" s="140" t="str">
        <f t="shared" ca="1" si="15"/>
        <v/>
      </c>
      <c r="Q44" s="118" t="str">
        <f t="shared" ca="1" si="16"/>
        <v/>
      </c>
      <c r="R44" s="138" t="str">
        <f t="shared" ca="1" si="17"/>
        <v/>
      </c>
    </row>
    <row r="45" spans="1:18" x14ac:dyDescent="0.15">
      <c r="A45" s="138" t="str">
        <f t="shared" ca="1" si="11"/>
        <v/>
      </c>
      <c r="B45" s="102" t="str">
        <f t="shared" ca="1" si="18"/>
        <v/>
      </c>
      <c r="C45" s="102" t="str">
        <f t="shared" ca="1" si="19"/>
        <v/>
      </c>
      <c r="D45" s="102" t="str">
        <f t="shared" ca="1" si="20"/>
        <v/>
      </c>
      <c r="E45" s="102" t="str">
        <f t="shared" ca="1" si="21"/>
        <v/>
      </c>
      <c r="F45" s="102" t="str">
        <f t="shared" ca="1" si="22"/>
        <v/>
      </c>
      <c r="G45" s="102" t="str">
        <f t="shared" ca="1" si="23"/>
        <v/>
      </c>
      <c r="H45" s="139" t="str">
        <f t="shared" ca="1" si="24"/>
        <v/>
      </c>
      <c r="I45" s="139" t="str">
        <f t="shared" ca="1" si="25"/>
        <v/>
      </c>
      <c r="J45" s="140" t="str">
        <f t="shared" ca="1" si="12"/>
        <v/>
      </c>
      <c r="K45" s="118" t="str">
        <f t="shared" ca="1" si="13"/>
        <v/>
      </c>
      <c r="L45" s="118" t="str">
        <f t="shared" ca="1" si="26"/>
        <v/>
      </c>
      <c r="M45" s="140" t="str">
        <f t="shared" ca="1" si="27"/>
        <v/>
      </c>
      <c r="N45" s="140" t="str">
        <f t="shared" ca="1" si="14"/>
        <v/>
      </c>
      <c r="O45" s="139" t="str">
        <f t="shared" ca="1" si="28"/>
        <v/>
      </c>
      <c r="P45" s="140" t="str">
        <f t="shared" ca="1" si="15"/>
        <v/>
      </c>
      <c r="Q45" s="118" t="str">
        <f t="shared" ca="1" si="16"/>
        <v/>
      </c>
      <c r="R45" s="138" t="str">
        <f t="shared" ca="1" si="17"/>
        <v/>
      </c>
    </row>
    <row r="46" spans="1:18" x14ac:dyDescent="0.15">
      <c r="A46" s="138" t="str">
        <f t="shared" ca="1" si="11"/>
        <v/>
      </c>
      <c r="B46" s="102" t="str">
        <f t="shared" ca="1" si="18"/>
        <v/>
      </c>
      <c r="C46" s="102" t="str">
        <f t="shared" ca="1" si="19"/>
        <v/>
      </c>
      <c r="D46" s="102" t="str">
        <f t="shared" ca="1" si="20"/>
        <v/>
      </c>
      <c r="E46" s="102" t="str">
        <f t="shared" ca="1" si="21"/>
        <v/>
      </c>
      <c r="F46" s="102" t="str">
        <f t="shared" ca="1" si="22"/>
        <v/>
      </c>
      <c r="G46" s="102" t="str">
        <f t="shared" ca="1" si="23"/>
        <v/>
      </c>
      <c r="H46" s="139" t="str">
        <f t="shared" ca="1" si="24"/>
        <v/>
      </c>
      <c r="I46" s="139" t="str">
        <f t="shared" ca="1" si="25"/>
        <v/>
      </c>
      <c r="J46" s="140" t="str">
        <f t="shared" ca="1" si="12"/>
        <v/>
      </c>
      <c r="K46" s="118" t="str">
        <f t="shared" ca="1" si="13"/>
        <v/>
      </c>
      <c r="L46" s="118" t="str">
        <f t="shared" ca="1" si="26"/>
        <v/>
      </c>
      <c r="M46" s="140" t="str">
        <f t="shared" ca="1" si="27"/>
        <v/>
      </c>
      <c r="N46" s="140" t="str">
        <f t="shared" ca="1" si="14"/>
        <v/>
      </c>
      <c r="O46" s="139" t="str">
        <f t="shared" ca="1" si="28"/>
        <v/>
      </c>
      <c r="P46" s="140" t="str">
        <f t="shared" ca="1" si="15"/>
        <v/>
      </c>
      <c r="Q46" s="118" t="str">
        <f t="shared" ca="1" si="16"/>
        <v/>
      </c>
      <c r="R46" s="138" t="str">
        <f t="shared" ca="1" si="17"/>
        <v/>
      </c>
    </row>
    <row r="47" spans="1:18" x14ac:dyDescent="0.15">
      <c r="A47" s="138" t="str">
        <f t="shared" ca="1" si="11"/>
        <v/>
      </c>
      <c r="B47" s="102" t="str">
        <f t="shared" ca="1" si="18"/>
        <v/>
      </c>
      <c r="C47" s="102" t="str">
        <f t="shared" ca="1" si="19"/>
        <v/>
      </c>
      <c r="D47" s="102" t="str">
        <f t="shared" ca="1" si="20"/>
        <v/>
      </c>
      <c r="E47" s="102" t="str">
        <f t="shared" ca="1" si="21"/>
        <v/>
      </c>
      <c r="F47" s="102" t="str">
        <f t="shared" ca="1" si="22"/>
        <v/>
      </c>
      <c r="G47" s="102" t="str">
        <f t="shared" ca="1" si="23"/>
        <v/>
      </c>
      <c r="H47" s="139" t="str">
        <f t="shared" ca="1" si="24"/>
        <v/>
      </c>
      <c r="I47" s="139" t="str">
        <f t="shared" ca="1" si="25"/>
        <v/>
      </c>
      <c r="J47" s="140" t="str">
        <f t="shared" ca="1" si="12"/>
        <v/>
      </c>
      <c r="K47" s="118" t="str">
        <f t="shared" ca="1" si="13"/>
        <v/>
      </c>
      <c r="L47" s="118" t="str">
        <f t="shared" ca="1" si="26"/>
        <v/>
      </c>
      <c r="M47" s="140" t="str">
        <f t="shared" ca="1" si="27"/>
        <v/>
      </c>
      <c r="N47" s="140" t="str">
        <f t="shared" ca="1" si="14"/>
        <v/>
      </c>
      <c r="O47" s="139" t="str">
        <f t="shared" ca="1" si="28"/>
        <v/>
      </c>
      <c r="P47" s="140" t="str">
        <f t="shared" ca="1" si="15"/>
        <v/>
      </c>
      <c r="Q47" s="118" t="str">
        <f t="shared" ca="1" si="16"/>
        <v/>
      </c>
      <c r="R47" s="138" t="str">
        <f t="shared" ca="1" si="17"/>
        <v/>
      </c>
    </row>
    <row r="48" spans="1:18" x14ac:dyDescent="0.15">
      <c r="A48" s="138" t="str">
        <f t="shared" ca="1" si="11"/>
        <v/>
      </c>
      <c r="B48" s="102" t="str">
        <f t="shared" ca="1" si="18"/>
        <v/>
      </c>
      <c r="C48" s="102" t="str">
        <f t="shared" ca="1" si="19"/>
        <v/>
      </c>
      <c r="D48" s="102" t="str">
        <f t="shared" ca="1" si="20"/>
        <v/>
      </c>
      <c r="E48" s="102" t="str">
        <f t="shared" ca="1" si="21"/>
        <v/>
      </c>
      <c r="F48" s="102" t="str">
        <f t="shared" ca="1" si="22"/>
        <v/>
      </c>
      <c r="G48" s="102" t="str">
        <f t="shared" ca="1" si="23"/>
        <v/>
      </c>
      <c r="H48" s="139" t="str">
        <f t="shared" ca="1" si="24"/>
        <v/>
      </c>
      <c r="I48" s="139" t="str">
        <f t="shared" ca="1" si="25"/>
        <v/>
      </c>
      <c r="J48" s="140" t="str">
        <f t="shared" ca="1" si="12"/>
        <v/>
      </c>
      <c r="K48" s="118" t="str">
        <f t="shared" ca="1" si="13"/>
        <v/>
      </c>
      <c r="L48" s="118" t="str">
        <f t="shared" ca="1" si="26"/>
        <v/>
      </c>
      <c r="M48" s="140" t="str">
        <f t="shared" ca="1" si="27"/>
        <v/>
      </c>
      <c r="N48" s="140" t="str">
        <f t="shared" ca="1" si="14"/>
        <v/>
      </c>
      <c r="O48" s="139" t="str">
        <f t="shared" ca="1" si="28"/>
        <v/>
      </c>
      <c r="P48" s="140" t="str">
        <f t="shared" ca="1" si="15"/>
        <v/>
      </c>
      <c r="Q48" s="118" t="str">
        <f t="shared" ca="1" si="16"/>
        <v/>
      </c>
      <c r="R48" s="138" t="str">
        <f t="shared" ca="1" si="17"/>
        <v/>
      </c>
    </row>
    <row r="49" spans="1:18" x14ac:dyDescent="0.15">
      <c r="A49" s="138" t="str">
        <f t="shared" ca="1" si="11"/>
        <v/>
      </c>
      <c r="B49" s="102" t="str">
        <f t="shared" ca="1" si="18"/>
        <v/>
      </c>
      <c r="C49" s="102" t="str">
        <f t="shared" ca="1" si="19"/>
        <v/>
      </c>
      <c r="D49" s="102" t="str">
        <f t="shared" ca="1" si="20"/>
        <v/>
      </c>
      <c r="E49" s="102" t="str">
        <f t="shared" ca="1" si="21"/>
        <v/>
      </c>
      <c r="F49" s="102" t="str">
        <f t="shared" ca="1" si="22"/>
        <v/>
      </c>
      <c r="G49" s="102" t="str">
        <f t="shared" ca="1" si="23"/>
        <v/>
      </c>
      <c r="H49" s="139" t="str">
        <f t="shared" ca="1" si="24"/>
        <v/>
      </c>
      <c r="I49" s="139" t="str">
        <f t="shared" ca="1" si="25"/>
        <v/>
      </c>
      <c r="J49" s="140" t="str">
        <f t="shared" ca="1" si="12"/>
        <v/>
      </c>
      <c r="K49" s="118" t="str">
        <f t="shared" ca="1" si="13"/>
        <v/>
      </c>
      <c r="L49" s="118" t="str">
        <f t="shared" ca="1" si="26"/>
        <v/>
      </c>
      <c r="M49" s="140" t="str">
        <f t="shared" ca="1" si="27"/>
        <v/>
      </c>
      <c r="N49" s="140" t="str">
        <f t="shared" ca="1" si="14"/>
        <v/>
      </c>
      <c r="O49" s="139" t="str">
        <f t="shared" ca="1" si="28"/>
        <v/>
      </c>
      <c r="P49" s="140" t="str">
        <f t="shared" ca="1" si="15"/>
        <v/>
      </c>
      <c r="Q49" s="118" t="str">
        <f t="shared" ca="1" si="16"/>
        <v/>
      </c>
      <c r="R49" s="138" t="str">
        <f t="shared" ca="1" si="17"/>
        <v/>
      </c>
    </row>
    <row r="50" spans="1:18" x14ac:dyDescent="0.15">
      <c r="A50" s="138" t="str">
        <f t="shared" ca="1" si="11"/>
        <v/>
      </c>
      <c r="B50" s="102" t="str">
        <f t="shared" ca="1" si="18"/>
        <v/>
      </c>
      <c r="C50" s="102" t="str">
        <f t="shared" ca="1" si="19"/>
        <v/>
      </c>
      <c r="D50" s="102" t="str">
        <f t="shared" ca="1" si="20"/>
        <v/>
      </c>
      <c r="E50" s="102" t="str">
        <f t="shared" ca="1" si="21"/>
        <v/>
      </c>
      <c r="F50" s="102" t="str">
        <f t="shared" ca="1" si="22"/>
        <v/>
      </c>
      <c r="G50" s="102" t="str">
        <f t="shared" ca="1" si="23"/>
        <v/>
      </c>
      <c r="H50" s="139" t="str">
        <f t="shared" ca="1" si="24"/>
        <v/>
      </c>
      <c r="I50" s="139" t="str">
        <f t="shared" ca="1" si="25"/>
        <v/>
      </c>
      <c r="J50" s="140" t="str">
        <f t="shared" ca="1" si="12"/>
        <v/>
      </c>
      <c r="K50" s="118" t="str">
        <f t="shared" ca="1" si="13"/>
        <v/>
      </c>
      <c r="L50" s="118" t="str">
        <f t="shared" ca="1" si="26"/>
        <v/>
      </c>
      <c r="M50" s="140" t="str">
        <f t="shared" ca="1" si="27"/>
        <v/>
      </c>
      <c r="N50" s="140" t="str">
        <f t="shared" ca="1" si="14"/>
        <v/>
      </c>
      <c r="O50" s="139" t="str">
        <f t="shared" ca="1" si="28"/>
        <v/>
      </c>
      <c r="P50" s="140" t="str">
        <f t="shared" ca="1" si="15"/>
        <v/>
      </c>
      <c r="Q50" s="118" t="str">
        <f t="shared" ca="1" si="16"/>
        <v/>
      </c>
      <c r="R50" s="138" t="str">
        <f t="shared" ca="1" si="17"/>
        <v/>
      </c>
    </row>
    <row r="51" spans="1:18" x14ac:dyDescent="0.15">
      <c r="A51" s="138" t="str">
        <f t="shared" ca="1" si="11"/>
        <v/>
      </c>
      <c r="B51" s="102" t="str">
        <f t="shared" ca="1" si="18"/>
        <v/>
      </c>
      <c r="C51" s="102" t="str">
        <f t="shared" ca="1" si="19"/>
        <v/>
      </c>
      <c r="D51" s="102" t="str">
        <f t="shared" ca="1" si="20"/>
        <v/>
      </c>
      <c r="E51" s="102" t="str">
        <f t="shared" ca="1" si="21"/>
        <v/>
      </c>
      <c r="F51" s="102" t="str">
        <f t="shared" ca="1" si="22"/>
        <v/>
      </c>
      <c r="G51" s="102" t="str">
        <f t="shared" ca="1" si="23"/>
        <v/>
      </c>
      <c r="H51" s="139" t="str">
        <f t="shared" ca="1" si="24"/>
        <v/>
      </c>
      <c r="I51" s="139" t="str">
        <f t="shared" ca="1" si="25"/>
        <v/>
      </c>
      <c r="J51" s="140" t="str">
        <f t="shared" ca="1" si="12"/>
        <v/>
      </c>
      <c r="K51" s="118" t="str">
        <f t="shared" ca="1" si="13"/>
        <v/>
      </c>
      <c r="L51" s="118" t="str">
        <f t="shared" ca="1" si="26"/>
        <v/>
      </c>
      <c r="M51" s="140" t="str">
        <f t="shared" ca="1" si="27"/>
        <v/>
      </c>
      <c r="N51" s="140" t="str">
        <f t="shared" ca="1" si="14"/>
        <v/>
      </c>
      <c r="O51" s="139" t="str">
        <f t="shared" ca="1" si="28"/>
        <v/>
      </c>
      <c r="P51" s="140" t="str">
        <f t="shared" ca="1" si="15"/>
        <v/>
      </c>
      <c r="Q51" s="118" t="str">
        <f t="shared" ca="1" si="16"/>
        <v/>
      </c>
      <c r="R51" s="138" t="str">
        <f t="shared" ca="1" si="17"/>
        <v/>
      </c>
    </row>
    <row r="52" spans="1:18" x14ac:dyDescent="0.15">
      <c r="A52" s="138" t="str">
        <f t="shared" ca="1" si="11"/>
        <v/>
      </c>
      <c r="B52" s="102" t="str">
        <f t="shared" ca="1" si="18"/>
        <v/>
      </c>
      <c r="C52" s="102" t="str">
        <f t="shared" ca="1" si="19"/>
        <v/>
      </c>
      <c r="D52" s="102" t="str">
        <f t="shared" ca="1" si="20"/>
        <v/>
      </c>
      <c r="E52" s="102" t="str">
        <f t="shared" ca="1" si="21"/>
        <v/>
      </c>
      <c r="F52" s="102" t="str">
        <f t="shared" ca="1" si="22"/>
        <v/>
      </c>
      <c r="G52" s="102" t="str">
        <f t="shared" ca="1" si="23"/>
        <v/>
      </c>
      <c r="H52" s="139" t="str">
        <f t="shared" ca="1" si="24"/>
        <v/>
      </c>
      <c r="I52" s="139" t="str">
        <f t="shared" ca="1" si="25"/>
        <v/>
      </c>
      <c r="J52" s="140" t="str">
        <f t="shared" ca="1" si="12"/>
        <v/>
      </c>
      <c r="K52" s="118" t="str">
        <f t="shared" ca="1" si="13"/>
        <v/>
      </c>
      <c r="L52" s="118" t="str">
        <f t="shared" ca="1" si="26"/>
        <v/>
      </c>
      <c r="M52" s="140" t="str">
        <f t="shared" ca="1" si="27"/>
        <v/>
      </c>
      <c r="N52" s="140" t="str">
        <f t="shared" ca="1" si="14"/>
        <v/>
      </c>
      <c r="O52" s="139" t="str">
        <f t="shared" ca="1" si="28"/>
        <v/>
      </c>
      <c r="P52" s="140" t="str">
        <f t="shared" ca="1" si="15"/>
        <v/>
      </c>
      <c r="Q52" s="118" t="str">
        <f t="shared" ca="1" si="16"/>
        <v/>
      </c>
      <c r="R52" s="138" t="str">
        <f t="shared" ca="1" si="17"/>
        <v/>
      </c>
    </row>
    <row r="53" spans="1:18" x14ac:dyDescent="0.15">
      <c r="A53" s="138" t="str">
        <f t="shared" ca="1" si="11"/>
        <v/>
      </c>
      <c r="B53" s="102" t="str">
        <f t="shared" ca="1" si="18"/>
        <v/>
      </c>
      <c r="C53" s="102" t="str">
        <f t="shared" ca="1" si="19"/>
        <v/>
      </c>
      <c r="D53" s="102" t="str">
        <f t="shared" ca="1" si="20"/>
        <v/>
      </c>
      <c r="E53" s="102" t="str">
        <f t="shared" ca="1" si="21"/>
        <v/>
      </c>
      <c r="F53" s="102" t="str">
        <f t="shared" ca="1" si="22"/>
        <v/>
      </c>
      <c r="G53" s="102" t="str">
        <f t="shared" ca="1" si="23"/>
        <v/>
      </c>
      <c r="H53" s="139" t="str">
        <f t="shared" ca="1" si="24"/>
        <v/>
      </c>
      <c r="I53" s="139" t="str">
        <f t="shared" ca="1" si="25"/>
        <v/>
      </c>
      <c r="J53" s="140" t="str">
        <f t="shared" ca="1" si="12"/>
        <v/>
      </c>
      <c r="K53" s="118" t="str">
        <f t="shared" ca="1" si="13"/>
        <v/>
      </c>
      <c r="L53" s="118" t="str">
        <f t="shared" ca="1" si="26"/>
        <v/>
      </c>
      <c r="M53" s="140" t="str">
        <f t="shared" ca="1" si="27"/>
        <v/>
      </c>
      <c r="N53" s="140" t="str">
        <f t="shared" ca="1" si="14"/>
        <v/>
      </c>
      <c r="O53" s="139" t="str">
        <f t="shared" ca="1" si="28"/>
        <v/>
      </c>
      <c r="P53" s="140" t="str">
        <f t="shared" ca="1" si="15"/>
        <v/>
      </c>
      <c r="Q53" s="118" t="str">
        <f t="shared" ca="1" si="16"/>
        <v/>
      </c>
      <c r="R53" s="138" t="str">
        <f t="shared" ca="1" si="17"/>
        <v/>
      </c>
    </row>
    <row r="54" spans="1:18" x14ac:dyDescent="0.15">
      <c r="A54" s="138" t="str">
        <f t="shared" ca="1" si="11"/>
        <v/>
      </c>
      <c r="B54" s="102" t="str">
        <f t="shared" ca="1" si="18"/>
        <v/>
      </c>
      <c r="C54" s="102" t="str">
        <f t="shared" ca="1" si="19"/>
        <v/>
      </c>
      <c r="D54" s="102" t="str">
        <f t="shared" ca="1" si="20"/>
        <v/>
      </c>
      <c r="E54" s="102" t="str">
        <f t="shared" ca="1" si="21"/>
        <v/>
      </c>
      <c r="F54" s="102" t="str">
        <f t="shared" ca="1" si="22"/>
        <v/>
      </c>
      <c r="G54" s="102" t="str">
        <f t="shared" ca="1" si="23"/>
        <v/>
      </c>
      <c r="H54" s="139" t="str">
        <f t="shared" ca="1" si="24"/>
        <v/>
      </c>
      <c r="I54" s="139" t="str">
        <f t="shared" ca="1" si="25"/>
        <v/>
      </c>
      <c r="J54" s="140" t="str">
        <f t="shared" ca="1" si="12"/>
        <v/>
      </c>
      <c r="K54" s="118" t="str">
        <f t="shared" ca="1" si="13"/>
        <v/>
      </c>
      <c r="L54" s="118" t="str">
        <f t="shared" ca="1" si="26"/>
        <v/>
      </c>
      <c r="M54" s="140" t="str">
        <f t="shared" ca="1" si="27"/>
        <v/>
      </c>
      <c r="N54" s="140" t="str">
        <f t="shared" ca="1" si="14"/>
        <v/>
      </c>
      <c r="O54" s="139" t="str">
        <f t="shared" ca="1" si="28"/>
        <v/>
      </c>
      <c r="P54" s="140" t="str">
        <f t="shared" ca="1" si="15"/>
        <v/>
      </c>
      <c r="Q54" s="118" t="str">
        <f t="shared" ca="1" si="16"/>
        <v/>
      </c>
      <c r="R54" s="138" t="str">
        <f t="shared" ca="1" si="17"/>
        <v/>
      </c>
    </row>
    <row r="55" spans="1:18" x14ac:dyDescent="0.15">
      <c r="A55" s="138" t="str">
        <f t="shared" ca="1" si="11"/>
        <v/>
      </c>
      <c r="B55" s="102" t="str">
        <f t="shared" ca="1" si="18"/>
        <v/>
      </c>
      <c r="C55" s="102" t="str">
        <f t="shared" ca="1" si="19"/>
        <v/>
      </c>
      <c r="D55" s="102" t="str">
        <f t="shared" ca="1" si="20"/>
        <v/>
      </c>
      <c r="E55" s="102" t="str">
        <f t="shared" ca="1" si="21"/>
        <v/>
      </c>
      <c r="F55" s="102" t="str">
        <f t="shared" ca="1" si="22"/>
        <v/>
      </c>
      <c r="G55" s="102" t="str">
        <f t="shared" ca="1" si="23"/>
        <v/>
      </c>
      <c r="H55" s="139" t="str">
        <f t="shared" ca="1" si="24"/>
        <v/>
      </c>
      <c r="I55" s="139" t="str">
        <f t="shared" ca="1" si="25"/>
        <v/>
      </c>
      <c r="J55" s="140" t="str">
        <f t="shared" ca="1" si="12"/>
        <v/>
      </c>
      <c r="K55" s="118" t="str">
        <f t="shared" ca="1" si="13"/>
        <v/>
      </c>
      <c r="L55" s="118" t="str">
        <f t="shared" ca="1" si="26"/>
        <v/>
      </c>
      <c r="M55" s="140" t="str">
        <f t="shared" ca="1" si="27"/>
        <v/>
      </c>
      <c r="N55" s="140" t="str">
        <f t="shared" ca="1" si="14"/>
        <v/>
      </c>
      <c r="O55" s="139" t="str">
        <f t="shared" ca="1" si="28"/>
        <v/>
      </c>
      <c r="P55" s="140" t="str">
        <f t="shared" ca="1" si="15"/>
        <v/>
      </c>
      <c r="Q55" s="118" t="str">
        <f t="shared" ca="1" si="16"/>
        <v/>
      </c>
      <c r="R55" s="138" t="str">
        <f t="shared" ca="1" si="17"/>
        <v/>
      </c>
    </row>
    <row r="56" spans="1:18" x14ac:dyDescent="0.15">
      <c r="A56" s="138" t="str">
        <f t="shared" ca="1" si="11"/>
        <v/>
      </c>
      <c r="B56" s="102" t="str">
        <f t="shared" ca="1" si="18"/>
        <v/>
      </c>
      <c r="C56" s="102" t="str">
        <f t="shared" ca="1" si="19"/>
        <v/>
      </c>
      <c r="D56" s="102" t="str">
        <f t="shared" ca="1" si="20"/>
        <v/>
      </c>
      <c r="E56" s="102" t="str">
        <f t="shared" ca="1" si="21"/>
        <v/>
      </c>
      <c r="F56" s="102" t="str">
        <f t="shared" ca="1" si="22"/>
        <v/>
      </c>
      <c r="G56" s="102" t="str">
        <f t="shared" ca="1" si="23"/>
        <v/>
      </c>
      <c r="H56" s="139" t="str">
        <f t="shared" ca="1" si="24"/>
        <v/>
      </c>
      <c r="I56" s="139" t="str">
        <f t="shared" ca="1" si="25"/>
        <v/>
      </c>
      <c r="J56" s="140" t="str">
        <f t="shared" ca="1" si="12"/>
        <v/>
      </c>
      <c r="K56" s="118" t="str">
        <f t="shared" ca="1" si="13"/>
        <v/>
      </c>
      <c r="L56" s="118" t="str">
        <f t="shared" ca="1" si="26"/>
        <v/>
      </c>
      <c r="M56" s="140" t="str">
        <f t="shared" ca="1" si="27"/>
        <v/>
      </c>
      <c r="N56" s="140" t="str">
        <f t="shared" ca="1" si="14"/>
        <v/>
      </c>
      <c r="O56" s="139" t="str">
        <f t="shared" ca="1" si="28"/>
        <v/>
      </c>
      <c r="P56" s="140" t="str">
        <f t="shared" ca="1" si="15"/>
        <v/>
      </c>
      <c r="Q56" s="118" t="str">
        <f t="shared" ca="1" si="16"/>
        <v/>
      </c>
      <c r="R56" s="138" t="str">
        <f t="shared" ca="1" si="17"/>
        <v/>
      </c>
    </row>
    <row r="57" spans="1:18" x14ac:dyDescent="0.15">
      <c r="A57" s="138" t="str">
        <f t="shared" ca="1" si="11"/>
        <v/>
      </c>
      <c r="B57" s="102" t="str">
        <f t="shared" ca="1" si="18"/>
        <v/>
      </c>
      <c r="C57" s="102" t="str">
        <f t="shared" ca="1" si="19"/>
        <v/>
      </c>
      <c r="D57" s="102" t="str">
        <f t="shared" ca="1" si="20"/>
        <v/>
      </c>
      <c r="E57" s="102" t="str">
        <f t="shared" ca="1" si="21"/>
        <v/>
      </c>
      <c r="F57" s="102" t="str">
        <f t="shared" ca="1" si="22"/>
        <v/>
      </c>
      <c r="G57" s="102" t="str">
        <f t="shared" ca="1" si="23"/>
        <v/>
      </c>
      <c r="H57" s="139" t="str">
        <f t="shared" ca="1" si="24"/>
        <v/>
      </c>
      <c r="I57" s="139" t="str">
        <f t="shared" ca="1" si="25"/>
        <v/>
      </c>
      <c r="J57" s="140" t="str">
        <f t="shared" ca="1" si="12"/>
        <v/>
      </c>
      <c r="K57" s="118" t="str">
        <f t="shared" ca="1" si="13"/>
        <v/>
      </c>
      <c r="L57" s="118" t="str">
        <f t="shared" ca="1" si="26"/>
        <v/>
      </c>
      <c r="M57" s="140" t="str">
        <f t="shared" ca="1" si="27"/>
        <v/>
      </c>
      <c r="N57" s="140" t="str">
        <f t="shared" ca="1" si="14"/>
        <v/>
      </c>
      <c r="O57" s="139" t="str">
        <f t="shared" ca="1" si="28"/>
        <v/>
      </c>
      <c r="P57" s="140" t="str">
        <f t="shared" ca="1" si="15"/>
        <v/>
      </c>
      <c r="Q57" s="118" t="str">
        <f t="shared" ca="1" si="16"/>
        <v/>
      </c>
      <c r="R57" s="138" t="str">
        <f t="shared" ca="1" si="17"/>
        <v/>
      </c>
    </row>
    <row r="58" spans="1:18" x14ac:dyDescent="0.15">
      <c r="A58" s="138" t="str">
        <f t="shared" ca="1" si="11"/>
        <v/>
      </c>
      <c r="B58" s="102" t="str">
        <f t="shared" ca="1" si="18"/>
        <v/>
      </c>
      <c r="C58" s="102" t="str">
        <f t="shared" ca="1" si="19"/>
        <v/>
      </c>
      <c r="D58" s="102" t="str">
        <f t="shared" ca="1" si="20"/>
        <v/>
      </c>
      <c r="E58" s="102" t="str">
        <f t="shared" ca="1" si="21"/>
        <v/>
      </c>
      <c r="F58" s="102" t="str">
        <f t="shared" ca="1" si="22"/>
        <v/>
      </c>
      <c r="G58" s="102" t="str">
        <f t="shared" ca="1" si="23"/>
        <v/>
      </c>
      <c r="H58" s="139" t="str">
        <f t="shared" ca="1" si="24"/>
        <v/>
      </c>
      <c r="I58" s="139" t="str">
        <f t="shared" ca="1" si="25"/>
        <v/>
      </c>
      <c r="J58" s="140" t="str">
        <f t="shared" ca="1" si="12"/>
        <v/>
      </c>
      <c r="K58" s="118" t="str">
        <f t="shared" ca="1" si="13"/>
        <v/>
      </c>
      <c r="L58" s="118" t="str">
        <f t="shared" ca="1" si="26"/>
        <v/>
      </c>
      <c r="M58" s="140" t="str">
        <f t="shared" ca="1" si="27"/>
        <v/>
      </c>
      <c r="N58" s="140" t="str">
        <f t="shared" ca="1" si="14"/>
        <v/>
      </c>
      <c r="O58" s="139" t="str">
        <f t="shared" ca="1" si="28"/>
        <v/>
      </c>
      <c r="P58" s="140" t="str">
        <f t="shared" ca="1" si="15"/>
        <v/>
      </c>
      <c r="Q58" s="118" t="str">
        <f t="shared" ca="1" si="16"/>
        <v/>
      </c>
      <c r="R58" s="138" t="str">
        <f t="shared" ca="1" si="17"/>
        <v/>
      </c>
    </row>
    <row r="59" spans="1:18" x14ac:dyDescent="0.15">
      <c r="A59" s="138" t="str">
        <f t="shared" ca="1" si="11"/>
        <v/>
      </c>
      <c r="B59" s="102" t="str">
        <f t="shared" ca="1" si="18"/>
        <v/>
      </c>
      <c r="C59" s="102" t="str">
        <f t="shared" ca="1" si="19"/>
        <v/>
      </c>
      <c r="D59" s="102" t="str">
        <f t="shared" ca="1" si="20"/>
        <v/>
      </c>
      <c r="E59" s="102" t="str">
        <f t="shared" ca="1" si="21"/>
        <v/>
      </c>
      <c r="F59" s="102" t="str">
        <f t="shared" ca="1" si="22"/>
        <v/>
      </c>
      <c r="G59" s="102" t="str">
        <f t="shared" ca="1" si="23"/>
        <v/>
      </c>
      <c r="H59" s="139" t="str">
        <f t="shared" ca="1" si="24"/>
        <v/>
      </c>
      <c r="I59" s="139" t="str">
        <f t="shared" ca="1" si="25"/>
        <v/>
      </c>
      <c r="J59" s="140" t="str">
        <f t="shared" ca="1" si="12"/>
        <v/>
      </c>
      <c r="K59" s="118" t="str">
        <f t="shared" ca="1" si="13"/>
        <v/>
      </c>
      <c r="L59" s="118" t="str">
        <f t="shared" ca="1" si="26"/>
        <v/>
      </c>
      <c r="M59" s="140" t="str">
        <f t="shared" ca="1" si="27"/>
        <v/>
      </c>
      <c r="N59" s="140" t="str">
        <f t="shared" ca="1" si="14"/>
        <v/>
      </c>
      <c r="O59" s="139" t="str">
        <f t="shared" ca="1" si="28"/>
        <v/>
      </c>
      <c r="P59" s="140" t="str">
        <f t="shared" ca="1" si="15"/>
        <v/>
      </c>
      <c r="Q59" s="118" t="str">
        <f t="shared" ca="1" si="16"/>
        <v/>
      </c>
      <c r="R59" s="138" t="str">
        <f t="shared" ca="1" si="17"/>
        <v/>
      </c>
    </row>
    <row r="60" spans="1:18" x14ac:dyDescent="0.15">
      <c r="A60" s="138" t="str">
        <f t="shared" ca="1" si="11"/>
        <v/>
      </c>
      <c r="B60" s="102" t="str">
        <f t="shared" ca="1" si="18"/>
        <v/>
      </c>
      <c r="C60" s="102" t="str">
        <f t="shared" ca="1" si="19"/>
        <v/>
      </c>
      <c r="D60" s="102" t="str">
        <f t="shared" ca="1" si="20"/>
        <v/>
      </c>
      <c r="E60" s="102" t="str">
        <f t="shared" ca="1" si="21"/>
        <v/>
      </c>
      <c r="F60" s="102" t="str">
        <f t="shared" ca="1" si="22"/>
        <v/>
      </c>
      <c r="G60" s="102" t="str">
        <f t="shared" ca="1" si="23"/>
        <v/>
      </c>
      <c r="H60" s="139" t="str">
        <f t="shared" ca="1" si="24"/>
        <v/>
      </c>
      <c r="I60" s="139" t="str">
        <f t="shared" ca="1" si="25"/>
        <v/>
      </c>
      <c r="J60" s="140" t="str">
        <f t="shared" ca="1" si="12"/>
        <v/>
      </c>
      <c r="K60" s="118" t="str">
        <f t="shared" ca="1" si="13"/>
        <v/>
      </c>
      <c r="L60" s="118" t="str">
        <f t="shared" ca="1" si="26"/>
        <v/>
      </c>
      <c r="M60" s="140" t="str">
        <f t="shared" ca="1" si="27"/>
        <v/>
      </c>
      <c r="N60" s="140" t="str">
        <f t="shared" ca="1" si="14"/>
        <v/>
      </c>
      <c r="O60" s="139" t="str">
        <f t="shared" ca="1" si="28"/>
        <v/>
      </c>
      <c r="P60" s="140" t="str">
        <f t="shared" ca="1" si="15"/>
        <v/>
      </c>
      <c r="Q60" s="118" t="str">
        <f t="shared" ca="1" si="16"/>
        <v/>
      </c>
      <c r="R60" s="138" t="str">
        <f t="shared" ca="1" si="17"/>
        <v/>
      </c>
    </row>
    <row r="61" spans="1:18" x14ac:dyDescent="0.15">
      <c r="A61" s="138" t="str">
        <f t="shared" ca="1" si="11"/>
        <v/>
      </c>
      <c r="B61" s="102" t="str">
        <f t="shared" ca="1" si="18"/>
        <v/>
      </c>
      <c r="C61" s="102" t="str">
        <f t="shared" ca="1" si="19"/>
        <v/>
      </c>
      <c r="D61" s="102" t="str">
        <f t="shared" ca="1" si="20"/>
        <v/>
      </c>
      <c r="E61" s="102" t="str">
        <f t="shared" ca="1" si="21"/>
        <v/>
      </c>
      <c r="F61" s="102" t="str">
        <f t="shared" ca="1" si="22"/>
        <v/>
      </c>
      <c r="G61" s="102" t="str">
        <f t="shared" ca="1" si="23"/>
        <v/>
      </c>
      <c r="H61" s="139" t="str">
        <f t="shared" ca="1" si="24"/>
        <v/>
      </c>
      <c r="I61" s="139" t="str">
        <f t="shared" ca="1" si="25"/>
        <v/>
      </c>
      <c r="J61" s="140" t="str">
        <f t="shared" ca="1" si="12"/>
        <v/>
      </c>
      <c r="K61" s="118" t="str">
        <f t="shared" ca="1" si="13"/>
        <v/>
      </c>
      <c r="L61" s="118" t="str">
        <f t="shared" ca="1" si="26"/>
        <v/>
      </c>
      <c r="M61" s="140" t="str">
        <f t="shared" ca="1" si="27"/>
        <v/>
      </c>
      <c r="N61" s="140" t="str">
        <f t="shared" ca="1" si="14"/>
        <v/>
      </c>
      <c r="O61" s="139" t="str">
        <f t="shared" ca="1" si="28"/>
        <v/>
      </c>
      <c r="P61" s="140" t="str">
        <f t="shared" ca="1" si="15"/>
        <v/>
      </c>
      <c r="Q61" s="118" t="str">
        <f t="shared" ca="1" si="16"/>
        <v/>
      </c>
      <c r="R61" s="138" t="str">
        <f t="shared" ca="1" si="17"/>
        <v/>
      </c>
    </row>
    <row r="62" spans="1:18" x14ac:dyDescent="0.15">
      <c r="A62" s="138" t="str">
        <f t="shared" ca="1" si="11"/>
        <v/>
      </c>
      <c r="B62" s="102" t="str">
        <f t="shared" ca="1" si="18"/>
        <v/>
      </c>
      <c r="C62" s="102" t="str">
        <f t="shared" ca="1" si="19"/>
        <v/>
      </c>
      <c r="D62" s="102" t="str">
        <f t="shared" ca="1" si="20"/>
        <v/>
      </c>
      <c r="E62" s="102" t="str">
        <f t="shared" ca="1" si="21"/>
        <v/>
      </c>
      <c r="F62" s="102" t="str">
        <f t="shared" ca="1" si="22"/>
        <v/>
      </c>
      <c r="G62" s="102" t="str">
        <f t="shared" ca="1" si="23"/>
        <v/>
      </c>
      <c r="H62" s="139" t="str">
        <f t="shared" ca="1" si="24"/>
        <v/>
      </c>
      <c r="I62" s="139" t="str">
        <f t="shared" ca="1" si="25"/>
        <v/>
      </c>
      <c r="J62" s="140" t="str">
        <f t="shared" ca="1" si="12"/>
        <v/>
      </c>
      <c r="K62" s="118" t="str">
        <f t="shared" ca="1" si="13"/>
        <v/>
      </c>
      <c r="L62" s="118" t="str">
        <f t="shared" ca="1" si="26"/>
        <v/>
      </c>
      <c r="M62" s="140" t="str">
        <f t="shared" ca="1" si="27"/>
        <v/>
      </c>
      <c r="N62" s="140" t="str">
        <f t="shared" ca="1" si="14"/>
        <v/>
      </c>
      <c r="O62" s="139" t="str">
        <f t="shared" ca="1" si="28"/>
        <v/>
      </c>
      <c r="P62" s="140" t="str">
        <f t="shared" ca="1" si="15"/>
        <v/>
      </c>
      <c r="Q62" s="118" t="str">
        <f t="shared" ca="1" si="16"/>
        <v/>
      </c>
      <c r="R62" s="138" t="str">
        <f t="shared" ca="1" si="17"/>
        <v/>
      </c>
    </row>
    <row r="63" spans="1:18" x14ac:dyDescent="0.15">
      <c r="A63" s="138" t="str">
        <f t="shared" ca="1" si="11"/>
        <v/>
      </c>
      <c r="B63" s="102" t="str">
        <f t="shared" ca="1" si="18"/>
        <v/>
      </c>
      <c r="C63" s="102" t="str">
        <f t="shared" ca="1" si="19"/>
        <v/>
      </c>
      <c r="D63" s="102" t="str">
        <f t="shared" ca="1" si="20"/>
        <v/>
      </c>
      <c r="E63" s="102" t="str">
        <f t="shared" ca="1" si="21"/>
        <v/>
      </c>
      <c r="F63" s="102" t="str">
        <f t="shared" ca="1" si="22"/>
        <v/>
      </c>
      <c r="G63" s="102" t="str">
        <f t="shared" ca="1" si="23"/>
        <v/>
      </c>
      <c r="H63" s="139" t="str">
        <f t="shared" ca="1" si="24"/>
        <v/>
      </c>
      <c r="I63" s="139" t="str">
        <f t="shared" ca="1" si="25"/>
        <v/>
      </c>
      <c r="J63" s="140" t="str">
        <f t="shared" ca="1" si="12"/>
        <v/>
      </c>
      <c r="K63" s="118" t="str">
        <f t="shared" ca="1" si="13"/>
        <v/>
      </c>
      <c r="L63" s="118" t="str">
        <f t="shared" ca="1" si="26"/>
        <v/>
      </c>
      <c r="M63" s="140" t="str">
        <f t="shared" ca="1" si="27"/>
        <v/>
      </c>
      <c r="N63" s="140" t="str">
        <f t="shared" ca="1" si="14"/>
        <v/>
      </c>
      <c r="O63" s="139" t="str">
        <f t="shared" ca="1" si="28"/>
        <v/>
      </c>
      <c r="P63" s="140" t="str">
        <f t="shared" ca="1" si="15"/>
        <v/>
      </c>
      <c r="Q63" s="118" t="str">
        <f t="shared" ca="1" si="16"/>
        <v/>
      </c>
      <c r="R63" s="138" t="str">
        <f t="shared" ca="1" si="17"/>
        <v/>
      </c>
    </row>
    <row r="64" spans="1:18" x14ac:dyDescent="0.15">
      <c r="A64" s="138" t="str">
        <f t="shared" ca="1" si="11"/>
        <v/>
      </c>
      <c r="B64" s="102" t="str">
        <f t="shared" ca="1" si="18"/>
        <v/>
      </c>
      <c r="C64" s="102" t="str">
        <f t="shared" ca="1" si="19"/>
        <v/>
      </c>
      <c r="D64" s="102" t="str">
        <f t="shared" ca="1" si="20"/>
        <v/>
      </c>
      <c r="E64" s="102" t="str">
        <f t="shared" ca="1" si="21"/>
        <v/>
      </c>
      <c r="F64" s="102" t="str">
        <f t="shared" ca="1" si="22"/>
        <v/>
      </c>
      <c r="G64" s="102" t="str">
        <f t="shared" ca="1" si="23"/>
        <v/>
      </c>
      <c r="H64" s="139" t="str">
        <f t="shared" ca="1" si="24"/>
        <v/>
      </c>
      <c r="I64" s="139" t="str">
        <f t="shared" ca="1" si="25"/>
        <v/>
      </c>
      <c r="J64" s="140" t="str">
        <f t="shared" ca="1" si="12"/>
        <v/>
      </c>
      <c r="K64" s="118" t="str">
        <f t="shared" ca="1" si="13"/>
        <v/>
      </c>
      <c r="L64" s="118" t="str">
        <f t="shared" ca="1" si="26"/>
        <v/>
      </c>
      <c r="M64" s="140" t="str">
        <f t="shared" ca="1" si="27"/>
        <v/>
      </c>
      <c r="N64" s="140" t="str">
        <f t="shared" ca="1" si="14"/>
        <v/>
      </c>
      <c r="O64" s="139" t="str">
        <f t="shared" ca="1" si="28"/>
        <v/>
      </c>
      <c r="P64" s="140" t="str">
        <f t="shared" ca="1" si="15"/>
        <v/>
      </c>
      <c r="Q64" s="118" t="str">
        <f t="shared" ca="1" si="16"/>
        <v/>
      </c>
      <c r="R64" s="138" t="str">
        <f t="shared" ca="1" si="17"/>
        <v/>
      </c>
    </row>
    <row r="65" spans="1:18" x14ac:dyDescent="0.15">
      <c r="A65" s="138" t="str">
        <f t="shared" ca="1" si="11"/>
        <v/>
      </c>
      <c r="B65" s="102" t="str">
        <f t="shared" ca="1" si="18"/>
        <v/>
      </c>
      <c r="C65" s="102" t="str">
        <f t="shared" ca="1" si="19"/>
        <v/>
      </c>
      <c r="D65" s="102" t="str">
        <f t="shared" ca="1" si="20"/>
        <v/>
      </c>
      <c r="E65" s="102" t="str">
        <f t="shared" ca="1" si="21"/>
        <v/>
      </c>
      <c r="F65" s="102" t="str">
        <f t="shared" ca="1" si="22"/>
        <v/>
      </c>
      <c r="G65" s="102" t="str">
        <f t="shared" ca="1" si="23"/>
        <v/>
      </c>
      <c r="H65" s="139" t="str">
        <f t="shared" ca="1" si="24"/>
        <v/>
      </c>
      <c r="I65" s="139" t="str">
        <f t="shared" ca="1" si="25"/>
        <v/>
      </c>
      <c r="J65" s="140" t="str">
        <f t="shared" ca="1" si="12"/>
        <v/>
      </c>
      <c r="K65" s="118" t="str">
        <f t="shared" ca="1" si="13"/>
        <v/>
      </c>
      <c r="L65" s="118" t="str">
        <f t="shared" ca="1" si="26"/>
        <v/>
      </c>
      <c r="M65" s="140" t="str">
        <f t="shared" ca="1" si="27"/>
        <v/>
      </c>
      <c r="N65" s="140" t="str">
        <f t="shared" ca="1" si="14"/>
        <v/>
      </c>
      <c r="O65" s="139" t="str">
        <f t="shared" ca="1" si="28"/>
        <v/>
      </c>
      <c r="P65" s="140" t="str">
        <f t="shared" ca="1" si="15"/>
        <v/>
      </c>
      <c r="Q65" s="118" t="str">
        <f t="shared" ca="1" si="16"/>
        <v/>
      </c>
      <c r="R65" s="138" t="str">
        <f t="shared" ca="1" si="17"/>
        <v/>
      </c>
    </row>
    <row r="66" spans="1:18" x14ac:dyDescent="0.15">
      <c r="A66" s="138" t="str">
        <f t="shared" ca="1" si="11"/>
        <v/>
      </c>
      <c r="B66" s="102" t="str">
        <f t="shared" ca="1" si="18"/>
        <v/>
      </c>
      <c r="C66" s="102" t="str">
        <f t="shared" ca="1" si="19"/>
        <v/>
      </c>
      <c r="D66" s="102" t="str">
        <f t="shared" ca="1" si="20"/>
        <v/>
      </c>
      <c r="E66" s="102" t="str">
        <f t="shared" ca="1" si="21"/>
        <v/>
      </c>
      <c r="F66" s="102" t="str">
        <f t="shared" ca="1" si="22"/>
        <v/>
      </c>
      <c r="G66" s="102" t="str">
        <f t="shared" ca="1" si="23"/>
        <v/>
      </c>
      <c r="H66" s="139" t="str">
        <f t="shared" ca="1" si="24"/>
        <v/>
      </c>
      <c r="I66" s="139" t="str">
        <f t="shared" ca="1" si="25"/>
        <v/>
      </c>
      <c r="J66" s="140" t="str">
        <f t="shared" ca="1" si="12"/>
        <v/>
      </c>
      <c r="K66" s="118" t="str">
        <f t="shared" ca="1" si="13"/>
        <v/>
      </c>
      <c r="L66" s="118" t="str">
        <f t="shared" ca="1" si="26"/>
        <v/>
      </c>
      <c r="M66" s="140" t="str">
        <f t="shared" ca="1" si="27"/>
        <v/>
      </c>
      <c r="N66" s="140" t="str">
        <f t="shared" ca="1" si="14"/>
        <v/>
      </c>
      <c r="O66" s="139" t="str">
        <f t="shared" ca="1" si="28"/>
        <v/>
      </c>
      <c r="P66" s="140" t="str">
        <f t="shared" ca="1" si="15"/>
        <v/>
      </c>
      <c r="Q66" s="118" t="str">
        <f t="shared" ca="1" si="16"/>
        <v/>
      </c>
      <c r="R66" s="138" t="str">
        <f t="shared" ca="1" si="17"/>
        <v/>
      </c>
    </row>
    <row r="67" spans="1:18" x14ac:dyDescent="0.15">
      <c r="A67" s="138" t="str">
        <f t="shared" ca="1" si="11"/>
        <v/>
      </c>
      <c r="B67" s="102" t="str">
        <f t="shared" ca="1" si="18"/>
        <v/>
      </c>
      <c r="C67" s="102" t="str">
        <f t="shared" ca="1" si="19"/>
        <v/>
      </c>
      <c r="D67" s="102" t="str">
        <f t="shared" ca="1" si="20"/>
        <v/>
      </c>
      <c r="E67" s="102" t="str">
        <f t="shared" ca="1" si="21"/>
        <v/>
      </c>
      <c r="F67" s="102" t="str">
        <f t="shared" ca="1" si="22"/>
        <v/>
      </c>
      <c r="G67" s="102" t="str">
        <f t="shared" ca="1" si="23"/>
        <v/>
      </c>
      <c r="H67" s="139" t="str">
        <f t="shared" ca="1" si="24"/>
        <v/>
      </c>
      <c r="I67" s="139" t="str">
        <f t="shared" ca="1" si="25"/>
        <v/>
      </c>
      <c r="J67" s="140" t="str">
        <f t="shared" ca="1" si="12"/>
        <v/>
      </c>
      <c r="K67" s="118" t="str">
        <f t="shared" ca="1" si="13"/>
        <v/>
      </c>
      <c r="L67" s="118" t="str">
        <f t="shared" ca="1" si="26"/>
        <v/>
      </c>
      <c r="M67" s="140" t="str">
        <f t="shared" ca="1" si="27"/>
        <v/>
      </c>
      <c r="N67" s="140" t="str">
        <f t="shared" ca="1" si="14"/>
        <v/>
      </c>
      <c r="O67" s="139" t="str">
        <f t="shared" ca="1" si="28"/>
        <v/>
      </c>
      <c r="P67" s="140" t="str">
        <f t="shared" ca="1" si="15"/>
        <v/>
      </c>
      <c r="Q67" s="118" t="str">
        <f t="shared" ca="1" si="16"/>
        <v/>
      </c>
      <c r="R67" s="138" t="str">
        <f t="shared" ca="1" si="17"/>
        <v/>
      </c>
    </row>
    <row r="68" spans="1:18" x14ac:dyDescent="0.15">
      <c r="A68" s="138" t="str">
        <f t="shared" ca="1" si="11"/>
        <v/>
      </c>
      <c r="B68" s="102" t="str">
        <f t="shared" ca="1" si="18"/>
        <v/>
      </c>
      <c r="C68" s="102" t="str">
        <f t="shared" ca="1" si="19"/>
        <v/>
      </c>
      <c r="D68" s="102" t="str">
        <f t="shared" ca="1" si="20"/>
        <v/>
      </c>
      <c r="E68" s="102" t="str">
        <f t="shared" ca="1" si="21"/>
        <v/>
      </c>
      <c r="F68" s="102" t="str">
        <f t="shared" ca="1" si="22"/>
        <v/>
      </c>
      <c r="G68" s="102" t="str">
        <f t="shared" ca="1" si="23"/>
        <v/>
      </c>
      <c r="H68" s="139" t="str">
        <f t="shared" ca="1" si="24"/>
        <v/>
      </c>
      <c r="I68" s="139" t="str">
        <f t="shared" ca="1" si="25"/>
        <v/>
      </c>
      <c r="J68" s="140" t="str">
        <f t="shared" ca="1" si="12"/>
        <v/>
      </c>
      <c r="K68" s="118" t="str">
        <f t="shared" ca="1" si="13"/>
        <v/>
      </c>
      <c r="L68" s="118" t="str">
        <f t="shared" ca="1" si="26"/>
        <v/>
      </c>
      <c r="M68" s="140" t="str">
        <f t="shared" ca="1" si="27"/>
        <v/>
      </c>
      <c r="N68" s="140" t="str">
        <f t="shared" ca="1" si="14"/>
        <v/>
      </c>
      <c r="O68" s="139" t="str">
        <f t="shared" ca="1" si="28"/>
        <v/>
      </c>
      <c r="P68" s="140" t="str">
        <f t="shared" ca="1" si="15"/>
        <v/>
      </c>
      <c r="Q68" s="118" t="str">
        <f t="shared" ca="1" si="16"/>
        <v/>
      </c>
      <c r="R68" s="138" t="str">
        <f t="shared" ca="1" si="17"/>
        <v/>
      </c>
    </row>
    <row r="69" spans="1:18" x14ac:dyDescent="0.15">
      <c r="A69" s="138" t="str">
        <f t="shared" ca="1" si="11"/>
        <v/>
      </c>
      <c r="B69" s="102" t="str">
        <f t="shared" ca="1" si="18"/>
        <v/>
      </c>
      <c r="C69" s="102" t="str">
        <f t="shared" ca="1" si="19"/>
        <v/>
      </c>
      <c r="D69" s="102" t="str">
        <f t="shared" ca="1" si="20"/>
        <v/>
      </c>
      <c r="E69" s="102" t="str">
        <f t="shared" ca="1" si="21"/>
        <v/>
      </c>
      <c r="F69" s="102" t="str">
        <f t="shared" ca="1" si="22"/>
        <v/>
      </c>
      <c r="G69" s="102" t="str">
        <f t="shared" ca="1" si="23"/>
        <v/>
      </c>
      <c r="H69" s="139" t="str">
        <f t="shared" ca="1" si="24"/>
        <v/>
      </c>
      <c r="I69" s="139" t="str">
        <f t="shared" ca="1" si="25"/>
        <v/>
      </c>
      <c r="J69" s="140" t="str">
        <f t="shared" ca="1" si="12"/>
        <v/>
      </c>
      <c r="K69" s="118" t="str">
        <f t="shared" ca="1" si="13"/>
        <v/>
      </c>
      <c r="L69" s="118" t="str">
        <f t="shared" ca="1" si="26"/>
        <v/>
      </c>
      <c r="M69" s="140" t="str">
        <f t="shared" ca="1" si="27"/>
        <v/>
      </c>
      <c r="N69" s="140" t="str">
        <f t="shared" ca="1" si="14"/>
        <v/>
      </c>
      <c r="O69" s="139" t="str">
        <f t="shared" ca="1" si="28"/>
        <v/>
      </c>
      <c r="P69" s="140" t="str">
        <f t="shared" ca="1" si="15"/>
        <v/>
      </c>
      <c r="Q69" s="118" t="str">
        <f t="shared" ca="1" si="16"/>
        <v/>
      </c>
      <c r="R69" s="138" t="str">
        <f t="shared" ca="1" si="17"/>
        <v/>
      </c>
    </row>
    <row r="70" spans="1:18" x14ac:dyDescent="0.15">
      <c r="A70" s="138" t="str">
        <f t="shared" ca="1" si="11"/>
        <v/>
      </c>
      <c r="B70" s="102" t="str">
        <f t="shared" ref="B70:B101" ca="1" si="29">IF($A70="","",INDEX(INDIRECT("gsn_raw!AL:AL"),MATCH($B$4,INDIRECT("gsn_raw!AL:AL"),0)+$A70))</f>
        <v/>
      </c>
      <c r="C70" s="102" t="str">
        <f t="shared" ref="C70:C101" ca="1" si="30">IF($A70="","",INDEX(INDIRECT("gsn_raw!AM:AM"),MATCH($B$4,INDIRECT("gsn_raw!AL:AL"),0)+$A70))</f>
        <v/>
      </c>
      <c r="D70" s="102" t="str">
        <f t="shared" ref="D70:D101" ca="1" si="31">IF($A70="","",INDEX(INDIRECT("gsn_raw!AO:AO"),MATCH($B$4,INDIRECT("gsn_raw!AL:AL"),0)+$A70))</f>
        <v/>
      </c>
      <c r="E70" s="102" t="str">
        <f t="shared" ref="E70:E101" ca="1" si="32">IF($A70="","",INDEX(INDIRECT("gsn_raw!AP:AP"),MATCH($B$4,INDIRECT("gsn_raw!AL:AL"),0)+$A70))</f>
        <v/>
      </c>
      <c r="F70" s="102" t="str">
        <f t="shared" ref="F70:F101" ca="1" si="33">IF($A70="","",INDEX(INDIRECT("gsn_raw!AQ:AQ"),MATCH($B$4,INDIRECT("gsn_raw!AL:AL"),0)+$A70))</f>
        <v/>
      </c>
      <c r="G70" s="102" t="str">
        <f t="shared" ref="G70:G101" ca="1" si="34">IF($A70="","",INDEX(INDIRECT("gsn_raw!AR:AR"),MATCH($B$4,INDIRECT("gsn_raw!AL:AL"),0)+$A70))</f>
        <v/>
      </c>
      <c r="H70" s="139" t="str">
        <f t="shared" ref="H70:H101" ca="1" si="35">IF($A70="","",INDEX(INDIRECT("gsn_raw!AU:AU"),MATCH($B$4,INDIRECT("gsn_raw!AL:AL"),0)+$A70))</f>
        <v/>
      </c>
      <c r="I70" s="139" t="str">
        <f t="shared" ref="I70:I101" ca="1" si="36">IF($A70="","",INDEX(INDIRECT("gsn_raw!AV:AV"),MATCH($B$4,INDIRECT("gsn_raw!AL:AL"),0)+$A70))</f>
        <v/>
      </c>
      <c r="J70" s="140" t="str">
        <f t="shared" ca="1" si="12"/>
        <v/>
      </c>
      <c r="K70" s="118" t="str">
        <f t="shared" ca="1" si="13"/>
        <v/>
      </c>
      <c r="L70" s="118" t="str">
        <f t="shared" ref="L70:L101" ca="1" si="37">IF($A70="","",INDEX(INDIRECT("gsn_raw!AX:AX"),MATCH($B$4,INDIRECT("gsn_raw!AL:AL"),0)+$A70))</f>
        <v/>
      </c>
      <c r="M70" s="140" t="str">
        <f t="shared" ref="M70:M101" ca="1" si="38">IF($A70="","",INDEX(INDIRECT("gsn_raw!AY:AY"),MATCH($B$4,INDIRECT("gsn_raw!AL:AL"),0)+$A70))</f>
        <v/>
      </c>
      <c r="N70" s="140" t="str">
        <f t="shared" ca="1" si="14"/>
        <v/>
      </c>
      <c r="O70" s="139" t="str">
        <f t="shared" ref="O70:O101" ca="1" si="39">IF($A70="","",INDEX(INDIRECT("gsn_raw!BA:BA"),MATCH($B$4,INDIRECT("gsn_raw!AL:AL"),0)+$A70))</f>
        <v/>
      </c>
      <c r="P70" s="140" t="str">
        <f t="shared" ca="1" si="15"/>
        <v/>
      </c>
      <c r="Q70" s="118" t="str">
        <f t="shared" ca="1" si="16"/>
        <v/>
      </c>
      <c r="R70" s="138" t="str">
        <f t="shared" ca="1" si="17"/>
        <v/>
      </c>
    </row>
    <row r="71" spans="1:18" x14ac:dyDescent="0.15">
      <c r="A71" s="138" t="str">
        <f t="shared" ref="A71:A104" ca="1" si="40">IF(ROW()-5&gt;$A$5,"",ROW()-5)</f>
        <v/>
      </c>
      <c r="B71" s="102" t="str">
        <f t="shared" ca="1" si="29"/>
        <v/>
      </c>
      <c r="C71" s="102" t="str">
        <f t="shared" ca="1" si="30"/>
        <v/>
      </c>
      <c r="D71" s="102" t="str">
        <f t="shared" ca="1" si="31"/>
        <v/>
      </c>
      <c r="E71" s="102" t="str">
        <f t="shared" ca="1" si="32"/>
        <v/>
      </c>
      <c r="F71" s="102" t="str">
        <f t="shared" ca="1" si="33"/>
        <v/>
      </c>
      <c r="G71" s="102" t="str">
        <f t="shared" ca="1" si="34"/>
        <v/>
      </c>
      <c r="H71" s="139" t="str">
        <f t="shared" ca="1" si="35"/>
        <v/>
      </c>
      <c r="I71" s="139" t="str">
        <f t="shared" ca="1" si="36"/>
        <v/>
      </c>
      <c r="J71" s="140" t="str">
        <f t="shared" ref="J71:J105" ca="1" si="41">IF($A71="","",IFERROR(I71/H71,""))</f>
        <v/>
      </c>
      <c r="K71" s="118" t="str">
        <f t="shared" ref="K71:K105" ca="1" si="42">IF($A71="","",IFERROR(L71/I71,""))</f>
        <v/>
      </c>
      <c r="L71" s="118" t="str">
        <f t="shared" ca="1" si="37"/>
        <v/>
      </c>
      <c r="M71" s="140" t="str">
        <f t="shared" ca="1" si="38"/>
        <v/>
      </c>
      <c r="N71" s="140" t="str">
        <f t="shared" ref="N71:N134" ca="1" si="43">IF($A71="","",INDEX(INDIRECT("gsn_raw!BB:BB"),MATCH($B$4,INDIRECT("gsn_raw!AL:AL"),0)+$A71))</f>
        <v/>
      </c>
      <c r="O71" s="139" t="str">
        <f t="shared" ca="1" si="39"/>
        <v/>
      </c>
      <c r="P71" s="140" t="str">
        <f t="shared" ref="P71:P105" ca="1" si="44">IF($A71="","",IFERROR(O71/I71,""))</f>
        <v/>
      </c>
      <c r="Q71" s="118" t="str">
        <f t="shared" ref="Q71:Q105" ca="1" si="45">IF($A71="","",IFERROR(L71/O71,""))</f>
        <v/>
      </c>
      <c r="R71" s="138" t="str">
        <f t="shared" ref="R71:R105" ca="1" si="46">IF($A71="","",IF(O71&gt;0,IF(Q71&gt;$Q$5,"B","A"),IF(O71=0,IF(L71&gt;$Q$5,"C","D"))))</f>
        <v/>
      </c>
    </row>
    <row r="72" spans="1:18" x14ac:dyDescent="0.15">
      <c r="A72" s="138" t="str">
        <f t="shared" ca="1" si="40"/>
        <v/>
      </c>
      <c r="B72" s="102" t="str">
        <f t="shared" ca="1" si="29"/>
        <v/>
      </c>
      <c r="C72" s="102" t="str">
        <f t="shared" ca="1" si="30"/>
        <v/>
      </c>
      <c r="D72" s="102" t="str">
        <f t="shared" ca="1" si="31"/>
        <v/>
      </c>
      <c r="E72" s="102" t="str">
        <f t="shared" ca="1" si="32"/>
        <v/>
      </c>
      <c r="F72" s="102" t="str">
        <f t="shared" ca="1" si="33"/>
        <v/>
      </c>
      <c r="G72" s="102" t="str">
        <f t="shared" ca="1" si="34"/>
        <v/>
      </c>
      <c r="H72" s="139" t="str">
        <f t="shared" ca="1" si="35"/>
        <v/>
      </c>
      <c r="I72" s="139" t="str">
        <f t="shared" ca="1" si="36"/>
        <v/>
      </c>
      <c r="J72" s="140" t="str">
        <f t="shared" ca="1" si="41"/>
        <v/>
      </c>
      <c r="K72" s="118" t="str">
        <f t="shared" ca="1" si="42"/>
        <v/>
      </c>
      <c r="L72" s="118" t="str">
        <f t="shared" ca="1" si="37"/>
        <v/>
      </c>
      <c r="M72" s="140" t="str">
        <f t="shared" ca="1" si="38"/>
        <v/>
      </c>
      <c r="N72" s="140" t="str">
        <f t="shared" ca="1" si="43"/>
        <v/>
      </c>
      <c r="O72" s="139" t="str">
        <f t="shared" ca="1" si="39"/>
        <v/>
      </c>
      <c r="P72" s="140" t="str">
        <f t="shared" ca="1" si="44"/>
        <v/>
      </c>
      <c r="Q72" s="118" t="str">
        <f t="shared" ca="1" si="45"/>
        <v/>
      </c>
      <c r="R72" s="138" t="str">
        <f t="shared" ca="1" si="46"/>
        <v/>
      </c>
    </row>
    <row r="73" spans="1:18" x14ac:dyDescent="0.15">
      <c r="A73" s="138" t="str">
        <f t="shared" ca="1" si="40"/>
        <v/>
      </c>
      <c r="B73" s="102" t="str">
        <f t="shared" ca="1" si="29"/>
        <v/>
      </c>
      <c r="C73" s="102" t="str">
        <f t="shared" ca="1" si="30"/>
        <v/>
      </c>
      <c r="D73" s="102" t="str">
        <f t="shared" ca="1" si="31"/>
        <v/>
      </c>
      <c r="E73" s="102" t="str">
        <f t="shared" ca="1" si="32"/>
        <v/>
      </c>
      <c r="F73" s="102" t="str">
        <f t="shared" ca="1" si="33"/>
        <v/>
      </c>
      <c r="G73" s="102" t="str">
        <f t="shared" ca="1" si="34"/>
        <v/>
      </c>
      <c r="H73" s="139" t="str">
        <f t="shared" ca="1" si="35"/>
        <v/>
      </c>
      <c r="I73" s="139" t="str">
        <f t="shared" ca="1" si="36"/>
        <v/>
      </c>
      <c r="J73" s="140" t="str">
        <f t="shared" ca="1" si="41"/>
        <v/>
      </c>
      <c r="K73" s="118" t="str">
        <f t="shared" ca="1" si="42"/>
        <v/>
      </c>
      <c r="L73" s="118" t="str">
        <f t="shared" ca="1" si="37"/>
        <v/>
      </c>
      <c r="M73" s="140" t="str">
        <f t="shared" ca="1" si="38"/>
        <v/>
      </c>
      <c r="N73" s="140" t="str">
        <f t="shared" ca="1" si="43"/>
        <v/>
      </c>
      <c r="O73" s="139" t="str">
        <f t="shared" ca="1" si="39"/>
        <v/>
      </c>
      <c r="P73" s="140" t="str">
        <f t="shared" ca="1" si="44"/>
        <v/>
      </c>
      <c r="Q73" s="118" t="str">
        <f t="shared" ca="1" si="45"/>
        <v/>
      </c>
      <c r="R73" s="138" t="str">
        <f t="shared" ca="1" si="46"/>
        <v/>
      </c>
    </row>
    <row r="74" spans="1:18" x14ac:dyDescent="0.15">
      <c r="A74" s="138" t="str">
        <f t="shared" ca="1" si="40"/>
        <v/>
      </c>
      <c r="B74" s="102" t="str">
        <f t="shared" ca="1" si="29"/>
        <v/>
      </c>
      <c r="C74" s="102" t="str">
        <f t="shared" ca="1" si="30"/>
        <v/>
      </c>
      <c r="D74" s="102" t="str">
        <f t="shared" ca="1" si="31"/>
        <v/>
      </c>
      <c r="E74" s="102" t="str">
        <f t="shared" ca="1" si="32"/>
        <v/>
      </c>
      <c r="F74" s="102" t="str">
        <f t="shared" ca="1" si="33"/>
        <v/>
      </c>
      <c r="G74" s="102" t="str">
        <f t="shared" ca="1" si="34"/>
        <v/>
      </c>
      <c r="H74" s="139" t="str">
        <f t="shared" ca="1" si="35"/>
        <v/>
      </c>
      <c r="I74" s="139" t="str">
        <f t="shared" ca="1" si="36"/>
        <v/>
      </c>
      <c r="J74" s="140" t="str">
        <f t="shared" ca="1" si="41"/>
        <v/>
      </c>
      <c r="K74" s="118" t="str">
        <f t="shared" ca="1" si="42"/>
        <v/>
      </c>
      <c r="L74" s="118" t="str">
        <f t="shared" ca="1" si="37"/>
        <v/>
      </c>
      <c r="M74" s="140" t="str">
        <f t="shared" ca="1" si="38"/>
        <v/>
      </c>
      <c r="N74" s="140" t="str">
        <f t="shared" ca="1" si="43"/>
        <v/>
      </c>
      <c r="O74" s="139" t="str">
        <f t="shared" ca="1" si="39"/>
        <v/>
      </c>
      <c r="P74" s="140" t="str">
        <f t="shared" ca="1" si="44"/>
        <v/>
      </c>
      <c r="Q74" s="118" t="str">
        <f t="shared" ca="1" si="45"/>
        <v/>
      </c>
      <c r="R74" s="138" t="str">
        <f t="shared" ca="1" si="46"/>
        <v/>
      </c>
    </row>
    <row r="75" spans="1:18" x14ac:dyDescent="0.15">
      <c r="A75" s="138" t="str">
        <f t="shared" ca="1" si="40"/>
        <v/>
      </c>
      <c r="B75" s="102" t="str">
        <f t="shared" ca="1" si="29"/>
        <v/>
      </c>
      <c r="C75" s="102" t="str">
        <f t="shared" ca="1" si="30"/>
        <v/>
      </c>
      <c r="D75" s="102" t="str">
        <f t="shared" ca="1" si="31"/>
        <v/>
      </c>
      <c r="E75" s="102" t="str">
        <f t="shared" ca="1" si="32"/>
        <v/>
      </c>
      <c r="F75" s="102" t="str">
        <f t="shared" ca="1" si="33"/>
        <v/>
      </c>
      <c r="G75" s="102" t="str">
        <f t="shared" ca="1" si="34"/>
        <v/>
      </c>
      <c r="H75" s="139" t="str">
        <f t="shared" ca="1" si="35"/>
        <v/>
      </c>
      <c r="I75" s="139" t="str">
        <f t="shared" ca="1" si="36"/>
        <v/>
      </c>
      <c r="J75" s="140" t="str">
        <f t="shared" ca="1" si="41"/>
        <v/>
      </c>
      <c r="K75" s="118" t="str">
        <f t="shared" ca="1" si="42"/>
        <v/>
      </c>
      <c r="L75" s="118" t="str">
        <f t="shared" ca="1" si="37"/>
        <v/>
      </c>
      <c r="M75" s="140" t="str">
        <f t="shared" ca="1" si="38"/>
        <v/>
      </c>
      <c r="N75" s="140" t="str">
        <f t="shared" ca="1" si="43"/>
        <v/>
      </c>
      <c r="O75" s="139" t="str">
        <f t="shared" ca="1" si="39"/>
        <v/>
      </c>
      <c r="P75" s="140" t="str">
        <f t="shared" ca="1" si="44"/>
        <v/>
      </c>
      <c r="Q75" s="118" t="str">
        <f t="shared" ca="1" si="45"/>
        <v/>
      </c>
      <c r="R75" s="138" t="str">
        <f t="shared" ca="1" si="46"/>
        <v/>
      </c>
    </row>
    <row r="76" spans="1:18" x14ac:dyDescent="0.15">
      <c r="A76" s="138" t="str">
        <f t="shared" ca="1" si="40"/>
        <v/>
      </c>
      <c r="B76" s="102" t="str">
        <f t="shared" ca="1" si="29"/>
        <v/>
      </c>
      <c r="C76" s="102" t="str">
        <f t="shared" ca="1" si="30"/>
        <v/>
      </c>
      <c r="D76" s="102" t="str">
        <f t="shared" ca="1" si="31"/>
        <v/>
      </c>
      <c r="E76" s="102" t="str">
        <f t="shared" ca="1" si="32"/>
        <v/>
      </c>
      <c r="F76" s="102" t="str">
        <f t="shared" ca="1" si="33"/>
        <v/>
      </c>
      <c r="G76" s="102" t="str">
        <f t="shared" ca="1" si="34"/>
        <v/>
      </c>
      <c r="H76" s="139" t="str">
        <f t="shared" ca="1" si="35"/>
        <v/>
      </c>
      <c r="I76" s="139" t="str">
        <f t="shared" ca="1" si="36"/>
        <v/>
      </c>
      <c r="J76" s="140" t="str">
        <f t="shared" ca="1" si="41"/>
        <v/>
      </c>
      <c r="K76" s="118" t="str">
        <f t="shared" ca="1" si="42"/>
        <v/>
      </c>
      <c r="L76" s="118" t="str">
        <f t="shared" ca="1" si="37"/>
        <v/>
      </c>
      <c r="M76" s="140" t="str">
        <f t="shared" ca="1" si="38"/>
        <v/>
      </c>
      <c r="N76" s="140" t="str">
        <f t="shared" ca="1" si="43"/>
        <v/>
      </c>
      <c r="O76" s="139" t="str">
        <f t="shared" ca="1" si="39"/>
        <v/>
      </c>
      <c r="P76" s="140" t="str">
        <f t="shared" ca="1" si="44"/>
        <v/>
      </c>
      <c r="Q76" s="118" t="str">
        <f t="shared" ca="1" si="45"/>
        <v/>
      </c>
      <c r="R76" s="138" t="str">
        <f t="shared" ca="1" si="46"/>
        <v/>
      </c>
    </row>
    <row r="77" spans="1:18" x14ac:dyDescent="0.15">
      <c r="A77" s="138" t="str">
        <f t="shared" ca="1" si="40"/>
        <v/>
      </c>
      <c r="B77" s="102" t="str">
        <f t="shared" ca="1" si="29"/>
        <v/>
      </c>
      <c r="C77" s="102" t="str">
        <f t="shared" ca="1" si="30"/>
        <v/>
      </c>
      <c r="D77" s="102" t="str">
        <f t="shared" ca="1" si="31"/>
        <v/>
      </c>
      <c r="E77" s="102" t="str">
        <f t="shared" ca="1" si="32"/>
        <v/>
      </c>
      <c r="F77" s="102" t="str">
        <f t="shared" ca="1" si="33"/>
        <v/>
      </c>
      <c r="G77" s="102" t="str">
        <f t="shared" ca="1" si="34"/>
        <v/>
      </c>
      <c r="H77" s="139" t="str">
        <f t="shared" ca="1" si="35"/>
        <v/>
      </c>
      <c r="I77" s="139" t="str">
        <f t="shared" ca="1" si="36"/>
        <v/>
      </c>
      <c r="J77" s="140" t="str">
        <f t="shared" ca="1" si="41"/>
        <v/>
      </c>
      <c r="K77" s="118" t="str">
        <f t="shared" ca="1" si="42"/>
        <v/>
      </c>
      <c r="L77" s="118" t="str">
        <f t="shared" ca="1" si="37"/>
        <v/>
      </c>
      <c r="M77" s="140" t="str">
        <f t="shared" ca="1" si="38"/>
        <v/>
      </c>
      <c r="N77" s="140" t="str">
        <f t="shared" ca="1" si="43"/>
        <v/>
      </c>
      <c r="O77" s="139" t="str">
        <f t="shared" ca="1" si="39"/>
        <v/>
      </c>
      <c r="P77" s="140" t="str">
        <f t="shared" ca="1" si="44"/>
        <v/>
      </c>
      <c r="Q77" s="118" t="str">
        <f t="shared" ca="1" si="45"/>
        <v/>
      </c>
      <c r="R77" s="138" t="str">
        <f t="shared" ca="1" si="46"/>
        <v/>
      </c>
    </row>
    <row r="78" spans="1:18" x14ac:dyDescent="0.15">
      <c r="A78" s="138" t="str">
        <f t="shared" ca="1" si="40"/>
        <v/>
      </c>
      <c r="B78" s="102" t="str">
        <f t="shared" ca="1" si="29"/>
        <v/>
      </c>
      <c r="C78" s="102" t="str">
        <f t="shared" ca="1" si="30"/>
        <v/>
      </c>
      <c r="D78" s="102" t="str">
        <f t="shared" ca="1" si="31"/>
        <v/>
      </c>
      <c r="E78" s="102" t="str">
        <f t="shared" ca="1" si="32"/>
        <v/>
      </c>
      <c r="F78" s="102" t="str">
        <f t="shared" ca="1" si="33"/>
        <v/>
      </c>
      <c r="G78" s="102" t="str">
        <f t="shared" ca="1" si="34"/>
        <v/>
      </c>
      <c r="H78" s="139" t="str">
        <f t="shared" ca="1" si="35"/>
        <v/>
      </c>
      <c r="I78" s="139" t="str">
        <f t="shared" ca="1" si="36"/>
        <v/>
      </c>
      <c r="J78" s="140" t="str">
        <f t="shared" ca="1" si="41"/>
        <v/>
      </c>
      <c r="K78" s="118" t="str">
        <f t="shared" ca="1" si="42"/>
        <v/>
      </c>
      <c r="L78" s="118" t="str">
        <f t="shared" ca="1" si="37"/>
        <v/>
      </c>
      <c r="M78" s="140" t="str">
        <f t="shared" ca="1" si="38"/>
        <v/>
      </c>
      <c r="N78" s="140" t="str">
        <f t="shared" ca="1" si="43"/>
        <v/>
      </c>
      <c r="O78" s="139" t="str">
        <f t="shared" ca="1" si="39"/>
        <v/>
      </c>
      <c r="P78" s="140" t="str">
        <f t="shared" ca="1" si="44"/>
        <v/>
      </c>
      <c r="Q78" s="118" t="str">
        <f t="shared" ca="1" si="45"/>
        <v/>
      </c>
      <c r="R78" s="138" t="str">
        <f t="shared" ca="1" si="46"/>
        <v/>
      </c>
    </row>
    <row r="79" spans="1:18" x14ac:dyDescent="0.15">
      <c r="A79" s="138" t="str">
        <f t="shared" ca="1" si="40"/>
        <v/>
      </c>
      <c r="B79" s="102" t="str">
        <f t="shared" ca="1" si="29"/>
        <v/>
      </c>
      <c r="C79" s="102" t="str">
        <f t="shared" ca="1" si="30"/>
        <v/>
      </c>
      <c r="D79" s="102" t="str">
        <f t="shared" ca="1" si="31"/>
        <v/>
      </c>
      <c r="E79" s="102" t="str">
        <f t="shared" ca="1" si="32"/>
        <v/>
      </c>
      <c r="F79" s="102" t="str">
        <f t="shared" ca="1" si="33"/>
        <v/>
      </c>
      <c r="G79" s="102" t="str">
        <f t="shared" ca="1" si="34"/>
        <v/>
      </c>
      <c r="H79" s="139" t="str">
        <f t="shared" ca="1" si="35"/>
        <v/>
      </c>
      <c r="I79" s="139" t="str">
        <f t="shared" ca="1" si="36"/>
        <v/>
      </c>
      <c r="J79" s="140" t="str">
        <f t="shared" ca="1" si="41"/>
        <v/>
      </c>
      <c r="K79" s="118" t="str">
        <f t="shared" ca="1" si="42"/>
        <v/>
      </c>
      <c r="L79" s="118" t="str">
        <f t="shared" ca="1" si="37"/>
        <v/>
      </c>
      <c r="M79" s="140" t="str">
        <f t="shared" ca="1" si="38"/>
        <v/>
      </c>
      <c r="N79" s="140" t="str">
        <f t="shared" ca="1" si="43"/>
        <v/>
      </c>
      <c r="O79" s="139" t="str">
        <f t="shared" ca="1" si="39"/>
        <v/>
      </c>
      <c r="P79" s="140" t="str">
        <f t="shared" ca="1" si="44"/>
        <v/>
      </c>
      <c r="Q79" s="118" t="str">
        <f t="shared" ca="1" si="45"/>
        <v/>
      </c>
      <c r="R79" s="138" t="str">
        <f t="shared" ca="1" si="46"/>
        <v/>
      </c>
    </row>
    <row r="80" spans="1:18" x14ac:dyDescent="0.15">
      <c r="A80" s="138" t="str">
        <f t="shared" ca="1" si="40"/>
        <v/>
      </c>
      <c r="B80" s="102" t="str">
        <f t="shared" ca="1" si="29"/>
        <v/>
      </c>
      <c r="C80" s="102" t="str">
        <f t="shared" ca="1" si="30"/>
        <v/>
      </c>
      <c r="D80" s="102" t="str">
        <f t="shared" ca="1" si="31"/>
        <v/>
      </c>
      <c r="E80" s="102" t="str">
        <f t="shared" ca="1" si="32"/>
        <v/>
      </c>
      <c r="F80" s="102" t="str">
        <f t="shared" ca="1" si="33"/>
        <v/>
      </c>
      <c r="G80" s="102" t="str">
        <f t="shared" ca="1" si="34"/>
        <v/>
      </c>
      <c r="H80" s="139" t="str">
        <f t="shared" ca="1" si="35"/>
        <v/>
      </c>
      <c r="I80" s="139" t="str">
        <f t="shared" ca="1" si="36"/>
        <v/>
      </c>
      <c r="J80" s="140" t="str">
        <f t="shared" ca="1" si="41"/>
        <v/>
      </c>
      <c r="K80" s="118" t="str">
        <f t="shared" ca="1" si="42"/>
        <v/>
      </c>
      <c r="L80" s="118" t="str">
        <f t="shared" ca="1" si="37"/>
        <v/>
      </c>
      <c r="M80" s="140" t="str">
        <f t="shared" ca="1" si="38"/>
        <v/>
      </c>
      <c r="N80" s="140" t="str">
        <f t="shared" ca="1" si="43"/>
        <v/>
      </c>
      <c r="O80" s="139" t="str">
        <f t="shared" ca="1" si="39"/>
        <v/>
      </c>
      <c r="P80" s="140" t="str">
        <f t="shared" ca="1" si="44"/>
        <v/>
      </c>
      <c r="Q80" s="118" t="str">
        <f t="shared" ca="1" si="45"/>
        <v/>
      </c>
      <c r="R80" s="138" t="str">
        <f t="shared" ca="1" si="46"/>
        <v/>
      </c>
    </row>
    <row r="81" spans="1:18" x14ac:dyDescent="0.15">
      <c r="A81" s="138" t="str">
        <f t="shared" ca="1" si="40"/>
        <v/>
      </c>
      <c r="B81" s="102" t="str">
        <f t="shared" ca="1" si="29"/>
        <v/>
      </c>
      <c r="C81" s="102" t="str">
        <f t="shared" ca="1" si="30"/>
        <v/>
      </c>
      <c r="D81" s="102" t="str">
        <f t="shared" ca="1" si="31"/>
        <v/>
      </c>
      <c r="E81" s="102" t="str">
        <f t="shared" ca="1" si="32"/>
        <v/>
      </c>
      <c r="F81" s="102" t="str">
        <f t="shared" ca="1" si="33"/>
        <v/>
      </c>
      <c r="G81" s="102" t="str">
        <f t="shared" ca="1" si="34"/>
        <v/>
      </c>
      <c r="H81" s="139" t="str">
        <f t="shared" ca="1" si="35"/>
        <v/>
      </c>
      <c r="I81" s="139" t="str">
        <f t="shared" ca="1" si="36"/>
        <v/>
      </c>
      <c r="J81" s="140" t="str">
        <f t="shared" ca="1" si="41"/>
        <v/>
      </c>
      <c r="K81" s="118" t="str">
        <f t="shared" ca="1" si="42"/>
        <v/>
      </c>
      <c r="L81" s="118" t="str">
        <f t="shared" ca="1" si="37"/>
        <v/>
      </c>
      <c r="M81" s="140" t="str">
        <f t="shared" ca="1" si="38"/>
        <v/>
      </c>
      <c r="N81" s="140" t="str">
        <f t="shared" ca="1" si="43"/>
        <v/>
      </c>
      <c r="O81" s="139" t="str">
        <f t="shared" ca="1" si="39"/>
        <v/>
      </c>
      <c r="P81" s="140" t="str">
        <f t="shared" ca="1" si="44"/>
        <v/>
      </c>
      <c r="Q81" s="118" t="str">
        <f t="shared" ca="1" si="45"/>
        <v/>
      </c>
      <c r="R81" s="138" t="str">
        <f t="shared" ca="1" si="46"/>
        <v/>
      </c>
    </row>
    <row r="82" spans="1:18" x14ac:dyDescent="0.15">
      <c r="A82" s="138" t="str">
        <f t="shared" ca="1" si="40"/>
        <v/>
      </c>
      <c r="B82" s="102" t="str">
        <f t="shared" ca="1" si="29"/>
        <v/>
      </c>
      <c r="C82" s="102" t="str">
        <f t="shared" ca="1" si="30"/>
        <v/>
      </c>
      <c r="D82" s="102" t="str">
        <f t="shared" ca="1" si="31"/>
        <v/>
      </c>
      <c r="E82" s="102" t="str">
        <f t="shared" ca="1" si="32"/>
        <v/>
      </c>
      <c r="F82" s="102" t="str">
        <f t="shared" ca="1" si="33"/>
        <v/>
      </c>
      <c r="G82" s="102" t="str">
        <f t="shared" ca="1" si="34"/>
        <v/>
      </c>
      <c r="H82" s="139" t="str">
        <f t="shared" ca="1" si="35"/>
        <v/>
      </c>
      <c r="I82" s="139" t="str">
        <f t="shared" ca="1" si="36"/>
        <v/>
      </c>
      <c r="J82" s="140" t="str">
        <f t="shared" ca="1" si="41"/>
        <v/>
      </c>
      <c r="K82" s="118" t="str">
        <f t="shared" ca="1" si="42"/>
        <v/>
      </c>
      <c r="L82" s="118" t="str">
        <f t="shared" ca="1" si="37"/>
        <v/>
      </c>
      <c r="M82" s="140" t="str">
        <f t="shared" ca="1" si="38"/>
        <v/>
      </c>
      <c r="N82" s="140" t="str">
        <f t="shared" ca="1" si="43"/>
        <v/>
      </c>
      <c r="O82" s="139" t="str">
        <f t="shared" ca="1" si="39"/>
        <v/>
      </c>
      <c r="P82" s="140" t="str">
        <f t="shared" ca="1" si="44"/>
        <v/>
      </c>
      <c r="Q82" s="118" t="str">
        <f t="shared" ca="1" si="45"/>
        <v/>
      </c>
      <c r="R82" s="138" t="str">
        <f t="shared" ca="1" si="46"/>
        <v/>
      </c>
    </row>
    <row r="83" spans="1:18" x14ac:dyDescent="0.15">
      <c r="A83" s="138" t="str">
        <f t="shared" ca="1" si="40"/>
        <v/>
      </c>
      <c r="B83" s="102" t="str">
        <f t="shared" ca="1" si="29"/>
        <v/>
      </c>
      <c r="C83" s="102" t="str">
        <f t="shared" ca="1" si="30"/>
        <v/>
      </c>
      <c r="D83" s="102" t="str">
        <f t="shared" ca="1" si="31"/>
        <v/>
      </c>
      <c r="E83" s="102" t="str">
        <f t="shared" ca="1" si="32"/>
        <v/>
      </c>
      <c r="F83" s="102" t="str">
        <f t="shared" ca="1" si="33"/>
        <v/>
      </c>
      <c r="G83" s="102" t="str">
        <f t="shared" ca="1" si="34"/>
        <v/>
      </c>
      <c r="H83" s="139" t="str">
        <f t="shared" ca="1" si="35"/>
        <v/>
      </c>
      <c r="I83" s="139" t="str">
        <f t="shared" ca="1" si="36"/>
        <v/>
      </c>
      <c r="J83" s="140" t="str">
        <f t="shared" ca="1" si="41"/>
        <v/>
      </c>
      <c r="K83" s="118" t="str">
        <f t="shared" ca="1" si="42"/>
        <v/>
      </c>
      <c r="L83" s="118" t="str">
        <f t="shared" ca="1" si="37"/>
        <v/>
      </c>
      <c r="M83" s="140" t="str">
        <f t="shared" ca="1" si="38"/>
        <v/>
      </c>
      <c r="N83" s="140" t="str">
        <f t="shared" ca="1" si="43"/>
        <v/>
      </c>
      <c r="O83" s="139" t="str">
        <f t="shared" ca="1" si="39"/>
        <v/>
      </c>
      <c r="P83" s="140" t="str">
        <f t="shared" ca="1" si="44"/>
        <v/>
      </c>
      <c r="Q83" s="118" t="str">
        <f t="shared" ca="1" si="45"/>
        <v/>
      </c>
      <c r="R83" s="138" t="str">
        <f t="shared" ca="1" si="46"/>
        <v/>
      </c>
    </row>
    <row r="84" spans="1:18" x14ac:dyDescent="0.15">
      <c r="A84" s="138" t="str">
        <f t="shared" ca="1" si="40"/>
        <v/>
      </c>
      <c r="B84" s="102" t="str">
        <f t="shared" ca="1" si="29"/>
        <v/>
      </c>
      <c r="C84" s="102" t="str">
        <f t="shared" ca="1" si="30"/>
        <v/>
      </c>
      <c r="D84" s="102" t="str">
        <f t="shared" ca="1" si="31"/>
        <v/>
      </c>
      <c r="E84" s="102" t="str">
        <f t="shared" ca="1" si="32"/>
        <v/>
      </c>
      <c r="F84" s="102" t="str">
        <f t="shared" ca="1" si="33"/>
        <v/>
      </c>
      <c r="G84" s="102" t="str">
        <f t="shared" ca="1" si="34"/>
        <v/>
      </c>
      <c r="H84" s="139" t="str">
        <f t="shared" ca="1" si="35"/>
        <v/>
      </c>
      <c r="I84" s="139" t="str">
        <f t="shared" ca="1" si="36"/>
        <v/>
      </c>
      <c r="J84" s="140" t="str">
        <f t="shared" ca="1" si="41"/>
        <v/>
      </c>
      <c r="K84" s="118" t="str">
        <f t="shared" ca="1" si="42"/>
        <v/>
      </c>
      <c r="L84" s="118" t="str">
        <f t="shared" ca="1" si="37"/>
        <v/>
      </c>
      <c r="M84" s="140" t="str">
        <f t="shared" ca="1" si="38"/>
        <v/>
      </c>
      <c r="N84" s="140" t="str">
        <f t="shared" ca="1" si="43"/>
        <v/>
      </c>
      <c r="O84" s="139" t="str">
        <f t="shared" ca="1" si="39"/>
        <v/>
      </c>
      <c r="P84" s="140" t="str">
        <f t="shared" ca="1" si="44"/>
        <v/>
      </c>
      <c r="Q84" s="118" t="str">
        <f t="shared" ca="1" si="45"/>
        <v/>
      </c>
      <c r="R84" s="138" t="str">
        <f t="shared" ca="1" si="46"/>
        <v/>
      </c>
    </row>
    <row r="85" spans="1:18" x14ac:dyDescent="0.15">
      <c r="A85" s="138" t="str">
        <f t="shared" ca="1" si="40"/>
        <v/>
      </c>
      <c r="B85" s="102" t="str">
        <f t="shared" ca="1" si="29"/>
        <v/>
      </c>
      <c r="C85" s="102" t="str">
        <f t="shared" ca="1" si="30"/>
        <v/>
      </c>
      <c r="D85" s="102" t="str">
        <f t="shared" ca="1" si="31"/>
        <v/>
      </c>
      <c r="E85" s="102" t="str">
        <f t="shared" ca="1" si="32"/>
        <v/>
      </c>
      <c r="F85" s="102" t="str">
        <f t="shared" ca="1" si="33"/>
        <v/>
      </c>
      <c r="G85" s="102" t="str">
        <f t="shared" ca="1" si="34"/>
        <v/>
      </c>
      <c r="H85" s="139" t="str">
        <f t="shared" ca="1" si="35"/>
        <v/>
      </c>
      <c r="I85" s="139" t="str">
        <f t="shared" ca="1" si="36"/>
        <v/>
      </c>
      <c r="J85" s="140" t="str">
        <f t="shared" ca="1" si="41"/>
        <v/>
      </c>
      <c r="K85" s="118" t="str">
        <f t="shared" ca="1" si="42"/>
        <v/>
      </c>
      <c r="L85" s="118" t="str">
        <f t="shared" ca="1" si="37"/>
        <v/>
      </c>
      <c r="M85" s="140" t="str">
        <f t="shared" ca="1" si="38"/>
        <v/>
      </c>
      <c r="N85" s="140" t="str">
        <f t="shared" ca="1" si="43"/>
        <v/>
      </c>
      <c r="O85" s="139" t="str">
        <f t="shared" ca="1" si="39"/>
        <v/>
      </c>
      <c r="P85" s="140" t="str">
        <f t="shared" ca="1" si="44"/>
        <v/>
      </c>
      <c r="Q85" s="118" t="str">
        <f t="shared" ca="1" si="45"/>
        <v/>
      </c>
      <c r="R85" s="138" t="str">
        <f t="shared" ca="1" si="46"/>
        <v/>
      </c>
    </row>
    <row r="86" spans="1:18" x14ac:dyDescent="0.15">
      <c r="A86" s="138" t="str">
        <f t="shared" ca="1" si="40"/>
        <v/>
      </c>
      <c r="B86" s="102" t="str">
        <f t="shared" ca="1" si="29"/>
        <v/>
      </c>
      <c r="C86" s="102" t="str">
        <f t="shared" ca="1" si="30"/>
        <v/>
      </c>
      <c r="D86" s="102" t="str">
        <f t="shared" ca="1" si="31"/>
        <v/>
      </c>
      <c r="E86" s="102" t="str">
        <f t="shared" ca="1" si="32"/>
        <v/>
      </c>
      <c r="F86" s="102" t="str">
        <f t="shared" ca="1" si="33"/>
        <v/>
      </c>
      <c r="G86" s="102" t="str">
        <f t="shared" ca="1" si="34"/>
        <v/>
      </c>
      <c r="H86" s="139" t="str">
        <f t="shared" ca="1" si="35"/>
        <v/>
      </c>
      <c r="I86" s="139" t="str">
        <f t="shared" ca="1" si="36"/>
        <v/>
      </c>
      <c r="J86" s="140" t="str">
        <f t="shared" ca="1" si="41"/>
        <v/>
      </c>
      <c r="K86" s="118" t="str">
        <f t="shared" ca="1" si="42"/>
        <v/>
      </c>
      <c r="L86" s="118" t="str">
        <f t="shared" ca="1" si="37"/>
        <v/>
      </c>
      <c r="M86" s="140" t="str">
        <f t="shared" ca="1" si="38"/>
        <v/>
      </c>
      <c r="N86" s="140" t="str">
        <f t="shared" ca="1" si="43"/>
        <v/>
      </c>
      <c r="O86" s="139" t="str">
        <f t="shared" ca="1" si="39"/>
        <v/>
      </c>
      <c r="P86" s="140" t="str">
        <f t="shared" ca="1" si="44"/>
        <v/>
      </c>
      <c r="Q86" s="118" t="str">
        <f t="shared" ca="1" si="45"/>
        <v/>
      </c>
      <c r="R86" s="138" t="str">
        <f t="shared" ca="1" si="46"/>
        <v/>
      </c>
    </row>
    <row r="87" spans="1:18" x14ac:dyDescent="0.15">
      <c r="A87" s="138" t="str">
        <f t="shared" ca="1" si="40"/>
        <v/>
      </c>
      <c r="B87" s="102" t="str">
        <f t="shared" ca="1" si="29"/>
        <v/>
      </c>
      <c r="C87" s="102" t="str">
        <f t="shared" ca="1" si="30"/>
        <v/>
      </c>
      <c r="D87" s="102" t="str">
        <f t="shared" ca="1" si="31"/>
        <v/>
      </c>
      <c r="E87" s="102" t="str">
        <f t="shared" ca="1" si="32"/>
        <v/>
      </c>
      <c r="F87" s="102" t="str">
        <f t="shared" ca="1" si="33"/>
        <v/>
      </c>
      <c r="G87" s="102" t="str">
        <f t="shared" ca="1" si="34"/>
        <v/>
      </c>
      <c r="H87" s="139" t="str">
        <f t="shared" ca="1" si="35"/>
        <v/>
      </c>
      <c r="I87" s="139" t="str">
        <f t="shared" ca="1" si="36"/>
        <v/>
      </c>
      <c r="J87" s="140" t="str">
        <f t="shared" ca="1" si="41"/>
        <v/>
      </c>
      <c r="K87" s="118" t="str">
        <f t="shared" ca="1" si="42"/>
        <v/>
      </c>
      <c r="L87" s="118" t="str">
        <f t="shared" ca="1" si="37"/>
        <v/>
      </c>
      <c r="M87" s="140" t="str">
        <f t="shared" ca="1" si="38"/>
        <v/>
      </c>
      <c r="N87" s="140" t="str">
        <f t="shared" ca="1" si="43"/>
        <v/>
      </c>
      <c r="O87" s="139" t="str">
        <f t="shared" ca="1" si="39"/>
        <v/>
      </c>
      <c r="P87" s="140" t="str">
        <f t="shared" ca="1" si="44"/>
        <v/>
      </c>
      <c r="Q87" s="118" t="str">
        <f t="shared" ca="1" si="45"/>
        <v/>
      </c>
      <c r="R87" s="138" t="str">
        <f t="shared" ca="1" si="46"/>
        <v/>
      </c>
    </row>
    <row r="88" spans="1:18" x14ac:dyDescent="0.15">
      <c r="A88" s="138" t="str">
        <f t="shared" ca="1" si="40"/>
        <v/>
      </c>
      <c r="B88" s="102" t="str">
        <f t="shared" ca="1" si="29"/>
        <v/>
      </c>
      <c r="C88" s="102" t="str">
        <f t="shared" ca="1" si="30"/>
        <v/>
      </c>
      <c r="D88" s="102" t="str">
        <f t="shared" ca="1" si="31"/>
        <v/>
      </c>
      <c r="E88" s="102" t="str">
        <f t="shared" ca="1" si="32"/>
        <v/>
      </c>
      <c r="F88" s="102" t="str">
        <f t="shared" ca="1" si="33"/>
        <v/>
      </c>
      <c r="G88" s="102" t="str">
        <f t="shared" ca="1" si="34"/>
        <v/>
      </c>
      <c r="H88" s="139" t="str">
        <f t="shared" ca="1" si="35"/>
        <v/>
      </c>
      <c r="I88" s="139" t="str">
        <f t="shared" ca="1" si="36"/>
        <v/>
      </c>
      <c r="J88" s="140" t="str">
        <f t="shared" ca="1" si="41"/>
        <v/>
      </c>
      <c r="K88" s="118" t="str">
        <f t="shared" ca="1" si="42"/>
        <v/>
      </c>
      <c r="L88" s="118" t="str">
        <f t="shared" ca="1" si="37"/>
        <v/>
      </c>
      <c r="M88" s="140" t="str">
        <f t="shared" ca="1" si="38"/>
        <v/>
      </c>
      <c r="N88" s="140" t="str">
        <f t="shared" ca="1" si="43"/>
        <v/>
      </c>
      <c r="O88" s="139" t="str">
        <f t="shared" ca="1" si="39"/>
        <v/>
      </c>
      <c r="P88" s="140" t="str">
        <f t="shared" ca="1" si="44"/>
        <v/>
      </c>
      <c r="Q88" s="118" t="str">
        <f t="shared" ca="1" si="45"/>
        <v/>
      </c>
      <c r="R88" s="138" t="str">
        <f t="shared" ca="1" si="46"/>
        <v/>
      </c>
    </row>
    <row r="89" spans="1:18" x14ac:dyDescent="0.15">
      <c r="A89" s="138" t="str">
        <f t="shared" ca="1" si="40"/>
        <v/>
      </c>
      <c r="B89" s="102" t="str">
        <f t="shared" ca="1" si="29"/>
        <v/>
      </c>
      <c r="C89" s="102" t="str">
        <f t="shared" ca="1" si="30"/>
        <v/>
      </c>
      <c r="D89" s="102" t="str">
        <f t="shared" ca="1" si="31"/>
        <v/>
      </c>
      <c r="E89" s="102" t="str">
        <f t="shared" ca="1" si="32"/>
        <v/>
      </c>
      <c r="F89" s="102" t="str">
        <f t="shared" ca="1" si="33"/>
        <v/>
      </c>
      <c r="G89" s="102" t="str">
        <f t="shared" ca="1" si="34"/>
        <v/>
      </c>
      <c r="H89" s="139" t="str">
        <f t="shared" ca="1" si="35"/>
        <v/>
      </c>
      <c r="I89" s="139" t="str">
        <f t="shared" ca="1" si="36"/>
        <v/>
      </c>
      <c r="J89" s="140" t="str">
        <f t="shared" ca="1" si="41"/>
        <v/>
      </c>
      <c r="K89" s="118" t="str">
        <f t="shared" ca="1" si="42"/>
        <v/>
      </c>
      <c r="L89" s="118" t="str">
        <f t="shared" ca="1" si="37"/>
        <v/>
      </c>
      <c r="M89" s="140" t="str">
        <f t="shared" ca="1" si="38"/>
        <v/>
      </c>
      <c r="N89" s="140" t="str">
        <f t="shared" ca="1" si="43"/>
        <v/>
      </c>
      <c r="O89" s="139" t="str">
        <f t="shared" ca="1" si="39"/>
        <v/>
      </c>
      <c r="P89" s="140" t="str">
        <f t="shared" ca="1" si="44"/>
        <v/>
      </c>
      <c r="Q89" s="118" t="str">
        <f t="shared" ca="1" si="45"/>
        <v/>
      </c>
      <c r="R89" s="138" t="str">
        <f t="shared" ca="1" si="46"/>
        <v/>
      </c>
    </row>
    <row r="90" spans="1:18" x14ac:dyDescent="0.15">
      <c r="A90" s="138" t="str">
        <f t="shared" ca="1" si="40"/>
        <v/>
      </c>
      <c r="B90" s="102" t="str">
        <f t="shared" ca="1" si="29"/>
        <v/>
      </c>
      <c r="C90" s="102" t="str">
        <f t="shared" ca="1" si="30"/>
        <v/>
      </c>
      <c r="D90" s="102" t="str">
        <f t="shared" ca="1" si="31"/>
        <v/>
      </c>
      <c r="E90" s="102" t="str">
        <f t="shared" ca="1" si="32"/>
        <v/>
      </c>
      <c r="F90" s="102" t="str">
        <f t="shared" ca="1" si="33"/>
        <v/>
      </c>
      <c r="G90" s="102" t="str">
        <f t="shared" ca="1" si="34"/>
        <v/>
      </c>
      <c r="H90" s="139" t="str">
        <f t="shared" ca="1" si="35"/>
        <v/>
      </c>
      <c r="I90" s="139" t="str">
        <f t="shared" ca="1" si="36"/>
        <v/>
      </c>
      <c r="J90" s="140" t="str">
        <f t="shared" ca="1" si="41"/>
        <v/>
      </c>
      <c r="K90" s="118" t="str">
        <f t="shared" ca="1" si="42"/>
        <v/>
      </c>
      <c r="L90" s="118" t="str">
        <f t="shared" ca="1" si="37"/>
        <v/>
      </c>
      <c r="M90" s="140" t="str">
        <f t="shared" ca="1" si="38"/>
        <v/>
      </c>
      <c r="N90" s="140" t="str">
        <f t="shared" ca="1" si="43"/>
        <v/>
      </c>
      <c r="O90" s="139" t="str">
        <f t="shared" ca="1" si="39"/>
        <v/>
      </c>
      <c r="P90" s="140" t="str">
        <f t="shared" ca="1" si="44"/>
        <v/>
      </c>
      <c r="Q90" s="118" t="str">
        <f t="shared" ca="1" si="45"/>
        <v/>
      </c>
      <c r="R90" s="138" t="str">
        <f t="shared" ca="1" si="46"/>
        <v/>
      </c>
    </row>
    <row r="91" spans="1:18" x14ac:dyDescent="0.15">
      <c r="A91" s="138" t="str">
        <f t="shared" ca="1" si="40"/>
        <v/>
      </c>
      <c r="B91" s="102" t="str">
        <f t="shared" ca="1" si="29"/>
        <v/>
      </c>
      <c r="C91" s="102" t="str">
        <f t="shared" ca="1" si="30"/>
        <v/>
      </c>
      <c r="D91" s="102" t="str">
        <f t="shared" ca="1" si="31"/>
        <v/>
      </c>
      <c r="E91" s="102" t="str">
        <f t="shared" ca="1" si="32"/>
        <v/>
      </c>
      <c r="F91" s="102" t="str">
        <f t="shared" ca="1" si="33"/>
        <v/>
      </c>
      <c r="G91" s="102" t="str">
        <f t="shared" ca="1" si="34"/>
        <v/>
      </c>
      <c r="H91" s="139" t="str">
        <f t="shared" ca="1" si="35"/>
        <v/>
      </c>
      <c r="I91" s="139" t="str">
        <f t="shared" ca="1" si="36"/>
        <v/>
      </c>
      <c r="J91" s="140" t="str">
        <f t="shared" ca="1" si="41"/>
        <v/>
      </c>
      <c r="K91" s="118" t="str">
        <f t="shared" ca="1" si="42"/>
        <v/>
      </c>
      <c r="L91" s="118" t="str">
        <f t="shared" ca="1" si="37"/>
        <v/>
      </c>
      <c r="M91" s="140" t="str">
        <f t="shared" ca="1" si="38"/>
        <v/>
      </c>
      <c r="N91" s="140" t="str">
        <f t="shared" ca="1" si="43"/>
        <v/>
      </c>
      <c r="O91" s="139" t="str">
        <f t="shared" ca="1" si="39"/>
        <v/>
      </c>
      <c r="P91" s="140" t="str">
        <f t="shared" ca="1" si="44"/>
        <v/>
      </c>
      <c r="Q91" s="118" t="str">
        <f t="shared" ca="1" si="45"/>
        <v/>
      </c>
      <c r="R91" s="138" t="str">
        <f t="shared" ca="1" si="46"/>
        <v/>
      </c>
    </row>
    <row r="92" spans="1:18" x14ac:dyDescent="0.15">
      <c r="A92" s="138" t="str">
        <f t="shared" ca="1" si="40"/>
        <v/>
      </c>
      <c r="B92" s="102" t="str">
        <f t="shared" ca="1" si="29"/>
        <v/>
      </c>
      <c r="C92" s="102" t="str">
        <f t="shared" ca="1" si="30"/>
        <v/>
      </c>
      <c r="D92" s="102" t="str">
        <f t="shared" ca="1" si="31"/>
        <v/>
      </c>
      <c r="E92" s="102" t="str">
        <f t="shared" ca="1" si="32"/>
        <v/>
      </c>
      <c r="F92" s="102" t="str">
        <f t="shared" ca="1" si="33"/>
        <v/>
      </c>
      <c r="G92" s="102" t="str">
        <f t="shared" ca="1" si="34"/>
        <v/>
      </c>
      <c r="H92" s="139" t="str">
        <f t="shared" ca="1" si="35"/>
        <v/>
      </c>
      <c r="I92" s="139" t="str">
        <f t="shared" ca="1" si="36"/>
        <v/>
      </c>
      <c r="J92" s="140" t="str">
        <f t="shared" ca="1" si="41"/>
        <v/>
      </c>
      <c r="K92" s="118" t="str">
        <f t="shared" ca="1" si="42"/>
        <v/>
      </c>
      <c r="L92" s="118" t="str">
        <f t="shared" ca="1" si="37"/>
        <v/>
      </c>
      <c r="M92" s="140" t="str">
        <f t="shared" ca="1" si="38"/>
        <v/>
      </c>
      <c r="N92" s="140" t="str">
        <f t="shared" ca="1" si="43"/>
        <v/>
      </c>
      <c r="O92" s="139" t="str">
        <f t="shared" ca="1" si="39"/>
        <v/>
      </c>
      <c r="P92" s="140" t="str">
        <f t="shared" ca="1" si="44"/>
        <v/>
      </c>
      <c r="Q92" s="118" t="str">
        <f t="shared" ca="1" si="45"/>
        <v/>
      </c>
      <c r="R92" s="138" t="str">
        <f t="shared" ca="1" si="46"/>
        <v/>
      </c>
    </row>
    <row r="93" spans="1:18" x14ac:dyDescent="0.15">
      <c r="A93" s="138" t="str">
        <f t="shared" ca="1" si="40"/>
        <v/>
      </c>
      <c r="B93" s="102" t="str">
        <f t="shared" ca="1" si="29"/>
        <v/>
      </c>
      <c r="C93" s="102" t="str">
        <f t="shared" ca="1" si="30"/>
        <v/>
      </c>
      <c r="D93" s="102" t="str">
        <f t="shared" ca="1" si="31"/>
        <v/>
      </c>
      <c r="E93" s="102" t="str">
        <f t="shared" ca="1" si="32"/>
        <v/>
      </c>
      <c r="F93" s="102" t="str">
        <f t="shared" ca="1" si="33"/>
        <v/>
      </c>
      <c r="G93" s="102" t="str">
        <f t="shared" ca="1" si="34"/>
        <v/>
      </c>
      <c r="H93" s="139" t="str">
        <f t="shared" ca="1" si="35"/>
        <v/>
      </c>
      <c r="I93" s="139" t="str">
        <f t="shared" ca="1" si="36"/>
        <v/>
      </c>
      <c r="J93" s="140" t="str">
        <f t="shared" ca="1" si="41"/>
        <v/>
      </c>
      <c r="K93" s="118" t="str">
        <f t="shared" ca="1" si="42"/>
        <v/>
      </c>
      <c r="L93" s="118" t="str">
        <f t="shared" ca="1" si="37"/>
        <v/>
      </c>
      <c r="M93" s="140" t="str">
        <f t="shared" ca="1" si="38"/>
        <v/>
      </c>
      <c r="N93" s="140" t="str">
        <f t="shared" ca="1" si="43"/>
        <v/>
      </c>
      <c r="O93" s="139" t="str">
        <f t="shared" ca="1" si="39"/>
        <v/>
      </c>
      <c r="P93" s="140" t="str">
        <f t="shared" ca="1" si="44"/>
        <v/>
      </c>
      <c r="Q93" s="118" t="str">
        <f t="shared" ca="1" si="45"/>
        <v/>
      </c>
      <c r="R93" s="138" t="str">
        <f t="shared" ca="1" si="46"/>
        <v/>
      </c>
    </row>
    <row r="94" spans="1:18" x14ac:dyDescent="0.15">
      <c r="A94" s="138" t="str">
        <f t="shared" ca="1" si="40"/>
        <v/>
      </c>
      <c r="B94" s="102" t="str">
        <f t="shared" ca="1" si="29"/>
        <v/>
      </c>
      <c r="C94" s="102" t="str">
        <f t="shared" ca="1" si="30"/>
        <v/>
      </c>
      <c r="D94" s="102" t="str">
        <f t="shared" ca="1" si="31"/>
        <v/>
      </c>
      <c r="E94" s="102" t="str">
        <f t="shared" ca="1" si="32"/>
        <v/>
      </c>
      <c r="F94" s="102" t="str">
        <f t="shared" ca="1" si="33"/>
        <v/>
      </c>
      <c r="G94" s="102" t="str">
        <f t="shared" ca="1" si="34"/>
        <v/>
      </c>
      <c r="H94" s="139" t="str">
        <f t="shared" ca="1" si="35"/>
        <v/>
      </c>
      <c r="I94" s="139" t="str">
        <f t="shared" ca="1" si="36"/>
        <v/>
      </c>
      <c r="J94" s="140" t="str">
        <f t="shared" ca="1" si="41"/>
        <v/>
      </c>
      <c r="K94" s="118" t="str">
        <f t="shared" ca="1" si="42"/>
        <v/>
      </c>
      <c r="L94" s="118" t="str">
        <f t="shared" ca="1" si="37"/>
        <v/>
      </c>
      <c r="M94" s="140" t="str">
        <f t="shared" ca="1" si="38"/>
        <v/>
      </c>
      <c r="N94" s="140" t="str">
        <f t="shared" ca="1" si="43"/>
        <v/>
      </c>
      <c r="O94" s="139" t="str">
        <f t="shared" ca="1" si="39"/>
        <v/>
      </c>
      <c r="P94" s="140" t="str">
        <f t="shared" ca="1" si="44"/>
        <v/>
      </c>
      <c r="Q94" s="118" t="str">
        <f t="shared" ca="1" si="45"/>
        <v/>
      </c>
      <c r="R94" s="138" t="str">
        <f t="shared" ca="1" si="46"/>
        <v/>
      </c>
    </row>
    <row r="95" spans="1:18" x14ac:dyDescent="0.15">
      <c r="A95" s="138" t="str">
        <f t="shared" ca="1" si="40"/>
        <v/>
      </c>
      <c r="B95" s="102" t="str">
        <f t="shared" ca="1" si="29"/>
        <v/>
      </c>
      <c r="C95" s="102" t="str">
        <f t="shared" ca="1" si="30"/>
        <v/>
      </c>
      <c r="D95" s="102" t="str">
        <f t="shared" ca="1" si="31"/>
        <v/>
      </c>
      <c r="E95" s="102" t="str">
        <f t="shared" ca="1" si="32"/>
        <v/>
      </c>
      <c r="F95" s="102" t="str">
        <f t="shared" ca="1" si="33"/>
        <v/>
      </c>
      <c r="G95" s="102" t="str">
        <f t="shared" ca="1" si="34"/>
        <v/>
      </c>
      <c r="H95" s="139" t="str">
        <f t="shared" ca="1" si="35"/>
        <v/>
      </c>
      <c r="I95" s="139" t="str">
        <f t="shared" ca="1" si="36"/>
        <v/>
      </c>
      <c r="J95" s="140" t="str">
        <f t="shared" ca="1" si="41"/>
        <v/>
      </c>
      <c r="K95" s="118" t="str">
        <f t="shared" ca="1" si="42"/>
        <v/>
      </c>
      <c r="L95" s="118" t="str">
        <f t="shared" ca="1" si="37"/>
        <v/>
      </c>
      <c r="M95" s="140" t="str">
        <f t="shared" ca="1" si="38"/>
        <v/>
      </c>
      <c r="N95" s="140" t="str">
        <f t="shared" ca="1" si="43"/>
        <v/>
      </c>
      <c r="O95" s="139" t="str">
        <f t="shared" ca="1" si="39"/>
        <v/>
      </c>
      <c r="P95" s="140" t="str">
        <f t="shared" ca="1" si="44"/>
        <v/>
      </c>
      <c r="Q95" s="118" t="str">
        <f t="shared" ca="1" si="45"/>
        <v/>
      </c>
      <c r="R95" s="138" t="str">
        <f t="shared" ca="1" si="46"/>
        <v/>
      </c>
    </row>
    <row r="96" spans="1:18" x14ac:dyDescent="0.15">
      <c r="A96" s="138" t="str">
        <f t="shared" ca="1" si="40"/>
        <v/>
      </c>
      <c r="B96" s="102" t="str">
        <f t="shared" ca="1" si="29"/>
        <v/>
      </c>
      <c r="C96" s="102" t="str">
        <f t="shared" ca="1" si="30"/>
        <v/>
      </c>
      <c r="D96" s="102" t="str">
        <f t="shared" ca="1" si="31"/>
        <v/>
      </c>
      <c r="E96" s="102" t="str">
        <f t="shared" ca="1" si="32"/>
        <v/>
      </c>
      <c r="F96" s="102" t="str">
        <f t="shared" ca="1" si="33"/>
        <v/>
      </c>
      <c r="G96" s="102" t="str">
        <f t="shared" ca="1" si="34"/>
        <v/>
      </c>
      <c r="H96" s="139" t="str">
        <f t="shared" ca="1" si="35"/>
        <v/>
      </c>
      <c r="I96" s="139" t="str">
        <f t="shared" ca="1" si="36"/>
        <v/>
      </c>
      <c r="J96" s="140" t="str">
        <f t="shared" ca="1" si="41"/>
        <v/>
      </c>
      <c r="K96" s="118" t="str">
        <f t="shared" ca="1" si="42"/>
        <v/>
      </c>
      <c r="L96" s="118" t="str">
        <f t="shared" ca="1" si="37"/>
        <v/>
      </c>
      <c r="M96" s="140" t="str">
        <f t="shared" ca="1" si="38"/>
        <v/>
      </c>
      <c r="N96" s="140" t="str">
        <f t="shared" ca="1" si="43"/>
        <v/>
      </c>
      <c r="O96" s="139" t="str">
        <f t="shared" ca="1" si="39"/>
        <v/>
      </c>
      <c r="P96" s="140" t="str">
        <f t="shared" ca="1" si="44"/>
        <v/>
      </c>
      <c r="Q96" s="118" t="str">
        <f t="shared" ca="1" si="45"/>
        <v/>
      </c>
      <c r="R96" s="138" t="str">
        <f t="shared" ca="1" si="46"/>
        <v/>
      </c>
    </row>
    <row r="97" spans="1:18" x14ac:dyDescent="0.15">
      <c r="A97" s="138" t="str">
        <f t="shared" ca="1" si="40"/>
        <v/>
      </c>
      <c r="B97" s="102" t="str">
        <f t="shared" ca="1" si="29"/>
        <v/>
      </c>
      <c r="C97" s="102" t="str">
        <f t="shared" ca="1" si="30"/>
        <v/>
      </c>
      <c r="D97" s="102" t="str">
        <f t="shared" ca="1" si="31"/>
        <v/>
      </c>
      <c r="E97" s="102" t="str">
        <f t="shared" ca="1" si="32"/>
        <v/>
      </c>
      <c r="F97" s="102" t="str">
        <f t="shared" ca="1" si="33"/>
        <v/>
      </c>
      <c r="G97" s="102" t="str">
        <f t="shared" ca="1" si="34"/>
        <v/>
      </c>
      <c r="H97" s="139" t="str">
        <f t="shared" ca="1" si="35"/>
        <v/>
      </c>
      <c r="I97" s="139" t="str">
        <f t="shared" ca="1" si="36"/>
        <v/>
      </c>
      <c r="J97" s="140" t="str">
        <f t="shared" ca="1" si="41"/>
        <v/>
      </c>
      <c r="K97" s="118" t="str">
        <f t="shared" ca="1" si="42"/>
        <v/>
      </c>
      <c r="L97" s="118" t="str">
        <f t="shared" ca="1" si="37"/>
        <v/>
      </c>
      <c r="M97" s="140" t="str">
        <f t="shared" ca="1" si="38"/>
        <v/>
      </c>
      <c r="N97" s="140" t="str">
        <f t="shared" ca="1" si="43"/>
        <v/>
      </c>
      <c r="O97" s="139" t="str">
        <f t="shared" ca="1" si="39"/>
        <v/>
      </c>
      <c r="P97" s="140" t="str">
        <f t="shared" ca="1" si="44"/>
        <v/>
      </c>
      <c r="Q97" s="118" t="str">
        <f t="shared" ca="1" si="45"/>
        <v/>
      </c>
      <c r="R97" s="138" t="str">
        <f t="shared" ca="1" si="46"/>
        <v/>
      </c>
    </row>
    <row r="98" spans="1:18" x14ac:dyDescent="0.15">
      <c r="A98" s="138" t="str">
        <f t="shared" ca="1" si="40"/>
        <v/>
      </c>
      <c r="B98" s="102" t="str">
        <f t="shared" ca="1" si="29"/>
        <v/>
      </c>
      <c r="C98" s="102" t="str">
        <f t="shared" ca="1" si="30"/>
        <v/>
      </c>
      <c r="D98" s="102" t="str">
        <f t="shared" ca="1" si="31"/>
        <v/>
      </c>
      <c r="E98" s="102" t="str">
        <f t="shared" ca="1" si="32"/>
        <v/>
      </c>
      <c r="F98" s="102" t="str">
        <f t="shared" ca="1" si="33"/>
        <v/>
      </c>
      <c r="G98" s="102" t="str">
        <f t="shared" ca="1" si="34"/>
        <v/>
      </c>
      <c r="H98" s="139" t="str">
        <f t="shared" ca="1" si="35"/>
        <v/>
      </c>
      <c r="I98" s="139" t="str">
        <f t="shared" ca="1" si="36"/>
        <v/>
      </c>
      <c r="J98" s="140" t="str">
        <f t="shared" ca="1" si="41"/>
        <v/>
      </c>
      <c r="K98" s="118" t="str">
        <f t="shared" ca="1" si="42"/>
        <v/>
      </c>
      <c r="L98" s="118" t="str">
        <f t="shared" ca="1" si="37"/>
        <v/>
      </c>
      <c r="M98" s="140" t="str">
        <f t="shared" ca="1" si="38"/>
        <v/>
      </c>
      <c r="N98" s="140" t="str">
        <f t="shared" ca="1" si="43"/>
        <v/>
      </c>
      <c r="O98" s="139" t="str">
        <f t="shared" ca="1" si="39"/>
        <v/>
      </c>
      <c r="P98" s="140" t="str">
        <f t="shared" ca="1" si="44"/>
        <v/>
      </c>
      <c r="Q98" s="118" t="str">
        <f t="shared" ca="1" si="45"/>
        <v/>
      </c>
      <c r="R98" s="138" t="str">
        <f t="shared" ca="1" si="46"/>
        <v/>
      </c>
    </row>
    <row r="99" spans="1:18" x14ac:dyDescent="0.15">
      <c r="A99" s="138" t="str">
        <f t="shared" ca="1" si="40"/>
        <v/>
      </c>
      <c r="B99" s="102" t="str">
        <f t="shared" ca="1" si="29"/>
        <v/>
      </c>
      <c r="C99" s="102" t="str">
        <f t="shared" ca="1" si="30"/>
        <v/>
      </c>
      <c r="D99" s="102" t="str">
        <f t="shared" ca="1" si="31"/>
        <v/>
      </c>
      <c r="E99" s="102" t="str">
        <f t="shared" ca="1" si="32"/>
        <v/>
      </c>
      <c r="F99" s="102" t="str">
        <f t="shared" ca="1" si="33"/>
        <v/>
      </c>
      <c r="G99" s="102" t="str">
        <f t="shared" ca="1" si="34"/>
        <v/>
      </c>
      <c r="H99" s="139" t="str">
        <f t="shared" ca="1" si="35"/>
        <v/>
      </c>
      <c r="I99" s="139" t="str">
        <f t="shared" ca="1" si="36"/>
        <v/>
      </c>
      <c r="J99" s="140" t="str">
        <f t="shared" ca="1" si="41"/>
        <v/>
      </c>
      <c r="K99" s="118" t="str">
        <f t="shared" ca="1" si="42"/>
        <v/>
      </c>
      <c r="L99" s="118" t="str">
        <f t="shared" ca="1" si="37"/>
        <v/>
      </c>
      <c r="M99" s="140" t="str">
        <f t="shared" ca="1" si="38"/>
        <v/>
      </c>
      <c r="N99" s="140" t="str">
        <f t="shared" ca="1" si="43"/>
        <v/>
      </c>
      <c r="O99" s="139" t="str">
        <f t="shared" ca="1" si="39"/>
        <v/>
      </c>
      <c r="P99" s="140" t="str">
        <f t="shared" ca="1" si="44"/>
        <v/>
      </c>
      <c r="Q99" s="118" t="str">
        <f t="shared" ca="1" si="45"/>
        <v/>
      </c>
      <c r="R99" s="138" t="str">
        <f t="shared" ca="1" si="46"/>
        <v/>
      </c>
    </row>
    <row r="100" spans="1:18" x14ac:dyDescent="0.15">
      <c r="A100" s="138" t="str">
        <f t="shared" ca="1" si="40"/>
        <v/>
      </c>
      <c r="B100" s="102" t="str">
        <f t="shared" ca="1" si="29"/>
        <v/>
      </c>
      <c r="C100" s="102" t="str">
        <f t="shared" ca="1" si="30"/>
        <v/>
      </c>
      <c r="D100" s="102" t="str">
        <f t="shared" ca="1" si="31"/>
        <v/>
      </c>
      <c r="E100" s="102" t="str">
        <f t="shared" ca="1" si="32"/>
        <v/>
      </c>
      <c r="F100" s="102" t="str">
        <f t="shared" ca="1" si="33"/>
        <v/>
      </c>
      <c r="G100" s="102" t="str">
        <f t="shared" ca="1" si="34"/>
        <v/>
      </c>
      <c r="H100" s="139" t="str">
        <f t="shared" ca="1" si="35"/>
        <v/>
      </c>
      <c r="I100" s="139" t="str">
        <f t="shared" ca="1" si="36"/>
        <v/>
      </c>
      <c r="J100" s="140" t="str">
        <f t="shared" ca="1" si="41"/>
        <v/>
      </c>
      <c r="K100" s="118" t="str">
        <f t="shared" ca="1" si="42"/>
        <v/>
      </c>
      <c r="L100" s="118" t="str">
        <f t="shared" ca="1" si="37"/>
        <v/>
      </c>
      <c r="M100" s="140" t="str">
        <f t="shared" ca="1" si="38"/>
        <v/>
      </c>
      <c r="N100" s="140" t="str">
        <f t="shared" ca="1" si="43"/>
        <v/>
      </c>
      <c r="O100" s="139" t="str">
        <f t="shared" ca="1" si="39"/>
        <v/>
      </c>
      <c r="P100" s="140" t="str">
        <f t="shared" ca="1" si="44"/>
        <v/>
      </c>
      <c r="Q100" s="118" t="str">
        <f t="shared" ca="1" si="45"/>
        <v/>
      </c>
      <c r="R100" s="138" t="str">
        <f t="shared" ca="1" si="46"/>
        <v/>
      </c>
    </row>
    <row r="101" spans="1:18" x14ac:dyDescent="0.15">
      <c r="A101" s="138" t="str">
        <f t="shared" ca="1" si="40"/>
        <v/>
      </c>
      <c r="B101" s="102" t="str">
        <f t="shared" ca="1" si="29"/>
        <v/>
      </c>
      <c r="C101" s="102" t="str">
        <f t="shared" ca="1" si="30"/>
        <v/>
      </c>
      <c r="D101" s="102" t="str">
        <f t="shared" ca="1" si="31"/>
        <v/>
      </c>
      <c r="E101" s="102" t="str">
        <f t="shared" ca="1" si="32"/>
        <v/>
      </c>
      <c r="F101" s="102" t="str">
        <f t="shared" ca="1" si="33"/>
        <v/>
      </c>
      <c r="G101" s="102" t="str">
        <f t="shared" ca="1" si="34"/>
        <v/>
      </c>
      <c r="H101" s="139" t="str">
        <f t="shared" ca="1" si="35"/>
        <v/>
      </c>
      <c r="I101" s="139" t="str">
        <f t="shared" ca="1" si="36"/>
        <v/>
      </c>
      <c r="J101" s="140" t="str">
        <f t="shared" ca="1" si="41"/>
        <v/>
      </c>
      <c r="K101" s="118" t="str">
        <f t="shared" ca="1" si="42"/>
        <v/>
      </c>
      <c r="L101" s="118" t="str">
        <f t="shared" ca="1" si="37"/>
        <v/>
      </c>
      <c r="M101" s="140" t="str">
        <f t="shared" ca="1" si="38"/>
        <v/>
      </c>
      <c r="N101" s="140" t="str">
        <f t="shared" ca="1" si="43"/>
        <v/>
      </c>
      <c r="O101" s="139" t="str">
        <f t="shared" ca="1" si="39"/>
        <v/>
      </c>
      <c r="P101" s="140" t="str">
        <f t="shared" ca="1" si="44"/>
        <v/>
      </c>
      <c r="Q101" s="118" t="str">
        <f t="shared" ca="1" si="45"/>
        <v/>
      </c>
      <c r="R101" s="138" t="str">
        <f t="shared" ca="1" si="46"/>
        <v/>
      </c>
    </row>
    <row r="102" spans="1:18" x14ac:dyDescent="0.15">
      <c r="A102" s="138" t="str">
        <f t="shared" ca="1" si="40"/>
        <v/>
      </c>
      <c r="B102" s="102" t="str">
        <f t="shared" ref="B102:B165" ca="1" si="47">IF($A102="","",INDEX(INDIRECT("gsn_raw!AL:AL"),MATCH($B$4,INDIRECT("gsn_raw!AL:AL"),0)+$A102))</f>
        <v/>
      </c>
      <c r="C102" s="102" t="str">
        <f t="shared" ref="C102:C165" ca="1" si="48">IF($A102="","",INDEX(INDIRECT("gsn_raw!AM:AM"),MATCH($B$4,INDIRECT("gsn_raw!AL:AL"),0)+$A102))</f>
        <v/>
      </c>
      <c r="D102" s="102" t="str">
        <f t="shared" ref="D102:D165" ca="1" si="49">IF($A102="","",INDEX(INDIRECT("gsn_raw!AO:AO"),MATCH($B$4,INDIRECT("gsn_raw!AL:AL"),0)+$A102))</f>
        <v/>
      </c>
      <c r="E102" s="102" t="str">
        <f t="shared" ref="E102:E165" ca="1" si="50">IF($A102="","",INDEX(INDIRECT("gsn_raw!AP:AP"),MATCH($B$4,INDIRECT("gsn_raw!AL:AL"),0)+$A102))</f>
        <v/>
      </c>
      <c r="F102" s="102" t="str">
        <f t="shared" ref="F102:F165" ca="1" si="51">IF($A102="","",INDEX(INDIRECT("gsn_raw!AQ:AQ"),MATCH($B$4,INDIRECT("gsn_raw!AL:AL"),0)+$A102))</f>
        <v/>
      </c>
      <c r="G102" s="102" t="str">
        <f t="shared" ref="G102:G165" ca="1" si="52">IF($A102="","",INDEX(INDIRECT("gsn_raw!AR:AR"),MATCH($B$4,INDIRECT("gsn_raw!AL:AL"),0)+$A102))</f>
        <v/>
      </c>
      <c r="H102" s="139" t="str">
        <f t="shared" ref="H102:H165" ca="1" si="53">IF($A102="","",INDEX(INDIRECT("gsn_raw!AU:AU"),MATCH($B$4,INDIRECT("gsn_raw!AL:AL"),0)+$A102))</f>
        <v/>
      </c>
      <c r="I102" s="139" t="str">
        <f t="shared" ref="I102:I165" ca="1" si="54">IF($A102="","",INDEX(INDIRECT("gsn_raw!AV:AV"),MATCH($B$4,INDIRECT("gsn_raw!AL:AL"),0)+$A102))</f>
        <v/>
      </c>
      <c r="J102" s="140" t="str">
        <f t="shared" ca="1" si="41"/>
        <v/>
      </c>
      <c r="K102" s="118" t="str">
        <f t="shared" ca="1" si="42"/>
        <v/>
      </c>
      <c r="L102" s="118" t="str">
        <f t="shared" ref="L102:L165" ca="1" si="55">IF($A102="","",INDEX(INDIRECT("gsn_raw!AX:AX"),MATCH($B$4,INDIRECT("gsn_raw!AL:AL"),0)+$A102))</f>
        <v/>
      </c>
      <c r="M102" s="140" t="str">
        <f t="shared" ref="M102:M165" ca="1" si="56">IF($A102="","",INDEX(INDIRECT("gsn_raw!AY:AY"),MATCH($B$4,INDIRECT("gsn_raw!AL:AL"),0)+$A102))</f>
        <v/>
      </c>
      <c r="N102" s="140" t="str">
        <f t="shared" ca="1" si="43"/>
        <v/>
      </c>
      <c r="O102" s="139" t="str">
        <f t="shared" ref="O102:O165" ca="1" si="57">IF($A102="","",INDEX(INDIRECT("gsn_raw!BA:BA"),MATCH($B$4,INDIRECT("gsn_raw!AL:AL"),0)+$A102))</f>
        <v/>
      </c>
      <c r="P102" s="140" t="str">
        <f t="shared" ca="1" si="44"/>
        <v/>
      </c>
      <c r="Q102" s="118" t="str">
        <f t="shared" ca="1" si="45"/>
        <v/>
      </c>
      <c r="R102" s="138" t="str">
        <f t="shared" ca="1" si="46"/>
        <v/>
      </c>
    </row>
    <row r="103" spans="1:18" x14ac:dyDescent="0.15">
      <c r="A103" s="138" t="str">
        <f t="shared" ca="1" si="40"/>
        <v/>
      </c>
      <c r="B103" s="102" t="str">
        <f t="shared" ca="1" si="47"/>
        <v/>
      </c>
      <c r="C103" s="102" t="str">
        <f t="shared" ca="1" si="48"/>
        <v/>
      </c>
      <c r="D103" s="102" t="str">
        <f t="shared" ca="1" si="49"/>
        <v/>
      </c>
      <c r="E103" s="102" t="str">
        <f t="shared" ca="1" si="50"/>
        <v/>
      </c>
      <c r="F103" s="102" t="str">
        <f t="shared" ca="1" si="51"/>
        <v/>
      </c>
      <c r="G103" s="102" t="str">
        <f t="shared" ca="1" si="52"/>
        <v/>
      </c>
      <c r="H103" s="139" t="str">
        <f t="shared" ca="1" si="53"/>
        <v/>
      </c>
      <c r="I103" s="139" t="str">
        <f t="shared" ca="1" si="54"/>
        <v/>
      </c>
      <c r="J103" s="140" t="str">
        <f t="shared" ca="1" si="41"/>
        <v/>
      </c>
      <c r="K103" s="118" t="str">
        <f t="shared" ca="1" si="42"/>
        <v/>
      </c>
      <c r="L103" s="118" t="str">
        <f t="shared" ca="1" si="55"/>
        <v/>
      </c>
      <c r="M103" s="140" t="str">
        <f t="shared" ca="1" si="56"/>
        <v/>
      </c>
      <c r="N103" s="140" t="str">
        <f t="shared" ca="1" si="43"/>
        <v/>
      </c>
      <c r="O103" s="139" t="str">
        <f t="shared" ca="1" si="57"/>
        <v/>
      </c>
      <c r="P103" s="140" t="str">
        <f t="shared" ca="1" si="44"/>
        <v/>
      </c>
      <c r="Q103" s="118" t="str">
        <f t="shared" ca="1" si="45"/>
        <v/>
      </c>
      <c r="R103" s="138" t="str">
        <f t="shared" ca="1" si="46"/>
        <v/>
      </c>
    </row>
    <row r="104" spans="1:18" x14ac:dyDescent="0.15">
      <c r="A104" s="138" t="str">
        <f t="shared" ca="1" si="40"/>
        <v/>
      </c>
      <c r="B104" s="102" t="str">
        <f t="shared" ca="1" si="47"/>
        <v/>
      </c>
      <c r="C104" s="102" t="str">
        <f t="shared" ca="1" si="48"/>
        <v/>
      </c>
      <c r="D104" s="102" t="str">
        <f t="shared" ca="1" si="49"/>
        <v/>
      </c>
      <c r="E104" s="102" t="str">
        <f t="shared" ca="1" si="50"/>
        <v/>
      </c>
      <c r="F104" s="102" t="str">
        <f t="shared" ca="1" si="51"/>
        <v/>
      </c>
      <c r="G104" s="102" t="str">
        <f t="shared" ca="1" si="52"/>
        <v/>
      </c>
      <c r="H104" s="139" t="str">
        <f t="shared" ca="1" si="53"/>
        <v/>
      </c>
      <c r="I104" s="139" t="str">
        <f t="shared" ca="1" si="54"/>
        <v/>
      </c>
      <c r="J104" s="140" t="str">
        <f t="shared" ca="1" si="41"/>
        <v/>
      </c>
      <c r="K104" s="118" t="str">
        <f t="shared" ca="1" si="42"/>
        <v/>
      </c>
      <c r="L104" s="118" t="str">
        <f t="shared" ca="1" si="55"/>
        <v/>
      </c>
      <c r="M104" s="140" t="str">
        <f t="shared" ca="1" si="56"/>
        <v/>
      </c>
      <c r="N104" s="140" t="str">
        <f t="shared" ca="1" si="43"/>
        <v/>
      </c>
      <c r="O104" s="139" t="str">
        <f t="shared" ca="1" si="57"/>
        <v/>
      </c>
      <c r="P104" s="140" t="str">
        <f t="shared" ca="1" si="44"/>
        <v/>
      </c>
      <c r="Q104" s="118" t="str">
        <f t="shared" ca="1" si="45"/>
        <v/>
      </c>
      <c r="R104" s="138" t="str">
        <f t="shared" ca="1" si="46"/>
        <v/>
      </c>
    </row>
    <row r="105" spans="1:18" x14ac:dyDescent="0.15">
      <c r="A105" s="138" t="str">
        <f ca="1">IF(ROW()-5&gt;$A$5,"",ROW()-5)</f>
        <v/>
      </c>
      <c r="B105" s="102" t="str">
        <f t="shared" ca="1" si="47"/>
        <v/>
      </c>
      <c r="C105" s="102" t="str">
        <f t="shared" ca="1" si="48"/>
        <v/>
      </c>
      <c r="D105" s="102" t="str">
        <f t="shared" ca="1" si="49"/>
        <v/>
      </c>
      <c r="E105" s="102" t="str">
        <f t="shared" ca="1" si="50"/>
        <v/>
      </c>
      <c r="F105" s="102" t="str">
        <f t="shared" ca="1" si="51"/>
        <v/>
      </c>
      <c r="G105" s="102" t="str">
        <f t="shared" ca="1" si="52"/>
        <v/>
      </c>
      <c r="H105" s="139" t="str">
        <f t="shared" ca="1" si="53"/>
        <v/>
      </c>
      <c r="I105" s="139" t="str">
        <f t="shared" ca="1" si="54"/>
        <v/>
      </c>
      <c r="J105" s="140" t="str">
        <f t="shared" ca="1" si="41"/>
        <v/>
      </c>
      <c r="K105" s="118" t="str">
        <f t="shared" ca="1" si="42"/>
        <v/>
      </c>
      <c r="L105" s="118" t="str">
        <f t="shared" ca="1" si="55"/>
        <v/>
      </c>
      <c r="M105" s="140" t="str">
        <f t="shared" ca="1" si="56"/>
        <v/>
      </c>
      <c r="N105" s="140" t="str">
        <f t="shared" ca="1" si="43"/>
        <v/>
      </c>
      <c r="O105" s="139" t="str">
        <f t="shared" ca="1" si="57"/>
        <v/>
      </c>
      <c r="P105" s="140" t="str">
        <f t="shared" ca="1" si="44"/>
        <v/>
      </c>
      <c r="Q105" s="118" t="str">
        <f t="shared" ca="1" si="45"/>
        <v/>
      </c>
      <c r="R105" s="138" t="str">
        <f t="shared" ca="1" si="46"/>
        <v/>
      </c>
    </row>
    <row r="106" spans="1:18" x14ac:dyDescent="0.15">
      <c r="A106" s="138" t="str">
        <f t="shared" ref="A106:A169" ca="1" si="58">IF(ROW()-5&gt;$A$5,"",ROW()-5)</f>
        <v/>
      </c>
      <c r="B106" s="102" t="str">
        <f t="shared" ca="1" si="47"/>
        <v/>
      </c>
      <c r="C106" s="102" t="str">
        <f t="shared" ca="1" si="48"/>
        <v/>
      </c>
      <c r="D106" s="102" t="str">
        <f t="shared" ca="1" si="49"/>
        <v/>
      </c>
      <c r="E106" s="102" t="str">
        <f t="shared" ca="1" si="50"/>
        <v/>
      </c>
      <c r="F106" s="102" t="str">
        <f t="shared" ca="1" si="51"/>
        <v/>
      </c>
      <c r="G106" s="102" t="str">
        <f t="shared" ca="1" si="52"/>
        <v/>
      </c>
      <c r="H106" s="139" t="str">
        <f t="shared" ca="1" si="53"/>
        <v/>
      </c>
      <c r="I106" s="139" t="str">
        <f t="shared" ca="1" si="54"/>
        <v/>
      </c>
      <c r="J106" s="140" t="str">
        <f t="shared" ref="J106:J169" ca="1" si="59">IF($A106="","",IFERROR(I106/H106,""))</f>
        <v/>
      </c>
      <c r="K106" s="118" t="str">
        <f t="shared" ref="K106:K169" ca="1" si="60">IF($A106="","",IFERROR(L106/I106,""))</f>
        <v/>
      </c>
      <c r="L106" s="118" t="str">
        <f t="shared" ca="1" si="55"/>
        <v/>
      </c>
      <c r="M106" s="140" t="str">
        <f t="shared" ca="1" si="56"/>
        <v/>
      </c>
      <c r="N106" s="140" t="str">
        <f t="shared" ca="1" si="43"/>
        <v/>
      </c>
      <c r="O106" s="139" t="str">
        <f t="shared" ca="1" si="57"/>
        <v/>
      </c>
      <c r="P106" s="140" t="str">
        <f t="shared" ref="P106:P169" ca="1" si="61">IF($A106="","",IFERROR(O106/I106,""))</f>
        <v/>
      </c>
      <c r="Q106" s="118" t="str">
        <f t="shared" ref="Q106:Q169" ca="1" si="62">IF($A106="","",IFERROR(L106/O106,""))</f>
        <v/>
      </c>
      <c r="R106" s="138" t="str">
        <f t="shared" ref="R106:R169" ca="1" si="63">IF($A106="","",IF(O106&gt;0,IF(Q106&gt;$Q$5,"B","A"),IF(O106=0,IF(L106&gt;$Q$5,"C","D"))))</f>
        <v/>
      </c>
    </row>
    <row r="107" spans="1:18" x14ac:dyDescent="0.15">
      <c r="A107" s="138" t="str">
        <f t="shared" ca="1" si="58"/>
        <v/>
      </c>
      <c r="B107" s="102" t="str">
        <f t="shared" ca="1" si="47"/>
        <v/>
      </c>
      <c r="C107" s="102" t="str">
        <f t="shared" ca="1" si="48"/>
        <v/>
      </c>
      <c r="D107" s="102" t="str">
        <f t="shared" ca="1" si="49"/>
        <v/>
      </c>
      <c r="E107" s="102" t="str">
        <f t="shared" ca="1" si="50"/>
        <v/>
      </c>
      <c r="F107" s="102" t="str">
        <f t="shared" ca="1" si="51"/>
        <v/>
      </c>
      <c r="G107" s="102" t="str">
        <f t="shared" ca="1" si="52"/>
        <v/>
      </c>
      <c r="H107" s="139" t="str">
        <f t="shared" ca="1" si="53"/>
        <v/>
      </c>
      <c r="I107" s="139" t="str">
        <f t="shared" ca="1" si="54"/>
        <v/>
      </c>
      <c r="J107" s="140" t="str">
        <f t="shared" ca="1" si="59"/>
        <v/>
      </c>
      <c r="K107" s="118" t="str">
        <f t="shared" ca="1" si="60"/>
        <v/>
      </c>
      <c r="L107" s="118" t="str">
        <f t="shared" ca="1" si="55"/>
        <v/>
      </c>
      <c r="M107" s="140" t="str">
        <f t="shared" ca="1" si="56"/>
        <v/>
      </c>
      <c r="N107" s="140" t="str">
        <f t="shared" ca="1" si="43"/>
        <v/>
      </c>
      <c r="O107" s="139" t="str">
        <f t="shared" ca="1" si="57"/>
        <v/>
      </c>
      <c r="P107" s="140" t="str">
        <f t="shared" ca="1" si="61"/>
        <v/>
      </c>
      <c r="Q107" s="118" t="str">
        <f t="shared" ca="1" si="62"/>
        <v/>
      </c>
      <c r="R107" s="138" t="str">
        <f t="shared" ca="1" si="63"/>
        <v/>
      </c>
    </row>
    <row r="108" spans="1:18" x14ac:dyDescent="0.15">
      <c r="A108" s="138" t="str">
        <f t="shared" ca="1" si="58"/>
        <v/>
      </c>
      <c r="B108" s="102" t="str">
        <f t="shared" ca="1" si="47"/>
        <v/>
      </c>
      <c r="C108" s="102" t="str">
        <f t="shared" ca="1" si="48"/>
        <v/>
      </c>
      <c r="D108" s="102" t="str">
        <f t="shared" ca="1" si="49"/>
        <v/>
      </c>
      <c r="E108" s="102" t="str">
        <f t="shared" ca="1" si="50"/>
        <v/>
      </c>
      <c r="F108" s="102" t="str">
        <f t="shared" ca="1" si="51"/>
        <v/>
      </c>
      <c r="G108" s="102" t="str">
        <f t="shared" ca="1" si="52"/>
        <v/>
      </c>
      <c r="H108" s="139" t="str">
        <f t="shared" ca="1" si="53"/>
        <v/>
      </c>
      <c r="I108" s="139" t="str">
        <f t="shared" ca="1" si="54"/>
        <v/>
      </c>
      <c r="J108" s="140" t="str">
        <f t="shared" ca="1" si="59"/>
        <v/>
      </c>
      <c r="K108" s="118" t="str">
        <f t="shared" ca="1" si="60"/>
        <v/>
      </c>
      <c r="L108" s="118" t="str">
        <f t="shared" ca="1" si="55"/>
        <v/>
      </c>
      <c r="M108" s="140" t="str">
        <f t="shared" ca="1" si="56"/>
        <v/>
      </c>
      <c r="N108" s="140" t="str">
        <f t="shared" ca="1" si="43"/>
        <v/>
      </c>
      <c r="O108" s="139" t="str">
        <f t="shared" ca="1" si="57"/>
        <v/>
      </c>
      <c r="P108" s="140" t="str">
        <f t="shared" ca="1" si="61"/>
        <v/>
      </c>
      <c r="Q108" s="118" t="str">
        <f t="shared" ca="1" si="62"/>
        <v/>
      </c>
      <c r="R108" s="138" t="str">
        <f t="shared" ca="1" si="63"/>
        <v/>
      </c>
    </row>
    <row r="109" spans="1:18" x14ac:dyDescent="0.15">
      <c r="A109" s="138" t="str">
        <f t="shared" ca="1" si="58"/>
        <v/>
      </c>
      <c r="B109" s="102" t="str">
        <f t="shared" ca="1" si="47"/>
        <v/>
      </c>
      <c r="C109" s="102" t="str">
        <f t="shared" ca="1" si="48"/>
        <v/>
      </c>
      <c r="D109" s="102" t="str">
        <f t="shared" ca="1" si="49"/>
        <v/>
      </c>
      <c r="E109" s="102" t="str">
        <f t="shared" ca="1" si="50"/>
        <v/>
      </c>
      <c r="F109" s="102" t="str">
        <f t="shared" ca="1" si="51"/>
        <v/>
      </c>
      <c r="G109" s="102" t="str">
        <f t="shared" ca="1" si="52"/>
        <v/>
      </c>
      <c r="H109" s="139" t="str">
        <f t="shared" ca="1" si="53"/>
        <v/>
      </c>
      <c r="I109" s="139" t="str">
        <f t="shared" ca="1" si="54"/>
        <v/>
      </c>
      <c r="J109" s="140" t="str">
        <f t="shared" ca="1" si="59"/>
        <v/>
      </c>
      <c r="K109" s="118" t="str">
        <f t="shared" ca="1" si="60"/>
        <v/>
      </c>
      <c r="L109" s="118" t="str">
        <f t="shared" ca="1" si="55"/>
        <v/>
      </c>
      <c r="M109" s="140" t="str">
        <f t="shared" ca="1" si="56"/>
        <v/>
      </c>
      <c r="N109" s="140" t="str">
        <f t="shared" ca="1" si="43"/>
        <v/>
      </c>
      <c r="O109" s="139" t="str">
        <f t="shared" ca="1" si="57"/>
        <v/>
      </c>
      <c r="P109" s="140" t="str">
        <f t="shared" ca="1" si="61"/>
        <v/>
      </c>
      <c r="Q109" s="118" t="str">
        <f t="shared" ca="1" si="62"/>
        <v/>
      </c>
      <c r="R109" s="138" t="str">
        <f t="shared" ca="1" si="63"/>
        <v/>
      </c>
    </row>
    <row r="110" spans="1:18" x14ac:dyDescent="0.15">
      <c r="A110" s="138" t="str">
        <f t="shared" ca="1" si="58"/>
        <v/>
      </c>
      <c r="B110" s="102" t="str">
        <f t="shared" ca="1" si="47"/>
        <v/>
      </c>
      <c r="C110" s="102" t="str">
        <f t="shared" ca="1" si="48"/>
        <v/>
      </c>
      <c r="D110" s="102" t="str">
        <f t="shared" ca="1" si="49"/>
        <v/>
      </c>
      <c r="E110" s="102" t="str">
        <f t="shared" ca="1" si="50"/>
        <v/>
      </c>
      <c r="F110" s="102" t="str">
        <f t="shared" ca="1" si="51"/>
        <v/>
      </c>
      <c r="G110" s="102" t="str">
        <f t="shared" ca="1" si="52"/>
        <v/>
      </c>
      <c r="H110" s="139" t="str">
        <f t="shared" ca="1" si="53"/>
        <v/>
      </c>
      <c r="I110" s="139" t="str">
        <f t="shared" ca="1" si="54"/>
        <v/>
      </c>
      <c r="J110" s="140" t="str">
        <f t="shared" ca="1" si="59"/>
        <v/>
      </c>
      <c r="K110" s="118" t="str">
        <f t="shared" ca="1" si="60"/>
        <v/>
      </c>
      <c r="L110" s="118" t="str">
        <f t="shared" ca="1" si="55"/>
        <v/>
      </c>
      <c r="M110" s="140" t="str">
        <f t="shared" ca="1" si="56"/>
        <v/>
      </c>
      <c r="N110" s="140" t="str">
        <f t="shared" ca="1" si="43"/>
        <v/>
      </c>
      <c r="O110" s="139" t="str">
        <f t="shared" ca="1" si="57"/>
        <v/>
      </c>
      <c r="P110" s="140" t="str">
        <f t="shared" ca="1" si="61"/>
        <v/>
      </c>
      <c r="Q110" s="118" t="str">
        <f t="shared" ca="1" si="62"/>
        <v/>
      </c>
      <c r="R110" s="138" t="str">
        <f t="shared" ca="1" si="63"/>
        <v/>
      </c>
    </row>
    <row r="111" spans="1:18" x14ac:dyDescent="0.15">
      <c r="A111" s="138" t="str">
        <f t="shared" ca="1" si="58"/>
        <v/>
      </c>
      <c r="B111" s="102" t="str">
        <f t="shared" ca="1" si="47"/>
        <v/>
      </c>
      <c r="C111" s="102" t="str">
        <f t="shared" ca="1" si="48"/>
        <v/>
      </c>
      <c r="D111" s="102" t="str">
        <f t="shared" ca="1" si="49"/>
        <v/>
      </c>
      <c r="E111" s="102" t="str">
        <f t="shared" ca="1" si="50"/>
        <v/>
      </c>
      <c r="F111" s="102" t="str">
        <f t="shared" ca="1" si="51"/>
        <v/>
      </c>
      <c r="G111" s="102" t="str">
        <f t="shared" ca="1" si="52"/>
        <v/>
      </c>
      <c r="H111" s="139" t="str">
        <f t="shared" ca="1" si="53"/>
        <v/>
      </c>
      <c r="I111" s="139" t="str">
        <f t="shared" ca="1" si="54"/>
        <v/>
      </c>
      <c r="J111" s="140" t="str">
        <f t="shared" ca="1" si="59"/>
        <v/>
      </c>
      <c r="K111" s="118" t="str">
        <f t="shared" ca="1" si="60"/>
        <v/>
      </c>
      <c r="L111" s="118" t="str">
        <f t="shared" ca="1" si="55"/>
        <v/>
      </c>
      <c r="M111" s="140" t="str">
        <f t="shared" ca="1" si="56"/>
        <v/>
      </c>
      <c r="N111" s="140" t="str">
        <f t="shared" ca="1" si="43"/>
        <v/>
      </c>
      <c r="O111" s="139" t="str">
        <f t="shared" ca="1" si="57"/>
        <v/>
      </c>
      <c r="P111" s="140" t="str">
        <f t="shared" ca="1" si="61"/>
        <v/>
      </c>
      <c r="Q111" s="118" t="str">
        <f t="shared" ca="1" si="62"/>
        <v/>
      </c>
      <c r="R111" s="138" t="str">
        <f t="shared" ca="1" si="63"/>
        <v/>
      </c>
    </row>
    <row r="112" spans="1:18" x14ac:dyDescent="0.15">
      <c r="A112" s="138" t="str">
        <f t="shared" ca="1" si="58"/>
        <v/>
      </c>
      <c r="B112" s="102" t="str">
        <f t="shared" ca="1" si="47"/>
        <v/>
      </c>
      <c r="C112" s="102" t="str">
        <f t="shared" ca="1" si="48"/>
        <v/>
      </c>
      <c r="D112" s="102" t="str">
        <f t="shared" ca="1" si="49"/>
        <v/>
      </c>
      <c r="E112" s="102" t="str">
        <f t="shared" ca="1" si="50"/>
        <v/>
      </c>
      <c r="F112" s="102" t="str">
        <f t="shared" ca="1" si="51"/>
        <v/>
      </c>
      <c r="G112" s="102" t="str">
        <f t="shared" ca="1" si="52"/>
        <v/>
      </c>
      <c r="H112" s="139" t="str">
        <f t="shared" ca="1" si="53"/>
        <v/>
      </c>
      <c r="I112" s="139" t="str">
        <f t="shared" ca="1" si="54"/>
        <v/>
      </c>
      <c r="J112" s="140" t="str">
        <f t="shared" ca="1" si="59"/>
        <v/>
      </c>
      <c r="K112" s="118" t="str">
        <f t="shared" ca="1" si="60"/>
        <v/>
      </c>
      <c r="L112" s="118" t="str">
        <f t="shared" ca="1" si="55"/>
        <v/>
      </c>
      <c r="M112" s="140" t="str">
        <f t="shared" ca="1" si="56"/>
        <v/>
      </c>
      <c r="N112" s="140" t="str">
        <f t="shared" ca="1" si="43"/>
        <v/>
      </c>
      <c r="O112" s="139" t="str">
        <f t="shared" ca="1" si="57"/>
        <v/>
      </c>
      <c r="P112" s="140" t="str">
        <f t="shared" ca="1" si="61"/>
        <v/>
      </c>
      <c r="Q112" s="118" t="str">
        <f t="shared" ca="1" si="62"/>
        <v/>
      </c>
      <c r="R112" s="138" t="str">
        <f t="shared" ca="1" si="63"/>
        <v/>
      </c>
    </row>
    <row r="113" spans="1:18" x14ac:dyDescent="0.15">
      <c r="A113" s="138" t="str">
        <f t="shared" ca="1" si="58"/>
        <v/>
      </c>
      <c r="B113" s="102" t="str">
        <f t="shared" ca="1" si="47"/>
        <v/>
      </c>
      <c r="C113" s="102" t="str">
        <f t="shared" ca="1" si="48"/>
        <v/>
      </c>
      <c r="D113" s="102" t="str">
        <f t="shared" ca="1" si="49"/>
        <v/>
      </c>
      <c r="E113" s="102" t="str">
        <f t="shared" ca="1" si="50"/>
        <v/>
      </c>
      <c r="F113" s="102" t="str">
        <f t="shared" ca="1" si="51"/>
        <v/>
      </c>
      <c r="G113" s="102" t="str">
        <f t="shared" ca="1" si="52"/>
        <v/>
      </c>
      <c r="H113" s="139" t="str">
        <f t="shared" ca="1" si="53"/>
        <v/>
      </c>
      <c r="I113" s="139" t="str">
        <f t="shared" ca="1" si="54"/>
        <v/>
      </c>
      <c r="J113" s="140" t="str">
        <f t="shared" ca="1" si="59"/>
        <v/>
      </c>
      <c r="K113" s="118" t="str">
        <f t="shared" ca="1" si="60"/>
        <v/>
      </c>
      <c r="L113" s="118" t="str">
        <f t="shared" ca="1" si="55"/>
        <v/>
      </c>
      <c r="M113" s="140" t="str">
        <f t="shared" ca="1" si="56"/>
        <v/>
      </c>
      <c r="N113" s="140" t="str">
        <f t="shared" ca="1" si="43"/>
        <v/>
      </c>
      <c r="O113" s="139" t="str">
        <f t="shared" ca="1" si="57"/>
        <v/>
      </c>
      <c r="P113" s="140" t="str">
        <f t="shared" ca="1" si="61"/>
        <v/>
      </c>
      <c r="Q113" s="118" t="str">
        <f t="shared" ca="1" si="62"/>
        <v/>
      </c>
      <c r="R113" s="138" t="str">
        <f t="shared" ca="1" si="63"/>
        <v/>
      </c>
    </row>
    <row r="114" spans="1:18" x14ac:dyDescent="0.15">
      <c r="A114" s="138" t="str">
        <f t="shared" ca="1" si="58"/>
        <v/>
      </c>
      <c r="B114" s="102" t="str">
        <f t="shared" ca="1" si="47"/>
        <v/>
      </c>
      <c r="C114" s="102" t="str">
        <f t="shared" ca="1" si="48"/>
        <v/>
      </c>
      <c r="D114" s="102" t="str">
        <f t="shared" ca="1" si="49"/>
        <v/>
      </c>
      <c r="E114" s="102" t="str">
        <f t="shared" ca="1" si="50"/>
        <v/>
      </c>
      <c r="F114" s="102" t="str">
        <f t="shared" ca="1" si="51"/>
        <v/>
      </c>
      <c r="G114" s="102" t="str">
        <f t="shared" ca="1" si="52"/>
        <v/>
      </c>
      <c r="H114" s="139" t="str">
        <f t="shared" ca="1" si="53"/>
        <v/>
      </c>
      <c r="I114" s="139" t="str">
        <f t="shared" ca="1" si="54"/>
        <v/>
      </c>
      <c r="J114" s="140" t="str">
        <f t="shared" ca="1" si="59"/>
        <v/>
      </c>
      <c r="K114" s="118" t="str">
        <f t="shared" ca="1" si="60"/>
        <v/>
      </c>
      <c r="L114" s="118" t="str">
        <f t="shared" ca="1" si="55"/>
        <v/>
      </c>
      <c r="M114" s="140" t="str">
        <f t="shared" ca="1" si="56"/>
        <v/>
      </c>
      <c r="N114" s="140" t="str">
        <f t="shared" ca="1" si="43"/>
        <v/>
      </c>
      <c r="O114" s="139" t="str">
        <f t="shared" ca="1" si="57"/>
        <v/>
      </c>
      <c r="P114" s="140" t="str">
        <f t="shared" ca="1" si="61"/>
        <v/>
      </c>
      <c r="Q114" s="118" t="str">
        <f t="shared" ca="1" si="62"/>
        <v/>
      </c>
      <c r="R114" s="138" t="str">
        <f t="shared" ca="1" si="63"/>
        <v/>
      </c>
    </row>
    <row r="115" spans="1:18" x14ac:dyDescent="0.15">
      <c r="A115" s="138" t="str">
        <f t="shared" ca="1" si="58"/>
        <v/>
      </c>
      <c r="B115" s="102" t="str">
        <f t="shared" ca="1" si="47"/>
        <v/>
      </c>
      <c r="C115" s="102" t="str">
        <f t="shared" ca="1" si="48"/>
        <v/>
      </c>
      <c r="D115" s="102" t="str">
        <f t="shared" ca="1" si="49"/>
        <v/>
      </c>
      <c r="E115" s="102" t="str">
        <f t="shared" ca="1" si="50"/>
        <v/>
      </c>
      <c r="F115" s="102" t="str">
        <f t="shared" ca="1" si="51"/>
        <v/>
      </c>
      <c r="G115" s="102" t="str">
        <f t="shared" ca="1" si="52"/>
        <v/>
      </c>
      <c r="H115" s="139" t="str">
        <f t="shared" ca="1" si="53"/>
        <v/>
      </c>
      <c r="I115" s="139" t="str">
        <f t="shared" ca="1" si="54"/>
        <v/>
      </c>
      <c r="J115" s="140" t="str">
        <f t="shared" ca="1" si="59"/>
        <v/>
      </c>
      <c r="K115" s="118" t="str">
        <f t="shared" ca="1" si="60"/>
        <v/>
      </c>
      <c r="L115" s="118" t="str">
        <f t="shared" ca="1" si="55"/>
        <v/>
      </c>
      <c r="M115" s="140" t="str">
        <f t="shared" ca="1" si="56"/>
        <v/>
      </c>
      <c r="N115" s="140" t="str">
        <f t="shared" ca="1" si="43"/>
        <v/>
      </c>
      <c r="O115" s="139" t="str">
        <f t="shared" ca="1" si="57"/>
        <v/>
      </c>
      <c r="P115" s="140" t="str">
        <f t="shared" ca="1" si="61"/>
        <v/>
      </c>
      <c r="Q115" s="118" t="str">
        <f t="shared" ca="1" si="62"/>
        <v/>
      </c>
      <c r="R115" s="138" t="str">
        <f t="shared" ca="1" si="63"/>
        <v/>
      </c>
    </row>
    <row r="116" spans="1:18" x14ac:dyDescent="0.15">
      <c r="A116" s="138" t="str">
        <f t="shared" ca="1" si="58"/>
        <v/>
      </c>
      <c r="B116" s="102" t="str">
        <f t="shared" ca="1" si="47"/>
        <v/>
      </c>
      <c r="C116" s="102" t="str">
        <f t="shared" ca="1" si="48"/>
        <v/>
      </c>
      <c r="D116" s="102" t="str">
        <f t="shared" ca="1" si="49"/>
        <v/>
      </c>
      <c r="E116" s="102" t="str">
        <f t="shared" ca="1" si="50"/>
        <v/>
      </c>
      <c r="F116" s="102" t="str">
        <f t="shared" ca="1" si="51"/>
        <v/>
      </c>
      <c r="G116" s="102" t="str">
        <f t="shared" ca="1" si="52"/>
        <v/>
      </c>
      <c r="H116" s="139" t="str">
        <f t="shared" ca="1" si="53"/>
        <v/>
      </c>
      <c r="I116" s="139" t="str">
        <f t="shared" ca="1" si="54"/>
        <v/>
      </c>
      <c r="J116" s="140" t="str">
        <f t="shared" ca="1" si="59"/>
        <v/>
      </c>
      <c r="K116" s="118" t="str">
        <f t="shared" ca="1" si="60"/>
        <v/>
      </c>
      <c r="L116" s="118" t="str">
        <f t="shared" ca="1" si="55"/>
        <v/>
      </c>
      <c r="M116" s="140" t="str">
        <f t="shared" ca="1" si="56"/>
        <v/>
      </c>
      <c r="N116" s="140" t="str">
        <f t="shared" ca="1" si="43"/>
        <v/>
      </c>
      <c r="O116" s="139" t="str">
        <f t="shared" ca="1" si="57"/>
        <v/>
      </c>
      <c r="P116" s="140" t="str">
        <f t="shared" ca="1" si="61"/>
        <v/>
      </c>
      <c r="Q116" s="118" t="str">
        <f t="shared" ca="1" si="62"/>
        <v/>
      </c>
      <c r="R116" s="138" t="str">
        <f t="shared" ca="1" si="63"/>
        <v/>
      </c>
    </row>
    <row r="117" spans="1:18" x14ac:dyDescent="0.15">
      <c r="A117" s="138" t="str">
        <f t="shared" ca="1" si="58"/>
        <v/>
      </c>
      <c r="B117" s="102" t="str">
        <f t="shared" ca="1" si="47"/>
        <v/>
      </c>
      <c r="C117" s="102" t="str">
        <f t="shared" ca="1" si="48"/>
        <v/>
      </c>
      <c r="D117" s="102" t="str">
        <f t="shared" ca="1" si="49"/>
        <v/>
      </c>
      <c r="E117" s="102" t="str">
        <f t="shared" ca="1" si="50"/>
        <v/>
      </c>
      <c r="F117" s="102" t="str">
        <f t="shared" ca="1" si="51"/>
        <v/>
      </c>
      <c r="G117" s="102" t="str">
        <f t="shared" ca="1" si="52"/>
        <v/>
      </c>
      <c r="H117" s="139" t="str">
        <f t="shared" ca="1" si="53"/>
        <v/>
      </c>
      <c r="I117" s="139" t="str">
        <f t="shared" ca="1" si="54"/>
        <v/>
      </c>
      <c r="J117" s="140" t="str">
        <f t="shared" ca="1" si="59"/>
        <v/>
      </c>
      <c r="K117" s="118" t="str">
        <f t="shared" ca="1" si="60"/>
        <v/>
      </c>
      <c r="L117" s="118" t="str">
        <f t="shared" ca="1" si="55"/>
        <v/>
      </c>
      <c r="M117" s="140" t="str">
        <f t="shared" ca="1" si="56"/>
        <v/>
      </c>
      <c r="N117" s="140" t="str">
        <f t="shared" ca="1" si="43"/>
        <v/>
      </c>
      <c r="O117" s="139" t="str">
        <f t="shared" ca="1" si="57"/>
        <v/>
      </c>
      <c r="P117" s="140" t="str">
        <f t="shared" ca="1" si="61"/>
        <v/>
      </c>
      <c r="Q117" s="118" t="str">
        <f t="shared" ca="1" si="62"/>
        <v/>
      </c>
      <c r="R117" s="138" t="str">
        <f t="shared" ca="1" si="63"/>
        <v/>
      </c>
    </row>
    <row r="118" spans="1:18" x14ac:dyDescent="0.15">
      <c r="A118" s="138" t="str">
        <f t="shared" ca="1" si="58"/>
        <v/>
      </c>
      <c r="B118" s="102" t="str">
        <f t="shared" ca="1" si="47"/>
        <v/>
      </c>
      <c r="C118" s="102" t="str">
        <f t="shared" ca="1" si="48"/>
        <v/>
      </c>
      <c r="D118" s="102" t="str">
        <f t="shared" ca="1" si="49"/>
        <v/>
      </c>
      <c r="E118" s="102" t="str">
        <f t="shared" ca="1" si="50"/>
        <v/>
      </c>
      <c r="F118" s="102" t="str">
        <f t="shared" ca="1" si="51"/>
        <v/>
      </c>
      <c r="G118" s="102" t="str">
        <f t="shared" ca="1" si="52"/>
        <v/>
      </c>
      <c r="H118" s="139" t="str">
        <f t="shared" ca="1" si="53"/>
        <v/>
      </c>
      <c r="I118" s="139" t="str">
        <f t="shared" ca="1" si="54"/>
        <v/>
      </c>
      <c r="J118" s="140" t="str">
        <f t="shared" ca="1" si="59"/>
        <v/>
      </c>
      <c r="K118" s="118" t="str">
        <f t="shared" ca="1" si="60"/>
        <v/>
      </c>
      <c r="L118" s="118" t="str">
        <f t="shared" ca="1" si="55"/>
        <v/>
      </c>
      <c r="M118" s="140" t="str">
        <f t="shared" ca="1" si="56"/>
        <v/>
      </c>
      <c r="N118" s="140" t="str">
        <f t="shared" ca="1" si="43"/>
        <v/>
      </c>
      <c r="O118" s="139" t="str">
        <f t="shared" ca="1" si="57"/>
        <v/>
      </c>
      <c r="P118" s="140" t="str">
        <f t="shared" ca="1" si="61"/>
        <v/>
      </c>
      <c r="Q118" s="118" t="str">
        <f t="shared" ca="1" si="62"/>
        <v/>
      </c>
      <c r="R118" s="138" t="str">
        <f t="shared" ca="1" si="63"/>
        <v/>
      </c>
    </row>
    <row r="119" spans="1:18" x14ac:dyDescent="0.15">
      <c r="A119" s="138" t="str">
        <f t="shared" ca="1" si="58"/>
        <v/>
      </c>
      <c r="B119" s="102" t="str">
        <f t="shared" ca="1" si="47"/>
        <v/>
      </c>
      <c r="C119" s="102" t="str">
        <f t="shared" ca="1" si="48"/>
        <v/>
      </c>
      <c r="D119" s="102" t="str">
        <f t="shared" ca="1" si="49"/>
        <v/>
      </c>
      <c r="E119" s="102" t="str">
        <f t="shared" ca="1" si="50"/>
        <v/>
      </c>
      <c r="F119" s="102" t="str">
        <f t="shared" ca="1" si="51"/>
        <v/>
      </c>
      <c r="G119" s="102" t="str">
        <f t="shared" ca="1" si="52"/>
        <v/>
      </c>
      <c r="H119" s="139" t="str">
        <f t="shared" ca="1" si="53"/>
        <v/>
      </c>
      <c r="I119" s="139" t="str">
        <f t="shared" ca="1" si="54"/>
        <v/>
      </c>
      <c r="J119" s="140" t="str">
        <f t="shared" ca="1" si="59"/>
        <v/>
      </c>
      <c r="K119" s="118" t="str">
        <f t="shared" ca="1" si="60"/>
        <v/>
      </c>
      <c r="L119" s="118" t="str">
        <f t="shared" ca="1" si="55"/>
        <v/>
      </c>
      <c r="M119" s="140" t="str">
        <f t="shared" ca="1" si="56"/>
        <v/>
      </c>
      <c r="N119" s="140" t="str">
        <f t="shared" ca="1" si="43"/>
        <v/>
      </c>
      <c r="O119" s="139" t="str">
        <f t="shared" ca="1" si="57"/>
        <v/>
      </c>
      <c r="P119" s="140" t="str">
        <f t="shared" ca="1" si="61"/>
        <v/>
      </c>
      <c r="Q119" s="118" t="str">
        <f t="shared" ca="1" si="62"/>
        <v/>
      </c>
      <c r="R119" s="138" t="str">
        <f t="shared" ca="1" si="63"/>
        <v/>
      </c>
    </row>
    <row r="120" spans="1:18" x14ac:dyDescent="0.15">
      <c r="A120" s="138" t="str">
        <f t="shared" ca="1" si="58"/>
        <v/>
      </c>
      <c r="B120" s="102" t="str">
        <f t="shared" ca="1" si="47"/>
        <v/>
      </c>
      <c r="C120" s="102" t="str">
        <f t="shared" ca="1" si="48"/>
        <v/>
      </c>
      <c r="D120" s="102" t="str">
        <f t="shared" ca="1" si="49"/>
        <v/>
      </c>
      <c r="E120" s="102" t="str">
        <f t="shared" ca="1" si="50"/>
        <v/>
      </c>
      <c r="F120" s="102" t="str">
        <f t="shared" ca="1" si="51"/>
        <v/>
      </c>
      <c r="G120" s="102" t="str">
        <f t="shared" ca="1" si="52"/>
        <v/>
      </c>
      <c r="H120" s="139" t="str">
        <f t="shared" ca="1" si="53"/>
        <v/>
      </c>
      <c r="I120" s="139" t="str">
        <f t="shared" ca="1" si="54"/>
        <v/>
      </c>
      <c r="J120" s="140" t="str">
        <f t="shared" ca="1" si="59"/>
        <v/>
      </c>
      <c r="K120" s="118" t="str">
        <f t="shared" ca="1" si="60"/>
        <v/>
      </c>
      <c r="L120" s="118" t="str">
        <f t="shared" ca="1" si="55"/>
        <v/>
      </c>
      <c r="M120" s="140" t="str">
        <f t="shared" ca="1" si="56"/>
        <v/>
      </c>
      <c r="N120" s="140" t="str">
        <f t="shared" ca="1" si="43"/>
        <v/>
      </c>
      <c r="O120" s="139" t="str">
        <f t="shared" ca="1" si="57"/>
        <v/>
      </c>
      <c r="P120" s="140" t="str">
        <f t="shared" ca="1" si="61"/>
        <v/>
      </c>
      <c r="Q120" s="118" t="str">
        <f t="shared" ca="1" si="62"/>
        <v/>
      </c>
      <c r="R120" s="138" t="str">
        <f t="shared" ca="1" si="63"/>
        <v/>
      </c>
    </row>
    <row r="121" spans="1:18" x14ac:dyDescent="0.15">
      <c r="A121" s="138" t="str">
        <f t="shared" ca="1" si="58"/>
        <v/>
      </c>
      <c r="B121" s="102" t="str">
        <f t="shared" ca="1" si="47"/>
        <v/>
      </c>
      <c r="C121" s="102" t="str">
        <f t="shared" ca="1" si="48"/>
        <v/>
      </c>
      <c r="D121" s="102" t="str">
        <f t="shared" ca="1" si="49"/>
        <v/>
      </c>
      <c r="E121" s="102" t="str">
        <f t="shared" ca="1" si="50"/>
        <v/>
      </c>
      <c r="F121" s="102" t="str">
        <f t="shared" ca="1" si="51"/>
        <v/>
      </c>
      <c r="G121" s="102" t="str">
        <f t="shared" ca="1" si="52"/>
        <v/>
      </c>
      <c r="H121" s="139" t="str">
        <f t="shared" ca="1" si="53"/>
        <v/>
      </c>
      <c r="I121" s="139" t="str">
        <f t="shared" ca="1" si="54"/>
        <v/>
      </c>
      <c r="J121" s="140" t="str">
        <f t="shared" ca="1" si="59"/>
        <v/>
      </c>
      <c r="K121" s="118" t="str">
        <f t="shared" ca="1" si="60"/>
        <v/>
      </c>
      <c r="L121" s="118" t="str">
        <f t="shared" ca="1" si="55"/>
        <v/>
      </c>
      <c r="M121" s="140" t="str">
        <f t="shared" ca="1" si="56"/>
        <v/>
      </c>
      <c r="N121" s="140" t="str">
        <f t="shared" ca="1" si="43"/>
        <v/>
      </c>
      <c r="O121" s="139" t="str">
        <f t="shared" ca="1" si="57"/>
        <v/>
      </c>
      <c r="P121" s="140" t="str">
        <f t="shared" ca="1" si="61"/>
        <v/>
      </c>
      <c r="Q121" s="118" t="str">
        <f t="shared" ca="1" si="62"/>
        <v/>
      </c>
      <c r="R121" s="138" t="str">
        <f t="shared" ca="1" si="63"/>
        <v/>
      </c>
    </row>
    <row r="122" spans="1:18" x14ac:dyDescent="0.15">
      <c r="A122" s="138" t="str">
        <f t="shared" ca="1" si="58"/>
        <v/>
      </c>
      <c r="B122" s="102" t="str">
        <f t="shared" ca="1" si="47"/>
        <v/>
      </c>
      <c r="C122" s="102" t="str">
        <f t="shared" ca="1" si="48"/>
        <v/>
      </c>
      <c r="D122" s="102" t="str">
        <f t="shared" ca="1" si="49"/>
        <v/>
      </c>
      <c r="E122" s="102" t="str">
        <f t="shared" ca="1" si="50"/>
        <v/>
      </c>
      <c r="F122" s="102" t="str">
        <f t="shared" ca="1" si="51"/>
        <v/>
      </c>
      <c r="G122" s="102" t="str">
        <f t="shared" ca="1" si="52"/>
        <v/>
      </c>
      <c r="H122" s="139" t="str">
        <f t="shared" ca="1" si="53"/>
        <v/>
      </c>
      <c r="I122" s="139" t="str">
        <f t="shared" ca="1" si="54"/>
        <v/>
      </c>
      <c r="J122" s="140" t="str">
        <f t="shared" ca="1" si="59"/>
        <v/>
      </c>
      <c r="K122" s="118" t="str">
        <f t="shared" ca="1" si="60"/>
        <v/>
      </c>
      <c r="L122" s="118" t="str">
        <f t="shared" ca="1" si="55"/>
        <v/>
      </c>
      <c r="M122" s="140" t="str">
        <f t="shared" ca="1" si="56"/>
        <v/>
      </c>
      <c r="N122" s="140" t="str">
        <f t="shared" ca="1" si="43"/>
        <v/>
      </c>
      <c r="O122" s="139" t="str">
        <f t="shared" ca="1" si="57"/>
        <v/>
      </c>
      <c r="P122" s="140" t="str">
        <f t="shared" ca="1" si="61"/>
        <v/>
      </c>
      <c r="Q122" s="118" t="str">
        <f t="shared" ca="1" si="62"/>
        <v/>
      </c>
      <c r="R122" s="138" t="str">
        <f t="shared" ca="1" si="63"/>
        <v/>
      </c>
    </row>
    <row r="123" spans="1:18" x14ac:dyDescent="0.15">
      <c r="A123" s="138" t="str">
        <f t="shared" ca="1" si="58"/>
        <v/>
      </c>
      <c r="B123" s="102" t="str">
        <f t="shared" ca="1" si="47"/>
        <v/>
      </c>
      <c r="C123" s="102" t="str">
        <f t="shared" ca="1" si="48"/>
        <v/>
      </c>
      <c r="D123" s="102" t="str">
        <f t="shared" ca="1" si="49"/>
        <v/>
      </c>
      <c r="E123" s="102" t="str">
        <f t="shared" ca="1" si="50"/>
        <v/>
      </c>
      <c r="F123" s="102" t="str">
        <f t="shared" ca="1" si="51"/>
        <v/>
      </c>
      <c r="G123" s="102" t="str">
        <f t="shared" ca="1" si="52"/>
        <v/>
      </c>
      <c r="H123" s="139" t="str">
        <f t="shared" ca="1" si="53"/>
        <v/>
      </c>
      <c r="I123" s="139" t="str">
        <f t="shared" ca="1" si="54"/>
        <v/>
      </c>
      <c r="J123" s="140" t="str">
        <f t="shared" ca="1" si="59"/>
        <v/>
      </c>
      <c r="K123" s="118" t="str">
        <f t="shared" ca="1" si="60"/>
        <v/>
      </c>
      <c r="L123" s="118" t="str">
        <f t="shared" ca="1" si="55"/>
        <v/>
      </c>
      <c r="M123" s="140" t="str">
        <f t="shared" ca="1" si="56"/>
        <v/>
      </c>
      <c r="N123" s="140" t="str">
        <f t="shared" ca="1" si="43"/>
        <v/>
      </c>
      <c r="O123" s="139" t="str">
        <f t="shared" ca="1" si="57"/>
        <v/>
      </c>
      <c r="P123" s="140" t="str">
        <f t="shared" ca="1" si="61"/>
        <v/>
      </c>
      <c r="Q123" s="118" t="str">
        <f t="shared" ca="1" si="62"/>
        <v/>
      </c>
      <c r="R123" s="138" t="str">
        <f t="shared" ca="1" si="63"/>
        <v/>
      </c>
    </row>
    <row r="124" spans="1:18" x14ac:dyDescent="0.15">
      <c r="A124" s="138" t="str">
        <f t="shared" ca="1" si="58"/>
        <v/>
      </c>
      <c r="B124" s="102" t="str">
        <f t="shared" ca="1" si="47"/>
        <v/>
      </c>
      <c r="C124" s="102" t="str">
        <f t="shared" ca="1" si="48"/>
        <v/>
      </c>
      <c r="D124" s="102" t="str">
        <f t="shared" ca="1" si="49"/>
        <v/>
      </c>
      <c r="E124" s="102" t="str">
        <f t="shared" ca="1" si="50"/>
        <v/>
      </c>
      <c r="F124" s="102" t="str">
        <f t="shared" ca="1" si="51"/>
        <v/>
      </c>
      <c r="G124" s="102" t="str">
        <f t="shared" ca="1" si="52"/>
        <v/>
      </c>
      <c r="H124" s="139" t="str">
        <f t="shared" ca="1" si="53"/>
        <v/>
      </c>
      <c r="I124" s="139" t="str">
        <f t="shared" ca="1" si="54"/>
        <v/>
      </c>
      <c r="J124" s="140" t="str">
        <f t="shared" ca="1" si="59"/>
        <v/>
      </c>
      <c r="K124" s="118" t="str">
        <f t="shared" ca="1" si="60"/>
        <v/>
      </c>
      <c r="L124" s="118" t="str">
        <f t="shared" ca="1" si="55"/>
        <v/>
      </c>
      <c r="M124" s="140" t="str">
        <f t="shared" ca="1" si="56"/>
        <v/>
      </c>
      <c r="N124" s="140" t="str">
        <f t="shared" ca="1" si="43"/>
        <v/>
      </c>
      <c r="O124" s="139" t="str">
        <f t="shared" ca="1" si="57"/>
        <v/>
      </c>
      <c r="P124" s="140" t="str">
        <f t="shared" ca="1" si="61"/>
        <v/>
      </c>
      <c r="Q124" s="118" t="str">
        <f t="shared" ca="1" si="62"/>
        <v/>
      </c>
      <c r="R124" s="138" t="str">
        <f t="shared" ca="1" si="63"/>
        <v/>
      </c>
    </row>
    <row r="125" spans="1:18" x14ac:dyDescent="0.15">
      <c r="A125" s="138" t="str">
        <f t="shared" ca="1" si="58"/>
        <v/>
      </c>
      <c r="B125" s="102" t="str">
        <f t="shared" ca="1" si="47"/>
        <v/>
      </c>
      <c r="C125" s="102" t="str">
        <f t="shared" ca="1" si="48"/>
        <v/>
      </c>
      <c r="D125" s="102" t="str">
        <f t="shared" ca="1" si="49"/>
        <v/>
      </c>
      <c r="E125" s="102" t="str">
        <f t="shared" ca="1" si="50"/>
        <v/>
      </c>
      <c r="F125" s="102" t="str">
        <f t="shared" ca="1" si="51"/>
        <v/>
      </c>
      <c r="G125" s="102" t="str">
        <f t="shared" ca="1" si="52"/>
        <v/>
      </c>
      <c r="H125" s="139" t="str">
        <f t="shared" ca="1" si="53"/>
        <v/>
      </c>
      <c r="I125" s="139" t="str">
        <f t="shared" ca="1" si="54"/>
        <v/>
      </c>
      <c r="J125" s="140" t="str">
        <f t="shared" ca="1" si="59"/>
        <v/>
      </c>
      <c r="K125" s="118" t="str">
        <f t="shared" ca="1" si="60"/>
        <v/>
      </c>
      <c r="L125" s="118" t="str">
        <f t="shared" ca="1" si="55"/>
        <v/>
      </c>
      <c r="M125" s="140" t="str">
        <f t="shared" ca="1" si="56"/>
        <v/>
      </c>
      <c r="N125" s="140" t="str">
        <f t="shared" ca="1" si="43"/>
        <v/>
      </c>
      <c r="O125" s="139" t="str">
        <f t="shared" ca="1" si="57"/>
        <v/>
      </c>
      <c r="P125" s="140" t="str">
        <f t="shared" ca="1" si="61"/>
        <v/>
      </c>
      <c r="Q125" s="118" t="str">
        <f t="shared" ca="1" si="62"/>
        <v/>
      </c>
      <c r="R125" s="138" t="str">
        <f t="shared" ca="1" si="63"/>
        <v/>
      </c>
    </row>
    <row r="126" spans="1:18" x14ac:dyDescent="0.15">
      <c r="A126" s="138" t="str">
        <f t="shared" ca="1" si="58"/>
        <v/>
      </c>
      <c r="B126" s="102" t="str">
        <f t="shared" ca="1" si="47"/>
        <v/>
      </c>
      <c r="C126" s="102" t="str">
        <f t="shared" ca="1" si="48"/>
        <v/>
      </c>
      <c r="D126" s="102" t="str">
        <f t="shared" ca="1" si="49"/>
        <v/>
      </c>
      <c r="E126" s="102" t="str">
        <f t="shared" ca="1" si="50"/>
        <v/>
      </c>
      <c r="F126" s="102" t="str">
        <f t="shared" ca="1" si="51"/>
        <v/>
      </c>
      <c r="G126" s="102" t="str">
        <f t="shared" ca="1" si="52"/>
        <v/>
      </c>
      <c r="H126" s="139" t="str">
        <f t="shared" ca="1" si="53"/>
        <v/>
      </c>
      <c r="I126" s="139" t="str">
        <f t="shared" ca="1" si="54"/>
        <v/>
      </c>
      <c r="J126" s="140" t="str">
        <f t="shared" ca="1" si="59"/>
        <v/>
      </c>
      <c r="K126" s="118" t="str">
        <f t="shared" ca="1" si="60"/>
        <v/>
      </c>
      <c r="L126" s="118" t="str">
        <f t="shared" ca="1" si="55"/>
        <v/>
      </c>
      <c r="M126" s="140" t="str">
        <f t="shared" ca="1" si="56"/>
        <v/>
      </c>
      <c r="N126" s="140" t="str">
        <f t="shared" ca="1" si="43"/>
        <v/>
      </c>
      <c r="O126" s="139" t="str">
        <f t="shared" ca="1" si="57"/>
        <v/>
      </c>
      <c r="P126" s="140" t="str">
        <f t="shared" ca="1" si="61"/>
        <v/>
      </c>
      <c r="Q126" s="118" t="str">
        <f t="shared" ca="1" si="62"/>
        <v/>
      </c>
      <c r="R126" s="138" t="str">
        <f t="shared" ca="1" si="63"/>
        <v/>
      </c>
    </row>
    <row r="127" spans="1:18" x14ac:dyDescent="0.15">
      <c r="A127" s="138" t="str">
        <f t="shared" ca="1" si="58"/>
        <v/>
      </c>
      <c r="B127" s="102" t="str">
        <f t="shared" ca="1" si="47"/>
        <v/>
      </c>
      <c r="C127" s="102" t="str">
        <f t="shared" ca="1" si="48"/>
        <v/>
      </c>
      <c r="D127" s="102" t="str">
        <f t="shared" ca="1" si="49"/>
        <v/>
      </c>
      <c r="E127" s="102" t="str">
        <f t="shared" ca="1" si="50"/>
        <v/>
      </c>
      <c r="F127" s="102" t="str">
        <f t="shared" ca="1" si="51"/>
        <v/>
      </c>
      <c r="G127" s="102" t="str">
        <f t="shared" ca="1" si="52"/>
        <v/>
      </c>
      <c r="H127" s="139" t="str">
        <f t="shared" ca="1" si="53"/>
        <v/>
      </c>
      <c r="I127" s="139" t="str">
        <f t="shared" ca="1" si="54"/>
        <v/>
      </c>
      <c r="J127" s="140" t="str">
        <f t="shared" ca="1" si="59"/>
        <v/>
      </c>
      <c r="K127" s="118" t="str">
        <f t="shared" ca="1" si="60"/>
        <v/>
      </c>
      <c r="L127" s="118" t="str">
        <f t="shared" ca="1" si="55"/>
        <v/>
      </c>
      <c r="M127" s="140" t="str">
        <f t="shared" ca="1" si="56"/>
        <v/>
      </c>
      <c r="N127" s="140" t="str">
        <f t="shared" ca="1" si="43"/>
        <v/>
      </c>
      <c r="O127" s="139" t="str">
        <f t="shared" ca="1" si="57"/>
        <v/>
      </c>
      <c r="P127" s="140" t="str">
        <f t="shared" ca="1" si="61"/>
        <v/>
      </c>
      <c r="Q127" s="118" t="str">
        <f t="shared" ca="1" si="62"/>
        <v/>
      </c>
      <c r="R127" s="138" t="str">
        <f t="shared" ca="1" si="63"/>
        <v/>
      </c>
    </row>
    <row r="128" spans="1:18" x14ac:dyDescent="0.15">
      <c r="A128" s="138" t="str">
        <f t="shared" ca="1" si="58"/>
        <v/>
      </c>
      <c r="B128" s="102" t="str">
        <f t="shared" ca="1" si="47"/>
        <v/>
      </c>
      <c r="C128" s="102" t="str">
        <f t="shared" ca="1" si="48"/>
        <v/>
      </c>
      <c r="D128" s="102" t="str">
        <f t="shared" ca="1" si="49"/>
        <v/>
      </c>
      <c r="E128" s="102" t="str">
        <f t="shared" ca="1" si="50"/>
        <v/>
      </c>
      <c r="F128" s="102" t="str">
        <f t="shared" ca="1" si="51"/>
        <v/>
      </c>
      <c r="G128" s="102" t="str">
        <f t="shared" ca="1" si="52"/>
        <v/>
      </c>
      <c r="H128" s="139" t="str">
        <f t="shared" ca="1" si="53"/>
        <v/>
      </c>
      <c r="I128" s="139" t="str">
        <f t="shared" ca="1" si="54"/>
        <v/>
      </c>
      <c r="J128" s="140" t="str">
        <f t="shared" ca="1" si="59"/>
        <v/>
      </c>
      <c r="K128" s="118" t="str">
        <f t="shared" ca="1" si="60"/>
        <v/>
      </c>
      <c r="L128" s="118" t="str">
        <f t="shared" ca="1" si="55"/>
        <v/>
      </c>
      <c r="M128" s="140" t="str">
        <f t="shared" ca="1" si="56"/>
        <v/>
      </c>
      <c r="N128" s="140" t="str">
        <f t="shared" ca="1" si="43"/>
        <v/>
      </c>
      <c r="O128" s="139" t="str">
        <f t="shared" ca="1" si="57"/>
        <v/>
      </c>
      <c r="P128" s="140" t="str">
        <f t="shared" ca="1" si="61"/>
        <v/>
      </c>
      <c r="Q128" s="118" t="str">
        <f t="shared" ca="1" si="62"/>
        <v/>
      </c>
      <c r="R128" s="138" t="str">
        <f t="shared" ca="1" si="63"/>
        <v/>
      </c>
    </row>
    <row r="129" spans="1:18" x14ac:dyDescent="0.15">
      <c r="A129" s="138" t="str">
        <f t="shared" ca="1" si="58"/>
        <v/>
      </c>
      <c r="B129" s="102" t="str">
        <f t="shared" ca="1" si="47"/>
        <v/>
      </c>
      <c r="C129" s="102" t="str">
        <f t="shared" ca="1" si="48"/>
        <v/>
      </c>
      <c r="D129" s="102" t="str">
        <f t="shared" ca="1" si="49"/>
        <v/>
      </c>
      <c r="E129" s="102" t="str">
        <f t="shared" ca="1" si="50"/>
        <v/>
      </c>
      <c r="F129" s="102" t="str">
        <f t="shared" ca="1" si="51"/>
        <v/>
      </c>
      <c r="G129" s="102" t="str">
        <f t="shared" ca="1" si="52"/>
        <v/>
      </c>
      <c r="H129" s="139" t="str">
        <f t="shared" ca="1" si="53"/>
        <v/>
      </c>
      <c r="I129" s="139" t="str">
        <f t="shared" ca="1" si="54"/>
        <v/>
      </c>
      <c r="J129" s="140" t="str">
        <f t="shared" ca="1" si="59"/>
        <v/>
      </c>
      <c r="K129" s="118" t="str">
        <f t="shared" ca="1" si="60"/>
        <v/>
      </c>
      <c r="L129" s="118" t="str">
        <f t="shared" ca="1" si="55"/>
        <v/>
      </c>
      <c r="M129" s="140" t="str">
        <f t="shared" ca="1" si="56"/>
        <v/>
      </c>
      <c r="N129" s="140" t="str">
        <f t="shared" ca="1" si="43"/>
        <v/>
      </c>
      <c r="O129" s="139" t="str">
        <f t="shared" ca="1" si="57"/>
        <v/>
      </c>
      <c r="P129" s="140" t="str">
        <f t="shared" ca="1" si="61"/>
        <v/>
      </c>
      <c r="Q129" s="118" t="str">
        <f t="shared" ca="1" si="62"/>
        <v/>
      </c>
      <c r="R129" s="138" t="str">
        <f t="shared" ca="1" si="63"/>
        <v/>
      </c>
    </row>
    <row r="130" spans="1:18" x14ac:dyDescent="0.15">
      <c r="A130" s="138" t="str">
        <f t="shared" ca="1" si="58"/>
        <v/>
      </c>
      <c r="B130" s="102" t="str">
        <f t="shared" ca="1" si="47"/>
        <v/>
      </c>
      <c r="C130" s="102" t="str">
        <f t="shared" ca="1" si="48"/>
        <v/>
      </c>
      <c r="D130" s="102" t="str">
        <f t="shared" ca="1" si="49"/>
        <v/>
      </c>
      <c r="E130" s="102" t="str">
        <f t="shared" ca="1" si="50"/>
        <v/>
      </c>
      <c r="F130" s="102" t="str">
        <f t="shared" ca="1" si="51"/>
        <v/>
      </c>
      <c r="G130" s="102" t="str">
        <f t="shared" ca="1" si="52"/>
        <v/>
      </c>
      <c r="H130" s="139" t="str">
        <f t="shared" ca="1" si="53"/>
        <v/>
      </c>
      <c r="I130" s="139" t="str">
        <f t="shared" ca="1" si="54"/>
        <v/>
      </c>
      <c r="J130" s="140" t="str">
        <f t="shared" ca="1" si="59"/>
        <v/>
      </c>
      <c r="K130" s="118" t="str">
        <f t="shared" ca="1" si="60"/>
        <v/>
      </c>
      <c r="L130" s="118" t="str">
        <f t="shared" ca="1" si="55"/>
        <v/>
      </c>
      <c r="M130" s="140" t="str">
        <f t="shared" ca="1" si="56"/>
        <v/>
      </c>
      <c r="N130" s="140" t="str">
        <f t="shared" ca="1" si="43"/>
        <v/>
      </c>
      <c r="O130" s="139" t="str">
        <f t="shared" ca="1" si="57"/>
        <v/>
      </c>
      <c r="P130" s="140" t="str">
        <f t="shared" ca="1" si="61"/>
        <v/>
      </c>
      <c r="Q130" s="118" t="str">
        <f t="shared" ca="1" si="62"/>
        <v/>
      </c>
      <c r="R130" s="138" t="str">
        <f t="shared" ca="1" si="63"/>
        <v/>
      </c>
    </row>
    <row r="131" spans="1:18" x14ac:dyDescent="0.15">
      <c r="A131" s="138" t="str">
        <f t="shared" ca="1" si="58"/>
        <v/>
      </c>
      <c r="B131" s="102" t="str">
        <f t="shared" ca="1" si="47"/>
        <v/>
      </c>
      <c r="C131" s="102" t="str">
        <f t="shared" ca="1" si="48"/>
        <v/>
      </c>
      <c r="D131" s="102" t="str">
        <f t="shared" ca="1" si="49"/>
        <v/>
      </c>
      <c r="E131" s="102" t="str">
        <f t="shared" ca="1" si="50"/>
        <v/>
      </c>
      <c r="F131" s="102" t="str">
        <f t="shared" ca="1" si="51"/>
        <v/>
      </c>
      <c r="G131" s="102" t="str">
        <f t="shared" ca="1" si="52"/>
        <v/>
      </c>
      <c r="H131" s="139" t="str">
        <f t="shared" ca="1" si="53"/>
        <v/>
      </c>
      <c r="I131" s="139" t="str">
        <f t="shared" ca="1" si="54"/>
        <v/>
      </c>
      <c r="J131" s="140" t="str">
        <f t="shared" ca="1" si="59"/>
        <v/>
      </c>
      <c r="K131" s="118" t="str">
        <f t="shared" ca="1" si="60"/>
        <v/>
      </c>
      <c r="L131" s="118" t="str">
        <f t="shared" ca="1" si="55"/>
        <v/>
      </c>
      <c r="M131" s="140" t="str">
        <f t="shared" ca="1" si="56"/>
        <v/>
      </c>
      <c r="N131" s="140" t="str">
        <f t="shared" ca="1" si="43"/>
        <v/>
      </c>
      <c r="O131" s="139" t="str">
        <f t="shared" ca="1" si="57"/>
        <v/>
      </c>
      <c r="P131" s="140" t="str">
        <f t="shared" ca="1" si="61"/>
        <v/>
      </c>
      <c r="Q131" s="118" t="str">
        <f t="shared" ca="1" si="62"/>
        <v/>
      </c>
      <c r="R131" s="138" t="str">
        <f t="shared" ca="1" si="63"/>
        <v/>
      </c>
    </row>
    <row r="132" spans="1:18" x14ac:dyDescent="0.15">
      <c r="A132" s="138" t="str">
        <f t="shared" ca="1" si="58"/>
        <v/>
      </c>
      <c r="B132" s="102" t="str">
        <f t="shared" ca="1" si="47"/>
        <v/>
      </c>
      <c r="C132" s="102" t="str">
        <f t="shared" ca="1" si="48"/>
        <v/>
      </c>
      <c r="D132" s="102" t="str">
        <f t="shared" ca="1" si="49"/>
        <v/>
      </c>
      <c r="E132" s="102" t="str">
        <f t="shared" ca="1" si="50"/>
        <v/>
      </c>
      <c r="F132" s="102" t="str">
        <f t="shared" ca="1" si="51"/>
        <v/>
      </c>
      <c r="G132" s="102" t="str">
        <f t="shared" ca="1" si="52"/>
        <v/>
      </c>
      <c r="H132" s="139" t="str">
        <f t="shared" ca="1" si="53"/>
        <v/>
      </c>
      <c r="I132" s="139" t="str">
        <f t="shared" ca="1" si="54"/>
        <v/>
      </c>
      <c r="J132" s="140" t="str">
        <f t="shared" ca="1" si="59"/>
        <v/>
      </c>
      <c r="K132" s="118" t="str">
        <f t="shared" ca="1" si="60"/>
        <v/>
      </c>
      <c r="L132" s="118" t="str">
        <f t="shared" ca="1" si="55"/>
        <v/>
      </c>
      <c r="M132" s="140" t="str">
        <f t="shared" ca="1" si="56"/>
        <v/>
      </c>
      <c r="N132" s="140" t="str">
        <f t="shared" ca="1" si="43"/>
        <v/>
      </c>
      <c r="O132" s="139" t="str">
        <f t="shared" ca="1" si="57"/>
        <v/>
      </c>
      <c r="P132" s="140" t="str">
        <f t="shared" ca="1" si="61"/>
        <v/>
      </c>
      <c r="Q132" s="118" t="str">
        <f t="shared" ca="1" si="62"/>
        <v/>
      </c>
      <c r="R132" s="138" t="str">
        <f t="shared" ca="1" si="63"/>
        <v/>
      </c>
    </row>
    <row r="133" spans="1:18" x14ac:dyDescent="0.15">
      <c r="A133" s="138" t="str">
        <f t="shared" ca="1" si="58"/>
        <v/>
      </c>
      <c r="B133" s="102" t="str">
        <f t="shared" ca="1" si="47"/>
        <v/>
      </c>
      <c r="C133" s="102" t="str">
        <f t="shared" ca="1" si="48"/>
        <v/>
      </c>
      <c r="D133" s="102" t="str">
        <f t="shared" ca="1" si="49"/>
        <v/>
      </c>
      <c r="E133" s="102" t="str">
        <f t="shared" ca="1" si="50"/>
        <v/>
      </c>
      <c r="F133" s="102" t="str">
        <f t="shared" ca="1" si="51"/>
        <v/>
      </c>
      <c r="G133" s="102" t="str">
        <f t="shared" ca="1" si="52"/>
        <v/>
      </c>
      <c r="H133" s="139" t="str">
        <f t="shared" ca="1" si="53"/>
        <v/>
      </c>
      <c r="I133" s="139" t="str">
        <f t="shared" ca="1" si="54"/>
        <v/>
      </c>
      <c r="J133" s="140" t="str">
        <f t="shared" ca="1" si="59"/>
        <v/>
      </c>
      <c r="K133" s="118" t="str">
        <f t="shared" ca="1" si="60"/>
        <v/>
      </c>
      <c r="L133" s="118" t="str">
        <f t="shared" ca="1" si="55"/>
        <v/>
      </c>
      <c r="M133" s="140" t="str">
        <f t="shared" ca="1" si="56"/>
        <v/>
      </c>
      <c r="N133" s="140" t="str">
        <f t="shared" ca="1" si="43"/>
        <v/>
      </c>
      <c r="O133" s="139" t="str">
        <f t="shared" ca="1" si="57"/>
        <v/>
      </c>
      <c r="P133" s="140" t="str">
        <f t="shared" ca="1" si="61"/>
        <v/>
      </c>
      <c r="Q133" s="118" t="str">
        <f t="shared" ca="1" si="62"/>
        <v/>
      </c>
      <c r="R133" s="138" t="str">
        <f t="shared" ca="1" si="63"/>
        <v/>
      </c>
    </row>
    <row r="134" spans="1:18" x14ac:dyDescent="0.15">
      <c r="A134" s="138" t="str">
        <f t="shared" ca="1" si="58"/>
        <v/>
      </c>
      <c r="B134" s="102" t="str">
        <f t="shared" ca="1" si="47"/>
        <v/>
      </c>
      <c r="C134" s="102" t="str">
        <f t="shared" ca="1" si="48"/>
        <v/>
      </c>
      <c r="D134" s="102" t="str">
        <f t="shared" ca="1" si="49"/>
        <v/>
      </c>
      <c r="E134" s="102" t="str">
        <f t="shared" ca="1" si="50"/>
        <v/>
      </c>
      <c r="F134" s="102" t="str">
        <f t="shared" ca="1" si="51"/>
        <v/>
      </c>
      <c r="G134" s="102" t="str">
        <f t="shared" ca="1" si="52"/>
        <v/>
      </c>
      <c r="H134" s="139" t="str">
        <f t="shared" ca="1" si="53"/>
        <v/>
      </c>
      <c r="I134" s="139" t="str">
        <f t="shared" ca="1" si="54"/>
        <v/>
      </c>
      <c r="J134" s="140" t="str">
        <f t="shared" ca="1" si="59"/>
        <v/>
      </c>
      <c r="K134" s="118" t="str">
        <f t="shared" ca="1" si="60"/>
        <v/>
      </c>
      <c r="L134" s="118" t="str">
        <f t="shared" ca="1" si="55"/>
        <v/>
      </c>
      <c r="M134" s="140" t="str">
        <f t="shared" ca="1" si="56"/>
        <v/>
      </c>
      <c r="N134" s="140" t="str">
        <f t="shared" ca="1" si="43"/>
        <v/>
      </c>
      <c r="O134" s="139" t="str">
        <f t="shared" ca="1" si="57"/>
        <v/>
      </c>
      <c r="P134" s="140" t="str">
        <f t="shared" ca="1" si="61"/>
        <v/>
      </c>
      <c r="Q134" s="118" t="str">
        <f t="shared" ca="1" si="62"/>
        <v/>
      </c>
      <c r="R134" s="138" t="str">
        <f t="shared" ca="1" si="63"/>
        <v/>
      </c>
    </row>
    <row r="135" spans="1:18" x14ac:dyDescent="0.15">
      <c r="A135" s="138" t="str">
        <f t="shared" ca="1" si="58"/>
        <v/>
      </c>
      <c r="B135" s="102" t="str">
        <f t="shared" ca="1" si="47"/>
        <v/>
      </c>
      <c r="C135" s="102" t="str">
        <f t="shared" ca="1" si="48"/>
        <v/>
      </c>
      <c r="D135" s="102" t="str">
        <f t="shared" ca="1" si="49"/>
        <v/>
      </c>
      <c r="E135" s="102" t="str">
        <f t="shared" ca="1" si="50"/>
        <v/>
      </c>
      <c r="F135" s="102" t="str">
        <f t="shared" ca="1" si="51"/>
        <v/>
      </c>
      <c r="G135" s="102" t="str">
        <f t="shared" ca="1" si="52"/>
        <v/>
      </c>
      <c r="H135" s="139" t="str">
        <f t="shared" ca="1" si="53"/>
        <v/>
      </c>
      <c r="I135" s="139" t="str">
        <f t="shared" ca="1" si="54"/>
        <v/>
      </c>
      <c r="J135" s="140" t="str">
        <f t="shared" ca="1" si="59"/>
        <v/>
      </c>
      <c r="K135" s="118" t="str">
        <f t="shared" ca="1" si="60"/>
        <v/>
      </c>
      <c r="L135" s="118" t="str">
        <f t="shared" ca="1" si="55"/>
        <v/>
      </c>
      <c r="M135" s="140" t="str">
        <f t="shared" ca="1" si="56"/>
        <v/>
      </c>
      <c r="N135" s="140" t="str">
        <f t="shared" ref="N135:N198" ca="1" si="64">IF($A135="","",INDEX(INDIRECT("gsn_raw!BB:BB"),MATCH($B$4,INDIRECT("gsn_raw!AL:AL"),0)+$A135))</f>
        <v/>
      </c>
      <c r="O135" s="139" t="str">
        <f t="shared" ca="1" si="57"/>
        <v/>
      </c>
      <c r="P135" s="140" t="str">
        <f t="shared" ca="1" si="61"/>
        <v/>
      </c>
      <c r="Q135" s="118" t="str">
        <f t="shared" ca="1" si="62"/>
        <v/>
      </c>
      <c r="R135" s="138" t="str">
        <f t="shared" ca="1" si="63"/>
        <v/>
      </c>
    </row>
    <row r="136" spans="1:18" x14ac:dyDescent="0.15">
      <c r="A136" s="138" t="str">
        <f t="shared" ca="1" si="58"/>
        <v/>
      </c>
      <c r="B136" s="102" t="str">
        <f t="shared" ca="1" si="47"/>
        <v/>
      </c>
      <c r="C136" s="102" t="str">
        <f t="shared" ca="1" si="48"/>
        <v/>
      </c>
      <c r="D136" s="102" t="str">
        <f t="shared" ca="1" si="49"/>
        <v/>
      </c>
      <c r="E136" s="102" t="str">
        <f t="shared" ca="1" si="50"/>
        <v/>
      </c>
      <c r="F136" s="102" t="str">
        <f t="shared" ca="1" si="51"/>
        <v/>
      </c>
      <c r="G136" s="102" t="str">
        <f t="shared" ca="1" si="52"/>
        <v/>
      </c>
      <c r="H136" s="139" t="str">
        <f t="shared" ca="1" si="53"/>
        <v/>
      </c>
      <c r="I136" s="139" t="str">
        <f t="shared" ca="1" si="54"/>
        <v/>
      </c>
      <c r="J136" s="140" t="str">
        <f t="shared" ca="1" si="59"/>
        <v/>
      </c>
      <c r="K136" s="118" t="str">
        <f t="shared" ca="1" si="60"/>
        <v/>
      </c>
      <c r="L136" s="118" t="str">
        <f t="shared" ca="1" si="55"/>
        <v/>
      </c>
      <c r="M136" s="140" t="str">
        <f t="shared" ca="1" si="56"/>
        <v/>
      </c>
      <c r="N136" s="140" t="str">
        <f t="shared" ca="1" si="64"/>
        <v/>
      </c>
      <c r="O136" s="139" t="str">
        <f t="shared" ca="1" si="57"/>
        <v/>
      </c>
      <c r="P136" s="140" t="str">
        <f t="shared" ca="1" si="61"/>
        <v/>
      </c>
      <c r="Q136" s="118" t="str">
        <f t="shared" ca="1" si="62"/>
        <v/>
      </c>
      <c r="R136" s="138" t="str">
        <f t="shared" ca="1" si="63"/>
        <v/>
      </c>
    </row>
    <row r="137" spans="1:18" x14ac:dyDescent="0.15">
      <c r="A137" s="138" t="str">
        <f t="shared" ca="1" si="58"/>
        <v/>
      </c>
      <c r="B137" s="102" t="str">
        <f t="shared" ca="1" si="47"/>
        <v/>
      </c>
      <c r="C137" s="102" t="str">
        <f t="shared" ca="1" si="48"/>
        <v/>
      </c>
      <c r="D137" s="102" t="str">
        <f t="shared" ca="1" si="49"/>
        <v/>
      </c>
      <c r="E137" s="102" t="str">
        <f t="shared" ca="1" si="50"/>
        <v/>
      </c>
      <c r="F137" s="102" t="str">
        <f t="shared" ca="1" si="51"/>
        <v/>
      </c>
      <c r="G137" s="102" t="str">
        <f t="shared" ca="1" si="52"/>
        <v/>
      </c>
      <c r="H137" s="139" t="str">
        <f t="shared" ca="1" si="53"/>
        <v/>
      </c>
      <c r="I137" s="139" t="str">
        <f t="shared" ca="1" si="54"/>
        <v/>
      </c>
      <c r="J137" s="140" t="str">
        <f t="shared" ca="1" si="59"/>
        <v/>
      </c>
      <c r="K137" s="118" t="str">
        <f t="shared" ca="1" si="60"/>
        <v/>
      </c>
      <c r="L137" s="118" t="str">
        <f t="shared" ca="1" si="55"/>
        <v/>
      </c>
      <c r="M137" s="140" t="str">
        <f t="shared" ca="1" si="56"/>
        <v/>
      </c>
      <c r="N137" s="140" t="str">
        <f t="shared" ca="1" si="64"/>
        <v/>
      </c>
      <c r="O137" s="139" t="str">
        <f t="shared" ca="1" si="57"/>
        <v/>
      </c>
      <c r="P137" s="140" t="str">
        <f t="shared" ca="1" si="61"/>
        <v/>
      </c>
      <c r="Q137" s="118" t="str">
        <f t="shared" ca="1" si="62"/>
        <v/>
      </c>
      <c r="R137" s="138" t="str">
        <f t="shared" ca="1" si="63"/>
        <v/>
      </c>
    </row>
    <row r="138" spans="1:18" x14ac:dyDescent="0.15">
      <c r="A138" s="138" t="str">
        <f t="shared" ca="1" si="58"/>
        <v/>
      </c>
      <c r="B138" s="102" t="str">
        <f t="shared" ca="1" si="47"/>
        <v/>
      </c>
      <c r="C138" s="102" t="str">
        <f t="shared" ca="1" si="48"/>
        <v/>
      </c>
      <c r="D138" s="102" t="str">
        <f t="shared" ca="1" si="49"/>
        <v/>
      </c>
      <c r="E138" s="102" t="str">
        <f t="shared" ca="1" si="50"/>
        <v/>
      </c>
      <c r="F138" s="102" t="str">
        <f t="shared" ca="1" si="51"/>
        <v/>
      </c>
      <c r="G138" s="102" t="str">
        <f t="shared" ca="1" si="52"/>
        <v/>
      </c>
      <c r="H138" s="139" t="str">
        <f t="shared" ca="1" si="53"/>
        <v/>
      </c>
      <c r="I138" s="139" t="str">
        <f t="shared" ca="1" si="54"/>
        <v/>
      </c>
      <c r="J138" s="140" t="str">
        <f t="shared" ca="1" si="59"/>
        <v/>
      </c>
      <c r="K138" s="118" t="str">
        <f t="shared" ca="1" si="60"/>
        <v/>
      </c>
      <c r="L138" s="118" t="str">
        <f t="shared" ca="1" si="55"/>
        <v/>
      </c>
      <c r="M138" s="140" t="str">
        <f t="shared" ca="1" si="56"/>
        <v/>
      </c>
      <c r="N138" s="140" t="str">
        <f t="shared" ca="1" si="64"/>
        <v/>
      </c>
      <c r="O138" s="139" t="str">
        <f t="shared" ca="1" si="57"/>
        <v/>
      </c>
      <c r="P138" s="140" t="str">
        <f t="shared" ca="1" si="61"/>
        <v/>
      </c>
      <c r="Q138" s="118" t="str">
        <f t="shared" ca="1" si="62"/>
        <v/>
      </c>
      <c r="R138" s="138" t="str">
        <f t="shared" ca="1" si="63"/>
        <v/>
      </c>
    </row>
    <row r="139" spans="1:18" x14ac:dyDescent="0.15">
      <c r="A139" s="138" t="str">
        <f t="shared" ca="1" si="58"/>
        <v/>
      </c>
      <c r="B139" s="102" t="str">
        <f t="shared" ca="1" si="47"/>
        <v/>
      </c>
      <c r="C139" s="102" t="str">
        <f t="shared" ca="1" si="48"/>
        <v/>
      </c>
      <c r="D139" s="102" t="str">
        <f t="shared" ca="1" si="49"/>
        <v/>
      </c>
      <c r="E139" s="102" t="str">
        <f t="shared" ca="1" si="50"/>
        <v/>
      </c>
      <c r="F139" s="102" t="str">
        <f t="shared" ca="1" si="51"/>
        <v/>
      </c>
      <c r="G139" s="102" t="str">
        <f t="shared" ca="1" si="52"/>
        <v/>
      </c>
      <c r="H139" s="139" t="str">
        <f t="shared" ca="1" si="53"/>
        <v/>
      </c>
      <c r="I139" s="139" t="str">
        <f t="shared" ca="1" si="54"/>
        <v/>
      </c>
      <c r="J139" s="140" t="str">
        <f t="shared" ca="1" si="59"/>
        <v/>
      </c>
      <c r="K139" s="118" t="str">
        <f t="shared" ca="1" si="60"/>
        <v/>
      </c>
      <c r="L139" s="118" t="str">
        <f t="shared" ca="1" si="55"/>
        <v/>
      </c>
      <c r="M139" s="140" t="str">
        <f t="shared" ca="1" si="56"/>
        <v/>
      </c>
      <c r="N139" s="140" t="str">
        <f t="shared" ca="1" si="64"/>
        <v/>
      </c>
      <c r="O139" s="139" t="str">
        <f t="shared" ca="1" si="57"/>
        <v/>
      </c>
      <c r="P139" s="140" t="str">
        <f t="shared" ca="1" si="61"/>
        <v/>
      </c>
      <c r="Q139" s="118" t="str">
        <f t="shared" ca="1" si="62"/>
        <v/>
      </c>
      <c r="R139" s="138" t="str">
        <f t="shared" ca="1" si="63"/>
        <v/>
      </c>
    </row>
    <row r="140" spans="1:18" x14ac:dyDescent="0.15">
      <c r="A140" s="138" t="str">
        <f t="shared" ca="1" si="58"/>
        <v/>
      </c>
      <c r="B140" s="102" t="str">
        <f t="shared" ca="1" si="47"/>
        <v/>
      </c>
      <c r="C140" s="102" t="str">
        <f t="shared" ca="1" si="48"/>
        <v/>
      </c>
      <c r="D140" s="102" t="str">
        <f t="shared" ca="1" si="49"/>
        <v/>
      </c>
      <c r="E140" s="102" t="str">
        <f t="shared" ca="1" si="50"/>
        <v/>
      </c>
      <c r="F140" s="102" t="str">
        <f t="shared" ca="1" si="51"/>
        <v/>
      </c>
      <c r="G140" s="102" t="str">
        <f t="shared" ca="1" si="52"/>
        <v/>
      </c>
      <c r="H140" s="139" t="str">
        <f t="shared" ca="1" si="53"/>
        <v/>
      </c>
      <c r="I140" s="139" t="str">
        <f t="shared" ca="1" si="54"/>
        <v/>
      </c>
      <c r="J140" s="140" t="str">
        <f t="shared" ca="1" si="59"/>
        <v/>
      </c>
      <c r="K140" s="118" t="str">
        <f t="shared" ca="1" si="60"/>
        <v/>
      </c>
      <c r="L140" s="118" t="str">
        <f t="shared" ca="1" si="55"/>
        <v/>
      </c>
      <c r="M140" s="140" t="str">
        <f t="shared" ca="1" si="56"/>
        <v/>
      </c>
      <c r="N140" s="140" t="str">
        <f t="shared" ca="1" si="64"/>
        <v/>
      </c>
      <c r="O140" s="139" t="str">
        <f t="shared" ca="1" si="57"/>
        <v/>
      </c>
      <c r="P140" s="140" t="str">
        <f t="shared" ca="1" si="61"/>
        <v/>
      </c>
      <c r="Q140" s="118" t="str">
        <f t="shared" ca="1" si="62"/>
        <v/>
      </c>
      <c r="R140" s="138" t="str">
        <f t="shared" ca="1" si="63"/>
        <v/>
      </c>
    </row>
    <row r="141" spans="1:18" x14ac:dyDescent="0.15">
      <c r="A141" s="138" t="str">
        <f t="shared" ca="1" si="58"/>
        <v/>
      </c>
      <c r="B141" s="102" t="str">
        <f t="shared" ca="1" si="47"/>
        <v/>
      </c>
      <c r="C141" s="102" t="str">
        <f t="shared" ca="1" si="48"/>
        <v/>
      </c>
      <c r="D141" s="102" t="str">
        <f t="shared" ca="1" si="49"/>
        <v/>
      </c>
      <c r="E141" s="102" t="str">
        <f t="shared" ca="1" si="50"/>
        <v/>
      </c>
      <c r="F141" s="102" t="str">
        <f t="shared" ca="1" si="51"/>
        <v/>
      </c>
      <c r="G141" s="102" t="str">
        <f t="shared" ca="1" si="52"/>
        <v/>
      </c>
      <c r="H141" s="139" t="str">
        <f t="shared" ca="1" si="53"/>
        <v/>
      </c>
      <c r="I141" s="139" t="str">
        <f t="shared" ca="1" si="54"/>
        <v/>
      </c>
      <c r="J141" s="140" t="str">
        <f t="shared" ca="1" si="59"/>
        <v/>
      </c>
      <c r="K141" s="118" t="str">
        <f t="shared" ca="1" si="60"/>
        <v/>
      </c>
      <c r="L141" s="118" t="str">
        <f t="shared" ca="1" si="55"/>
        <v/>
      </c>
      <c r="M141" s="140" t="str">
        <f t="shared" ca="1" si="56"/>
        <v/>
      </c>
      <c r="N141" s="140" t="str">
        <f t="shared" ca="1" si="64"/>
        <v/>
      </c>
      <c r="O141" s="139" t="str">
        <f t="shared" ca="1" si="57"/>
        <v/>
      </c>
      <c r="P141" s="140" t="str">
        <f t="shared" ca="1" si="61"/>
        <v/>
      </c>
      <c r="Q141" s="118" t="str">
        <f t="shared" ca="1" si="62"/>
        <v/>
      </c>
      <c r="R141" s="138" t="str">
        <f t="shared" ca="1" si="63"/>
        <v/>
      </c>
    </row>
    <row r="142" spans="1:18" x14ac:dyDescent="0.15">
      <c r="A142" s="138" t="str">
        <f t="shared" ca="1" si="58"/>
        <v/>
      </c>
      <c r="B142" s="102" t="str">
        <f t="shared" ca="1" si="47"/>
        <v/>
      </c>
      <c r="C142" s="102" t="str">
        <f t="shared" ca="1" si="48"/>
        <v/>
      </c>
      <c r="D142" s="102" t="str">
        <f t="shared" ca="1" si="49"/>
        <v/>
      </c>
      <c r="E142" s="102" t="str">
        <f t="shared" ca="1" si="50"/>
        <v/>
      </c>
      <c r="F142" s="102" t="str">
        <f t="shared" ca="1" si="51"/>
        <v/>
      </c>
      <c r="G142" s="102" t="str">
        <f t="shared" ca="1" si="52"/>
        <v/>
      </c>
      <c r="H142" s="139" t="str">
        <f t="shared" ca="1" si="53"/>
        <v/>
      </c>
      <c r="I142" s="139" t="str">
        <f t="shared" ca="1" si="54"/>
        <v/>
      </c>
      <c r="J142" s="140" t="str">
        <f t="shared" ca="1" si="59"/>
        <v/>
      </c>
      <c r="K142" s="118" t="str">
        <f t="shared" ca="1" si="60"/>
        <v/>
      </c>
      <c r="L142" s="118" t="str">
        <f t="shared" ca="1" si="55"/>
        <v/>
      </c>
      <c r="M142" s="140" t="str">
        <f t="shared" ca="1" si="56"/>
        <v/>
      </c>
      <c r="N142" s="140" t="str">
        <f t="shared" ca="1" si="64"/>
        <v/>
      </c>
      <c r="O142" s="139" t="str">
        <f t="shared" ca="1" si="57"/>
        <v/>
      </c>
      <c r="P142" s="140" t="str">
        <f t="shared" ca="1" si="61"/>
        <v/>
      </c>
      <c r="Q142" s="118" t="str">
        <f t="shared" ca="1" si="62"/>
        <v/>
      </c>
      <c r="R142" s="138" t="str">
        <f t="shared" ca="1" si="63"/>
        <v/>
      </c>
    </row>
    <row r="143" spans="1:18" x14ac:dyDescent="0.15">
      <c r="A143" s="138" t="str">
        <f t="shared" ca="1" si="58"/>
        <v/>
      </c>
      <c r="B143" s="102" t="str">
        <f t="shared" ca="1" si="47"/>
        <v/>
      </c>
      <c r="C143" s="102" t="str">
        <f t="shared" ca="1" si="48"/>
        <v/>
      </c>
      <c r="D143" s="102" t="str">
        <f t="shared" ca="1" si="49"/>
        <v/>
      </c>
      <c r="E143" s="102" t="str">
        <f t="shared" ca="1" si="50"/>
        <v/>
      </c>
      <c r="F143" s="102" t="str">
        <f t="shared" ca="1" si="51"/>
        <v/>
      </c>
      <c r="G143" s="102" t="str">
        <f t="shared" ca="1" si="52"/>
        <v/>
      </c>
      <c r="H143" s="139" t="str">
        <f t="shared" ca="1" si="53"/>
        <v/>
      </c>
      <c r="I143" s="139" t="str">
        <f t="shared" ca="1" si="54"/>
        <v/>
      </c>
      <c r="J143" s="140" t="str">
        <f t="shared" ca="1" si="59"/>
        <v/>
      </c>
      <c r="K143" s="118" t="str">
        <f t="shared" ca="1" si="60"/>
        <v/>
      </c>
      <c r="L143" s="118" t="str">
        <f t="shared" ca="1" si="55"/>
        <v/>
      </c>
      <c r="M143" s="140" t="str">
        <f t="shared" ca="1" si="56"/>
        <v/>
      </c>
      <c r="N143" s="140" t="str">
        <f t="shared" ca="1" si="64"/>
        <v/>
      </c>
      <c r="O143" s="139" t="str">
        <f t="shared" ca="1" si="57"/>
        <v/>
      </c>
      <c r="P143" s="140" t="str">
        <f t="shared" ca="1" si="61"/>
        <v/>
      </c>
      <c r="Q143" s="118" t="str">
        <f t="shared" ca="1" si="62"/>
        <v/>
      </c>
      <c r="R143" s="138" t="str">
        <f t="shared" ca="1" si="63"/>
        <v/>
      </c>
    </row>
    <row r="144" spans="1:18" x14ac:dyDescent="0.15">
      <c r="A144" s="138" t="str">
        <f t="shared" ca="1" si="58"/>
        <v/>
      </c>
      <c r="B144" s="102" t="str">
        <f t="shared" ca="1" si="47"/>
        <v/>
      </c>
      <c r="C144" s="102" t="str">
        <f t="shared" ca="1" si="48"/>
        <v/>
      </c>
      <c r="D144" s="102" t="str">
        <f t="shared" ca="1" si="49"/>
        <v/>
      </c>
      <c r="E144" s="102" t="str">
        <f t="shared" ca="1" si="50"/>
        <v/>
      </c>
      <c r="F144" s="102" t="str">
        <f t="shared" ca="1" si="51"/>
        <v/>
      </c>
      <c r="G144" s="102" t="str">
        <f t="shared" ca="1" si="52"/>
        <v/>
      </c>
      <c r="H144" s="139" t="str">
        <f t="shared" ca="1" si="53"/>
        <v/>
      </c>
      <c r="I144" s="139" t="str">
        <f t="shared" ca="1" si="54"/>
        <v/>
      </c>
      <c r="J144" s="140" t="str">
        <f t="shared" ca="1" si="59"/>
        <v/>
      </c>
      <c r="K144" s="118" t="str">
        <f t="shared" ca="1" si="60"/>
        <v/>
      </c>
      <c r="L144" s="118" t="str">
        <f t="shared" ca="1" si="55"/>
        <v/>
      </c>
      <c r="M144" s="140" t="str">
        <f t="shared" ca="1" si="56"/>
        <v/>
      </c>
      <c r="N144" s="140" t="str">
        <f t="shared" ca="1" si="64"/>
        <v/>
      </c>
      <c r="O144" s="139" t="str">
        <f t="shared" ca="1" si="57"/>
        <v/>
      </c>
      <c r="P144" s="140" t="str">
        <f t="shared" ca="1" si="61"/>
        <v/>
      </c>
      <c r="Q144" s="118" t="str">
        <f t="shared" ca="1" si="62"/>
        <v/>
      </c>
      <c r="R144" s="138" t="str">
        <f t="shared" ca="1" si="63"/>
        <v/>
      </c>
    </row>
    <row r="145" spans="1:18" x14ac:dyDescent="0.15">
      <c r="A145" s="138" t="str">
        <f t="shared" ca="1" si="58"/>
        <v/>
      </c>
      <c r="B145" s="102" t="str">
        <f t="shared" ca="1" si="47"/>
        <v/>
      </c>
      <c r="C145" s="102" t="str">
        <f t="shared" ca="1" si="48"/>
        <v/>
      </c>
      <c r="D145" s="102" t="str">
        <f t="shared" ca="1" si="49"/>
        <v/>
      </c>
      <c r="E145" s="102" t="str">
        <f t="shared" ca="1" si="50"/>
        <v/>
      </c>
      <c r="F145" s="102" t="str">
        <f t="shared" ca="1" si="51"/>
        <v/>
      </c>
      <c r="G145" s="102" t="str">
        <f t="shared" ca="1" si="52"/>
        <v/>
      </c>
      <c r="H145" s="139" t="str">
        <f t="shared" ca="1" si="53"/>
        <v/>
      </c>
      <c r="I145" s="139" t="str">
        <f t="shared" ca="1" si="54"/>
        <v/>
      </c>
      <c r="J145" s="140" t="str">
        <f t="shared" ca="1" si="59"/>
        <v/>
      </c>
      <c r="K145" s="118" t="str">
        <f t="shared" ca="1" si="60"/>
        <v/>
      </c>
      <c r="L145" s="118" t="str">
        <f t="shared" ca="1" si="55"/>
        <v/>
      </c>
      <c r="M145" s="140" t="str">
        <f t="shared" ca="1" si="56"/>
        <v/>
      </c>
      <c r="N145" s="140" t="str">
        <f t="shared" ca="1" si="64"/>
        <v/>
      </c>
      <c r="O145" s="139" t="str">
        <f t="shared" ca="1" si="57"/>
        <v/>
      </c>
      <c r="P145" s="140" t="str">
        <f t="shared" ca="1" si="61"/>
        <v/>
      </c>
      <c r="Q145" s="118" t="str">
        <f t="shared" ca="1" si="62"/>
        <v/>
      </c>
      <c r="R145" s="138" t="str">
        <f t="shared" ca="1" si="63"/>
        <v/>
      </c>
    </row>
    <row r="146" spans="1:18" x14ac:dyDescent="0.15">
      <c r="A146" s="138" t="str">
        <f t="shared" ca="1" si="58"/>
        <v/>
      </c>
      <c r="B146" s="102" t="str">
        <f t="shared" ca="1" si="47"/>
        <v/>
      </c>
      <c r="C146" s="102" t="str">
        <f t="shared" ca="1" si="48"/>
        <v/>
      </c>
      <c r="D146" s="102" t="str">
        <f t="shared" ca="1" si="49"/>
        <v/>
      </c>
      <c r="E146" s="102" t="str">
        <f t="shared" ca="1" si="50"/>
        <v/>
      </c>
      <c r="F146" s="102" t="str">
        <f t="shared" ca="1" si="51"/>
        <v/>
      </c>
      <c r="G146" s="102" t="str">
        <f t="shared" ca="1" si="52"/>
        <v/>
      </c>
      <c r="H146" s="139" t="str">
        <f t="shared" ca="1" si="53"/>
        <v/>
      </c>
      <c r="I146" s="139" t="str">
        <f t="shared" ca="1" si="54"/>
        <v/>
      </c>
      <c r="J146" s="140" t="str">
        <f t="shared" ca="1" si="59"/>
        <v/>
      </c>
      <c r="K146" s="118" t="str">
        <f t="shared" ca="1" si="60"/>
        <v/>
      </c>
      <c r="L146" s="118" t="str">
        <f t="shared" ca="1" si="55"/>
        <v/>
      </c>
      <c r="M146" s="140" t="str">
        <f t="shared" ca="1" si="56"/>
        <v/>
      </c>
      <c r="N146" s="140" t="str">
        <f t="shared" ca="1" si="64"/>
        <v/>
      </c>
      <c r="O146" s="139" t="str">
        <f t="shared" ca="1" si="57"/>
        <v/>
      </c>
      <c r="P146" s="140" t="str">
        <f t="shared" ca="1" si="61"/>
        <v/>
      </c>
      <c r="Q146" s="118" t="str">
        <f t="shared" ca="1" si="62"/>
        <v/>
      </c>
      <c r="R146" s="138" t="str">
        <f t="shared" ca="1" si="63"/>
        <v/>
      </c>
    </row>
    <row r="147" spans="1:18" x14ac:dyDescent="0.15">
      <c r="A147" s="138" t="str">
        <f t="shared" ca="1" si="58"/>
        <v/>
      </c>
      <c r="B147" s="102" t="str">
        <f t="shared" ca="1" si="47"/>
        <v/>
      </c>
      <c r="C147" s="102" t="str">
        <f t="shared" ca="1" si="48"/>
        <v/>
      </c>
      <c r="D147" s="102" t="str">
        <f t="shared" ca="1" si="49"/>
        <v/>
      </c>
      <c r="E147" s="102" t="str">
        <f t="shared" ca="1" si="50"/>
        <v/>
      </c>
      <c r="F147" s="102" t="str">
        <f t="shared" ca="1" si="51"/>
        <v/>
      </c>
      <c r="G147" s="102" t="str">
        <f t="shared" ca="1" si="52"/>
        <v/>
      </c>
      <c r="H147" s="139" t="str">
        <f t="shared" ca="1" si="53"/>
        <v/>
      </c>
      <c r="I147" s="139" t="str">
        <f t="shared" ca="1" si="54"/>
        <v/>
      </c>
      <c r="J147" s="140" t="str">
        <f t="shared" ca="1" si="59"/>
        <v/>
      </c>
      <c r="K147" s="118" t="str">
        <f t="shared" ca="1" si="60"/>
        <v/>
      </c>
      <c r="L147" s="118" t="str">
        <f t="shared" ca="1" si="55"/>
        <v/>
      </c>
      <c r="M147" s="140" t="str">
        <f t="shared" ca="1" si="56"/>
        <v/>
      </c>
      <c r="N147" s="140" t="str">
        <f t="shared" ca="1" si="64"/>
        <v/>
      </c>
      <c r="O147" s="139" t="str">
        <f t="shared" ca="1" si="57"/>
        <v/>
      </c>
      <c r="P147" s="140" t="str">
        <f t="shared" ca="1" si="61"/>
        <v/>
      </c>
      <c r="Q147" s="118" t="str">
        <f t="shared" ca="1" si="62"/>
        <v/>
      </c>
      <c r="R147" s="138" t="str">
        <f t="shared" ca="1" si="63"/>
        <v/>
      </c>
    </row>
    <row r="148" spans="1:18" x14ac:dyDescent="0.15">
      <c r="A148" s="138" t="str">
        <f t="shared" ca="1" si="58"/>
        <v/>
      </c>
      <c r="B148" s="102" t="str">
        <f t="shared" ca="1" si="47"/>
        <v/>
      </c>
      <c r="C148" s="102" t="str">
        <f t="shared" ca="1" si="48"/>
        <v/>
      </c>
      <c r="D148" s="102" t="str">
        <f t="shared" ca="1" si="49"/>
        <v/>
      </c>
      <c r="E148" s="102" t="str">
        <f t="shared" ca="1" si="50"/>
        <v/>
      </c>
      <c r="F148" s="102" t="str">
        <f t="shared" ca="1" si="51"/>
        <v/>
      </c>
      <c r="G148" s="102" t="str">
        <f t="shared" ca="1" si="52"/>
        <v/>
      </c>
      <c r="H148" s="139" t="str">
        <f t="shared" ca="1" si="53"/>
        <v/>
      </c>
      <c r="I148" s="139" t="str">
        <f t="shared" ca="1" si="54"/>
        <v/>
      </c>
      <c r="J148" s="140" t="str">
        <f t="shared" ca="1" si="59"/>
        <v/>
      </c>
      <c r="K148" s="118" t="str">
        <f t="shared" ca="1" si="60"/>
        <v/>
      </c>
      <c r="L148" s="118" t="str">
        <f t="shared" ca="1" si="55"/>
        <v/>
      </c>
      <c r="M148" s="140" t="str">
        <f t="shared" ca="1" si="56"/>
        <v/>
      </c>
      <c r="N148" s="140" t="str">
        <f t="shared" ca="1" si="64"/>
        <v/>
      </c>
      <c r="O148" s="139" t="str">
        <f t="shared" ca="1" si="57"/>
        <v/>
      </c>
      <c r="P148" s="140" t="str">
        <f t="shared" ca="1" si="61"/>
        <v/>
      </c>
      <c r="Q148" s="118" t="str">
        <f t="shared" ca="1" si="62"/>
        <v/>
      </c>
      <c r="R148" s="138" t="str">
        <f t="shared" ca="1" si="63"/>
        <v/>
      </c>
    </row>
    <row r="149" spans="1:18" x14ac:dyDescent="0.15">
      <c r="A149" s="138" t="str">
        <f t="shared" ca="1" si="58"/>
        <v/>
      </c>
      <c r="B149" s="102" t="str">
        <f t="shared" ca="1" si="47"/>
        <v/>
      </c>
      <c r="C149" s="102" t="str">
        <f t="shared" ca="1" si="48"/>
        <v/>
      </c>
      <c r="D149" s="102" t="str">
        <f t="shared" ca="1" si="49"/>
        <v/>
      </c>
      <c r="E149" s="102" t="str">
        <f t="shared" ca="1" si="50"/>
        <v/>
      </c>
      <c r="F149" s="102" t="str">
        <f t="shared" ca="1" si="51"/>
        <v/>
      </c>
      <c r="G149" s="102" t="str">
        <f t="shared" ca="1" si="52"/>
        <v/>
      </c>
      <c r="H149" s="139" t="str">
        <f t="shared" ca="1" si="53"/>
        <v/>
      </c>
      <c r="I149" s="139" t="str">
        <f t="shared" ca="1" si="54"/>
        <v/>
      </c>
      <c r="J149" s="140" t="str">
        <f t="shared" ca="1" si="59"/>
        <v/>
      </c>
      <c r="K149" s="118" t="str">
        <f t="shared" ca="1" si="60"/>
        <v/>
      </c>
      <c r="L149" s="118" t="str">
        <f t="shared" ca="1" si="55"/>
        <v/>
      </c>
      <c r="M149" s="140" t="str">
        <f t="shared" ca="1" si="56"/>
        <v/>
      </c>
      <c r="N149" s="140" t="str">
        <f t="shared" ca="1" si="64"/>
        <v/>
      </c>
      <c r="O149" s="139" t="str">
        <f t="shared" ca="1" si="57"/>
        <v/>
      </c>
      <c r="P149" s="140" t="str">
        <f t="shared" ca="1" si="61"/>
        <v/>
      </c>
      <c r="Q149" s="118" t="str">
        <f t="shared" ca="1" si="62"/>
        <v/>
      </c>
      <c r="R149" s="138" t="str">
        <f t="shared" ca="1" si="63"/>
        <v/>
      </c>
    </row>
    <row r="150" spans="1:18" x14ac:dyDescent="0.15">
      <c r="A150" s="138" t="str">
        <f t="shared" ca="1" si="58"/>
        <v/>
      </c>
      <c r="B150" s="102" t="str">
        <f t="shared" ca="1" si="47"/>
        <v/>
      </c>
      <c r="C150" s="102" t="str">
        <f t="shared" ca="1" si="48"/>
        <v/>
      </c>
      <c r="D150" s="102" t="str">
        <f t="shared" ca="1" si="49"/>
        <v/>
      </c>
      <c r="E150" s="102" t="str">
        <f t="shared" ca="1" si="50"/>
        <v/>
      </c>
      <c r="F150" s="102" t="str">
        <f t="shared" ca="1" si="51"/>
        <v/>
      </c>
      <c r="G150" s="102" t="str">
        <f t="shared" ca="1" si="52"/>
        <v/>
      </c>
      <c r="H150" s="139" t="str">
        <f t="shared" ca="1" si="53"/>
        <v/>
      </c>
      <c r="I150" s="139" t="str">
        <f t="shared" ca="1" si="54"/>
        <v/>
      </c>
      <c r="J150" s="140" t="str">
        <f t="shared" ca="1" si="59"/>
        <v/>
      </c>
      <c r="K150" s="118" t="str">
        <f t="shared" ca="1" si="60"/>
        <v/>
      </c>
      <c r="L150" s="118" t="str">
        <f t="shared" ca="1" si="55"/>
        <v/>
      </c>
      <c r="M150" s="140" t="str">
        <f t="shared" ca="1" si="56"/>
        <v/>
      </c>
      <c r="N150" s="140" t="str">
        <f t="shared" ca="1" si="64"/>
        <v/>
      </c>
      <c r="O150" s="139" t="str">
        <f t="shared" ca="1" si="57"/>
        <v/>
      </c>
      <c r="P150" s="140" t="str">
        <f t="shared" ca="1" si="61"/>
        <v/>
      </c>
      <c r="Q150" s="118" t="str">
        <f t="shared" ca="1" si="62"/>
        <v/>
      </c>
      <c r="R150" s="138" t="str">
        <f t="shared" ca="1" si="63"/>
        <v/>
      </c>
    </row>
    <row r="151" spans="1:18" x14ac:dyDescent="0.15">
      <c r="A151" s="138" t="str">
        <f t="shared" ca="1" si="58"/>
        <v/>
      </c>
      <c r="B151" s="102" t="str">
        <f t="shared" ca="1" si="47"/>
        <v/>
      </c>
      <c r="C151" s="102" t="str">
        <f t="shared" ca="1" si="48"/>
        <v/>
      </c>
      <c r="D151" s="102" t="str">
        <f t="shared" ca="1" si="49"/>
        <v/>
      </c>
      <c r="E151" s="102" t="str">
        <f t="shared" ca="1" si="50"/>
        <v/>
      </c>
      <c r="F151" s="102" t="str">
        <f t="shared" ca="1" si="51"/>
        <v/>
      </c>
      <c r="G151" s="102" t="str">
        <f t="shared" ca="1" si="52"/>
        <v/>
      </c>
      <c r="H151" s="139" t="str">
        <f t="shared" ca="1" si="53"/>
        <v/>
      </c>
      <c r="I151" s="139" t="str">
        <f t="shared" ca="1" si="54"/>
        <v/>
      </c>
      <c r="J151" s="140" t="str">
        <f t="shared" ca="1" si="59"/>
        <v/>
      </c>
      <c r="K151" s="118" t="str">
        <f t="shared" ca="1" si="60"/>
        <v/>
      </c>
      <c r="L151" s="118" t="str">
        <f t="shared" ca="1" si="55"/>
        <v/>
      </c>
      <c r="M151" s="140" t="str">
        <f t="shared" ca="1" si="56"/>
        <v/>
      </c>
      <c r="N151" s="140" t="str">
        <f t="shared" ca="1" si="64"/>
        <v/>
      </c>
      <c r="O151" s="139" t="str">
        <f t="shared" ca="1" si="57"/>
        <v/>
      </c>
      <c r="P151" s="140" t="str">
        <f t="shared" ca="1" si="61"/>
        <v/>
      </c>
      <c r="Q151" s="118" t="str">
        <f t="shared" ca="1" si="62"/>
        <v/>
      </c>
      <c r="R151" s="138" t="str">
        <f t="shared" ca="1" si="63"/>
        <v/>
      </c>
    </row>
    <row r="152" spans="1:18" x14ac:dyDescent="0.15">
      <c r="A152" s="138" t="str">
        <f t="shared" ca="1" si="58"/>
        <v/>
      </c>
      <c r="B152" s="102" t="str">
        <f t="shared" ca="1" si="47"/>
        <v/>
      </c>
      <c r="C152" s="102" t="str">
        <f t="shared" ca="1" si="48"/>
        <v/>
      </c>
      <c r="D152" s="102" t="str">
        <f t="shared" ca="1" si="49"/>
        <v/>
      </c>
      <c r="E152" s="102" t="str">
        <f t="shared" ca="1" si="50"/>
        <v/>
      </c>
      <c r="F152" s="102" t="str">
        <f t="shared" ca="1" si="51"/>
        <v/>
      </c>
      <c r="G152" s="102" t="str">
        <f t="shared" ca="1" si="52"/>
        <v/>
      </c>
      <c r="H152" s="139" t="str">
        <f t="shared" ca="1" si="53"/>
        <v/>
      </c>
      <c r="I152" s="139" t="str">
        <f t="shared" ca="1" si="54"/>
        <v/>
      </c>
      <c r="J152" s="140" t="str">
        <f t="shared" ca="1" si="59"/>
        <v/>
      </c>
      <c r="K152" s="118" t="str">
        <f t="shared" ca="1" si="60"/>
        <v/>
      </c>
      <c r="L152" s="118" t="str">
        <f t="shared" ca="1" si="55"/>
        <v/>
      </c>
      <c r="M152" s="140" t="str">
        <f t="shared" ca="1" si="56"/>
        <v/>
      </c>
      <c r="N152" s="140" t="str">
        <f t="shared" ca="1" si="64"/>
        <v/>
      </c>
      <c r="O152" s="139" t="str">
        <f t="shared" ca="1" si="57"/>
        <v/>
      </c>
      <c r="P152" s="140" t="str">
        <f t="shared" ca="1" si="61"/>
        <v/>
      </c>
      <c r="Q152" s="118" t="str">
        <f t="shared" ca="1" si="62"/>
        <v/>
      </c>
      <c r="R152" s="138" t="str">
        <f t="shared" ca="1" si="63"/>
        <v/>
      </c>
    </row>
    <row r="153" spans="1:18" x14ac:dyDescent="0.15">
      <c r="A153" s="138" t="str">
        <f t="shared" ca="1" si="58"/>
        <v/>
      </c>
      <c r="B153" s="102" t="str">
        <f t="shared" ca="1" si="47"/>
        <v/>
      </c>
      <c r="C153" s="102" t="str">
        <f t="shared" ca="1" si="48"/>
        <v/>
      </c>
      <c r="D153" s="102" t="str">
        <f t="shared" ca="1" si="49"/>
        <v/>
      </c>
      <c r="E153" s="102" t="str">
        <f t="shared" ca="1" si="50"/>
        <v/>
      </c>
      <c r="F153" s="102" t="str">
        <f t="shared" ca="1" si="51"/>
        <v/>
      </c>
      <c r="G153" s="102" t="str">
        <f t="shared" ca="1" si="52"/>
        <v/>
      </c>
      <c r="H153" s="139" t="str">
        <f t="shared" ca="1" si="53"/>
        <v/>
      </c>
      <c r="I153" s="139" t="str">
        <f t="shared" ca="1" si="54"/>
        <v/>
      </c>
      <c r="J153" s="140" t="str">
        <f t="shared" ca="1" si="59"/>
        <v/>
      </c>
      <c r="K153" s="118" t="str">
        <f t="shared" ca="1" si="60"/>
        <v/>
      </c>
      <c r="L153" s="118" t="str">
        <f t="shared" ca="1" si="55"/>
        <v/>
      </c>
      <c r="M153" s="140" t="str">
        <f t="shared" ca="1" si="56"/>
        <v/>
      </c>
      <c r="N153" s="140" t="str">
        <f t="shared" ca="1" si="64"/>
        <v/>
      </c>
      <c r="O153" s="139" t="str">
        <f t="shared" ca="1" si="57"/>
        <v/>
      </c>
      <c r="P153" s="140" t="str">
        <f t="shared" ca="1" si="61"/>
        <v/>
      </c>
      <c r="Q153" s="118" t="str">
        <f t="shared" ca="1" si="62"/>
        <v/>
      </c>
      <c r="R153" s="138" t="str">
        <f t="shared" ca="1" si="63"/>
        <v/>
      </c>
    </row>
    <row r="154" spans="1:18" x14ac:dyDescent="0.15">
      <c r="A154" s="138" t="str">
        <f t="shared" ca="1" si="58"/>
        <v/>
      </c>
      <c r="B154" s="102" t="str">
        <f t="shared" ca="1" si="47"/>
        <v/>
      </c>
      <c r="C154" s="102" t="str">
        <f t="shared" ca="1" si="48"/>
        <v/>
      </c>
      <c r="D154" s="102" t="str">
        <f t="shared" ca="1" si="49"/>
        <v/>
      </c>
      <c r="E154" s="102" t="str">
        <f t="shared" ca="1" si="50"/>
        <v/>
      </c>
      <c r="F154" s="102" t="str">
        <f t="shared" ca="1" si="51"/>
        <v/>
      </c>
      <c r="G154" s="102" t="str">
        <f t="shared" ca="1" si="52"/>
        <v/>
      </c>
      <c r="H154" s="139" t="str">
        <f t="shared" ca="1" si="53"/>
        <v/>
      </c>
      <c r="I154" s="139" t="str">
        <f t="shared" ca="1" si="54"/>
        <v/>
      </c>
      <c r="J154" s="140" t="str">
        <f t="shared" ca="1" si="59"/>
        <v/>
      </c>
      <c r="K154" s="118" t="str">
        <f t="shared" ca="1" si="60"/>
        <v/>
      </c>
      <c r="L154" s="118" t="str">
        <f t="shared" ca="1" si="55"/>
        <v/>
      </c>
      <c r="M154" s="140" t="str">
        <f t="shared" ca="1" si="56"/>
        <v/>
      </c>
      <c r="N154" s="140" t="str">
        <f t="shared" ca="1" si="64"/>
        <v/>
      </c>
      <c r="O154" s="139" t="str">
        <f t="shared" ca="1" si="57"/>
        <v/>
      </c>
      <c r="P154" s="140" t="str">
        <f t="shared" ca="1" si="61"/>
        <v/>
      </c>
      <c r="Q154" s="118" t="str">
        <f t="shared" ca="1" si="62"/>
        <v/>
      </c>
      <c r="R154" s="138" t="str">
        <f t="shared" ca="1" si="63"/>
        <v/>
      </c>
    </row>
    <row r="155" spans="1:18" x14ac:dyDescent="0.15">
      <c r="A155" s="138" t="str">
        <f t="shared" ca="1" si="58"/>
        <v/>
      </c>
      <c r="B155" s="102" t="str">
        <f t="shared" ca="1" si="47"/>
        <v/>
      </c>
      <c r="C155" s="102" t="str">
        <f t="shared" ca="1" si="48"/>
        <v/>
      </c>
      <c r="D155" s="102" t="str">
        <f t="shared" ca="1" si="49"/>
        <v/>
      </c>
      <c r="E155" s="102" t="str">
        <f t="shared" ca="1" si="50"/>
        <v/>
      </c>
      <c r="F155" s="102" t="str">
        <f t="shared" ca="1" si="51"/>
        <v/>
      </c>
      <c r="G155" s="102" t="str">
        <f t="shared" ca="1" si="52"/>
        <v/>
      </c>
      <c r="H155" s="139" t="str">
        <f t="shared" ca="1" si="53"/>
        <v/>
      </c>
      <c r="I155" s="139" t="str">
        <f t="shared" ca="1" si="54"/>
        <v/>
      </c>
      <c r="J155" s="140" t="str">
        <f t="shared" ca="1" si="59"/>
        <v/>
      </c>
      <c r="K155" s="118" t="str">
        <f t="shared" ca="1" si="60"/>
        <v/>
      </c>
      <c r="L155" s="118" t="str">
        <f t="shared" ca="1" si="55"/>
        <v/>
      </c>
      <c r="M155" s="140" t="str">
        <f t="shared" ca="1" si="56"/>
        <v/>
      </c>
      <c r="N155" s="140" t="str">
        <f t="shared" ca="1" si="64"/>
        <v/>
      </c>
      <c r="O155" s="139" t="str">
        <f t="shared" ca="1" si="57"/>
        <v/>
      </c>
      <c r="P155" s="140" t="str">
        <f t="shared" ca="1" si="61"/>
        <v/>
      </c>
      <c r="Q155" s="118" t="str">
        <f t="shared" ca="1" si="62"/>
        <v/>
      </c>
      <c r="R155" s="138" t="str">
        <f t="shared" ca="1" si="63"/>
        <v/>
      </c>
    </row>
    <row r="156" spans="1:18" x14ac:dyDescent="0.15">
      <c r="A156" s="138" t="str">
        <f t="shared" ca="1" si="58"/>
        <v/>
      </c>
      <c r="B156" s="102" t="str">
        <f t="shared" ca="1" si="47"/>
        <v/>
      </c>
      <c r="C156" s="102" t="str">
        <f t="shared" ca="1" si="48"/>
        <v/>
      </c>
      <c r="D156" s="102" t="str">
        <f t="shared" ca="1" si="49"/>
        <v/>
      </c>
      <c r="E156" s="102" t="str">
        <f t="shared" ca="1" si="50"/>
        <v/>
      </c>
      <c r="F156" s="102" t="str">
        <f t="shared" ca="1" si="51"/>
        <v/>
      </c>
      <c r="G156" s="102" t="str">
        <f t="shared" ca="1" si="52"/>
        <v/>
      </c>
      <c r="H156" s="139" t="str">
        <f t="shared" ca="1" si="53"/>
        <v/>
      </c>
      <c r="I156" s="139" t="str">
        <f t="shared" ca="1" si="54"/>
        <v/>
      </c>
      <c r="J156" s="140" t="str">
        <f t="shared" ca="1" si="59"/>
        <v/>
      </c>
      <c r="K156" s="118" t="str">
        <f t="shared" ca="1" si="60"/>
        <v/>
      </c>
      <c r="L156" s="118" t="str">
        <f t="shared" ca="1" si="55"/>
        <v/>
      </c>
      <c r="M156" s="140" t="str">
        <f t="shared" ca="1" si="56"/>
        <v/>
      </c>
      <c r="N156" s="140" t="str">
        <f t="shared" ca="1" si="64"/>
        <v/>
      </c>
      <c r="O156" s="139" t="str">
        <f t="shared" ca="1" si="57"/>
        <v/>
      </c>
      <c r="P156" s="140" t="str">
        <f t="shared" ca="1" si="61"/>
        <v/>
      </c>
      <c r="Q156" s="118" t="str">
        <f t="shared" ca="1" si="62"/>
        <v/>
      </c>
      <c r="R156" s="138" t="str">
        <f t="shared" ca="1" si="63"/>
        <v/>
      </c>
    </row>
    <row r="157" spans="1:18" x14ac:dyDescent="0.15">
      <c r="A157" s="138" t="str">
        <f t="shared" ca="1" si="58"/>
        <v/>
      </c>
      <c r="B157" s="102" t="str">
        <f t="shared" ca="1" si="47"/>
        <v/>
      </c>
      <c r="C157" s="102" t="str">
        <f t="shared" ca="1" si="48"/>
        <v/>
      </c>
      <c r="D157" s="102" t="str">
        <f t="shared" ca="1" si="49"/>
        <v/>
      </c>
      <c r="E157" s="102" t="str">
        <f t="shared" ca="1" si="50"/>
        <v/>
      </c>
      <c r="F157" s="102" t="str">
        <f t="shared" ca="1" si="51"/>
        <v/>
      </c>
      <c r="G157" s="102" t="str">
        <f t="shared" ca="1" si="52"/>
        <v/>
      </c>
      <c r="H157" s="139" t="str">
        <f t="shared" ca="1" si="53"/>
        <v/>
      </c>
      <c r="I157" s="139" t="str">
        <f t="shared" ca="1" si="54"/>
        <v/>
      </c>
      <c r="J157" s="140" t="str">
        <f t="shared" ca="1" si="59"/>
        <v/>
      </c>
      <c r="K157" s="118" t="str">
        <f t="shared" ca="1" si="60"/>
        <v/>
      </c>
      <c r="L157" s="118" t="str">
        <f t="shared" ca="1" si="55"/>
        <v/>
      </c>
      <c r="M157" s="140" t="str">
        <f t="shared" ca="1" si="56"/>
        <v/>
      </c>
      <c r="N157" s="140" t="str">
        <f t="shared" ca="1" si="64"/>
        <v/>
      </c>
      <c r="O157" s="139" t="str">
        <f t="shared" ca="1" si="57"/>
        <v/>
      </c>
      <c r="P157" s="140" t="str">
        <f t="shared" ca="1" si="61"/>
        <v/>
      </c>
      <c r="Q157" s="118" t="str">
        <f t="shared" ca="1" si="62"/>
        <v/>
      </c>
      <c r="R157" s="138" t="str">
        <f t="shared" ca="1" si="63"/>
        <v/>
      </c>
    </row>
    <row r="158" spans="1:18" x14ac:dyDescent="0.15">
      <c r="A158" s="138" t="str">
        <f t="shared" ca="1" si="58"/>
        <v/>
      </c>
      <c r="B158" s="102" t="str">
        <f t="shared" ca="1" si="47"/>
        <v/>
      </c>
      <c r="C158" s="102" t="str">
        <f t="shared" ca="1" si="48"/>
        <v/>
      </c>
      <c r="D158" s="102" t="str">
        <f t="shared" ca="1" si="49"/>
        <v/>
      </c>
      <c r="E158" s="102" t="str">
        <f t="shared" ca="1" si="50"/>
        <v/>
      </c>
      <c r="F158" s="102" t="str">
        <f t="shared" ca="1" si="51"/>
        <v/>
      </c>
      <c r="G158" s="102" t="str">
        <f t="shared" ca="1" si="52"/>
        <v/>
      </c>
      <c r="H158" s="139" t="str">
        <f t="shared" ca="1" si="53"/>
        <v/>
      </c>
      <c r="I158" s="139" t="str">
        <f t="shared" ca="1" si="54"/>
        <v/>
      </c>
      <c r="J158" s="140" t="str">
        <f t="shared" ca="1" si="59"/>
        <v/>
      </c>
      <c r="K158" s="118" t="str">
        <f t="shared" ca="1" si="60"/>
        <v/>
      </c>
      <c r="L158" s="118" t="str">
        <f t="shared" ca="1" si="55"/>
        <v/>
      </c>
      <c r="M158" s="140" t="str">
        <f t="shared" ca="1" si="56"/>
        <v/>
      </c>
      <c r="N158" s="140" t="str">
        <f t="shared" ca="1" si="64"/>
        <v/>
      </c>
      <c r="O158" s="139" t="str">
        <f t="shared" ca="1" si="57"/>
        <v/>
      </c>
      <c r="P158" s="140" t="str">
        <f t="shared" ca="1" si="61"/>
        <v/>
      </c>
      <c r="Q158" s="118" t="str">
        <f t="shared" ca="1" si="62"/>
        <v/>
      </c>
      <c r="R158" s="138" t="str">
        <f t="shared" ca="1" si="63"/>
        <v/>
      </c>
    </row>
    <row r="159" spans="1:18" x14ac:dyDescent="0.15">
      <c r="A159" s="138" t="str">
        <f t="shared" ca="1" si="58"/>
        <v/>
      </c>
      <c r="B159" s="102" t="str">
        <f t="shared" ca="1" si="47"/>
        <v/>
      </c>
      <c r="C159" s="102" t="str">
        <f t="shared" ca="1" si="48"/>
        <v/>
      </c>
      <c r="D159" s="102" t="str">
        <f t="shared" ca="1" si="49"/>
        <v/>
      </c>
      <c r="E159" s="102" t="str">
        <f t="shared" ca="1" si="50"/>
        <v/>
      </c>
      <c r="F159" s="102" t="str">
        <f t="shared" ca="1" si="51"/>
        <v/>
      </c>
      <c r="G159" s="102" t="str">
        <f t="shared" ca="1" si="52"/>
        <v/>
      </c>
      <c r="H159" s="139" t="str">
        <f t="shared" ca="1" si="53"/>
        <v/>
      </c>
      <c r="I159" s="139" t="str">
        <f t="shared" ca="1" si="54"/>
        <v/>
      </c>
      <c r="J159" s="140" t="str">
        <f t="shared" ca="1" si="59"/>
        <v/>
      </c>
      <c r="K159" s="118" t="str">
        <f t="shared" ca="1" si="60"/>
        <v/>
      </c>
      <c r="L159" s="118" t="str">
        <f t="shared" ca="1" si="55"/>
        <v/>
      </c>
      <c r="M159" s="140" t="str">
        <f t="shared" ca="1" si="56"/>
        <v/>
      </c>
      <c r="N159" s="140" t="str">
        <f t="shared" ca="1" si="64"/>
        <v/>
      </c>
      <c r="O159" s="139" t="str">
        <f t="shared" ca="1" si="57"/>
        <v/>
      </c>
      <c r="P159" s="140" t="str">
        <f t="shared" ca="1" si="61"/>
        <v/>
      </c>
      <c r="Q159" s="118" t="str">
        <f t="shared" ca="1" si="62"/>
        <v/>
      </c>
      <c r="R159" s="138" t="str">
        <f t="shared" ca="1" si="63"/>
        <v/>
      </c>
    </row>
    <row r="160" spans="1:18" x14ac:dyDescent="0.15">
      <c r="A160" s="138" t="str">
        <f t="shared" ca="1" si="58"/>
        <v/>
      </c>
      <c r="B160" s="102" t="str">
        <f t="shared" ca="1" si="47"/>
        <v/>
      </c>
      <c r="C160" s="102" t="str">
        <f t="shared" ca="1" si="48"/>
        <v/>
      </c>
      <c r="D160" s="102" t="str">
        <f t="shared" ca="1" si="49"/>
        <v/>
      </c>
      <c r="E160" s="102" t="str">
        <f t="shared" ca="1" si="50"/>
        <v/>
      </c>
      <c r="F160" s="102" t="str">
        <f t="shared" ca="1" si="51"/>
        <v/>
      </c>
      <c r="G160" s="102" t="str">
        <f t="shared" ca="1" si="52"/>
        <v/>
      </c>
      <c r="H160" s="139" t="str">
        <f t="shared" ca="1" si="53"/>
        <v/>
      </c>
      <c r="I160" s="139" t="str">
        <f t="shared" ca="1" si="54"/>
        <v/>
      </c>
      <c r="J160" s="140" t="str">
        <f t="shared" ca="1" si="59"/>
        <v/>
      </c>
      <c r="K160" s="118" t="str">
        <f t="shared" ca="1" si="60"/>
        <v/>
      </c>
      <c r="L160" s="118" t="str">
        <f t="shared" ca="1" si="55"/>
        <v/>
      </c>
      <c r="M160" s="140" t="str">
        <f t="shared" ca="1" si="56"/>
        <v/>
      </c>
      <c r="N160" s="140" t="str">
        <f t="shared" ca="1" si="64"/>
        <v/>
      </c>
      <c r="O160" s="139" t="str">
        <f t="shared" ca="1" si="57"/>
        <v/>
      </c>
      <c r="P160" s="140" t="str">
        <f t="shared" ca="1" si="61"/>
        <v/>
      </c>
      <c r="Q160" s="118" t="str">
        <f t="shared" ca="1" si="62"/>
        <v/>
      </c>
      <c r="R160" s="138" t="str">
        <f t="shared" ca="1" si="63"/>
        <v/>
      </c>
    </row>
    <row r="161" spans="1:18" x14ac:dyDescent="0.15">
      <c r="A161" s="138" t="str">
        <f t="shared" ca="1" si="58"/>
        <v/>
      </c>
      <c r="B161" s="102" t="str">
        <f t="shared" ca="1" si="47"/>
        <v/>
      </c>
      <c r="C161" s="102" t="str">
        <f t="shared" ca="1" si="48"/>
        <v/>
      </c>
      <c r="D161" s="102" t="str">
        <f t="shared" ca="1" si="49"/>
        <v/>
      </c>
      <c r="E161" s="102" t="str">
        <f t="shared" ca="1" si="50"/>
        <v/>
      </c>
      <c r="F161" s="102" t="str">
        <f t="shared" ca="1" si="51"/>
        <v/>
      </c>
      <c r="G161" s="102" t="str">
        <f t="shared" ca="1" si="52"/>
        <v/>
      </c>
      <c r="H161" s="139" t="str">
        <f t="shared" ca="1" si="53"/>
        <v/>
      </c>
      <c r="I161" s="139" t="str">
        <f t="shared" ca="1" si="54"/>
        <v/>
      </c>
      <c r="J161" s="140" t="str">
        <f t="shared" ca="1" si="59"/>
        <v/>
      </c>
      <c r="K161" s="118" t="str">
        <f t="shared" ca="1" si="60"/>
        <v/>
      </c>
      <c r="L161" s="118" t="str">
        <f t="shared" ca="1" si="55"/>
        <v/>
      </c>
      <c r="M161" s="140" t="str">
        <f t="shared" ca="1" si="56"/>
        <v/>
      </c>
      <c r="N161" s="140" t="str">
        <f t="shared" ca="1" si="64"/>
        <v/>
      </c>
      <c r="O161" s="139" t="str">
        <f t="shared" ca="1" si="57"/>
        <v/>
      </c>
      <c r="P161" s="140" t="str">
        <f t="shared" ca="1" si="61"/>
        <v/>
      </c>
      <c r="Q161" s="118" t="str">
        <f t="shared" ca="1" si="62"/>
        <v/>
      </c>
      <c r="R161" s="138" t="str">
        <f t="shared" ca="1" si="63"/>
        <v/>
      </c>
    </row>
    <row r="162" spans="1:18" x14ac:dyDescent="0.15">
      <c r="A162" s="138" t="str">
        <f t="shared" ca="1" si="58"/>
        <v/>
      </c>
      <c r="B162" s="102" t="str">
        <f t="shared" ca="1" si="47"/>
        <v/>
      </c>
      <c r="C162" s="102" t="str">
        <f t="shared" ca="1" si="48"/>
        <v/>
      </c>
      <c r="D162" s="102" t="str">
        <f t="shared" ca="1" si="49"/>
        <v/>
      </c>
      <c r="E162" s="102" t="str">
        <f t="shared" ca="1" si="50"/>
        <v/>
      </c>
      <c r="F162" s="102" t="str">
        <f t="shared" ca="1" si="51"/>
        <v/>
      </c>
      <c r="G162" s="102" t="str">
        <f t="shared" ca="1" si="52"/>
        <v/>
      </c>
      <c r="H162" s="139" t="str">
        <f t="shared" ca="1" si="53"/>
        <v/>
      </c>
      <c r="I162" s="139" t="str">
        <f t="shared" ca="1" si="54"/>
        <v/>
      </c>
      <c r="J162" s="140" t="str">
        <f t="shared" ca="1" si="59"/>
        <v/>
      </c>
      <c r="K162" s="118" t="str">
        <f t="shared" ca="1" si="60"/>
        <v/>
      </c>
      <c r="L162" s="118" t="str">
        <f t="shared" ca="1" si="55"/>
        <v/>
      </c>
      <c r="M162" s="140" t="str">
        <f t="shared" ca="1" si="56"/>
        <v/>
      </c>
      <c r="N162" s="140" t="str">
        <f t="shared" ca="1" si="64"/>
        <v/>
      </c>
      <c r="O162" s="139" t="str">
        <f t="shared" ca="1" si="57"/>
        <v/>
      </c>
      <c r="P162" s="140" t="str">
        <f t="shared" ca="1" si="61"/>
        <v/>
      </c>
      <c r="Q162" s="118" t="str">
        <f t="shared" ca="1" si="62"/>
        <v/>
      </c>
      <c r="R162" s="138" t="str">
        <f t="shared" ca="1" si="63"/>
        <v/>
      </c>
    </row>
    <row r="163" spans="1:18" x14ac:dyDescent="0.15">
      <c r="A163" s="138" t="str">
        <f t="shared" ca="1" si="58"/>
        <v/>
      </c>
      <c r="B163" s="102" t="str">
        <f t="shared" ca="1" si="47"/>
        <v/>
      </c>
      <c r="C163" s="102" t="str">
        <f t="shared" ca="1" si="48"/>
        <v/>
      </c>
      <c r="D163" s="102" t="str">
        <f t="shared" ca="1" si="49"/>
        <v/>
      </c>
      <c r="E163" s="102" t="str">
        <f t="shared" ca="1" si="50"/>
        <v/>
      </c>
      <c r="F163" s="102" t="str">
        <f t="shared" ca="1" si="51"/>
        <v/>
      </c>
      <c r="G163" s="102" t="str">
        <f t="shared" ca="1" si="52"/>
        <v/>
      </c>
      <c r="H163" s="139" t="str">
        <f t="shared" ca="1" si="53"/>
        <v/>
      </c>
      <c r="I163" s="139" t="str">
        <f t="shared" ca="1" si="54"/>
        <v/>
      </c>
      <c r="J163" s="140" t="str">
        <f t="shared" ca="1" si="59"/>
        <v/>
      </c>
      <c r="K163" s="118" t="str">
        <f t="shared" ca="1" si="60"/>
        <v/>
      </c>
      <c r="L163" s="118" t="str">
        <f t="shared" ca="1" si="55"/>
        <v/>
      </c>
      <c r="M163" s="140" t="str">
        <f t="shared" ca="1" si="56"/>
        <v/>
      </c>
      <c r="N163" s="140" t="str">
        <f t="shared" ca="1" si="64"/>
        <v/>
      </c>
      <c r="O163" s="139" t="str">
        <f t="shared" ca="1" si="57"/>
        <v/>
      </c>
      <c r="P163" s="140" t="str">
        <f t="shared" ca="1" si="61"/>
        <v/>
      </c>
      <c r="Q163" s="118" t="str">
        <f t="shared" ca="1" si="62"/>
        <v/>
      </c>
      <c r="R163" s="138" t="str">
        <f t="shared" ca="1" si="63"/>
        <v/>
      </c>
    </row>
    <row r="164" spans="1:18" x14ac:dyDescent="0.15">
      <c r="A164" s="138" t="str">
        <f t="shared" ca="1" si="58"/>
        <v/>
      </c>
      <c r="B164" s="102" t="str">
        <f t="shared" ca="1" si="47"/>
        <v/>
      </c>
      <c r="C164" s="102" t="str">
        <f t="shared" ca="1" si="48"/>
        <v/>
      </c>
      <c r="D164" s="102" t="str">
        <f t="shared" ca="1" si="49"/>
        <v/>
      </c>
      <c r="E164" s="102" t="str">
        <f t="shared" ca="1" si="50"/>
        <v/>
      </c>
      <c r="F164" s="102" t="str">
        <f t="shared" ca="1" si="51"/>
        <v/>
      </c>
      <c r="G164" s="102" t="str">
        <f t="shared" ca="1" si="52"/>
        <v/>
      </c>
      <c r="H164" s="139" t="str">
        <f t="shared" ca="1" si="53"/>
        <v/>
      </c>
      <c r="I164" s="139" t="str">
        <f t="shared" ca="1" si="54"/>
        <v/>
      </c>
      <c r="J164" s="140" t="str">
        <f t="shared" ca="1" si="59"/>
        <v/>
      </c>
      <c r="K164" s="118" t="str">
        <f t="shared" ca="1" si="60"/>
        <v/>
      </c>
      <c r="L164" s="118" t="str">
        <f t="shared" ca="1" si="55"/>
        <v/>
      </c>
      <c r="M164" s="140" t="str">
        <f t="shared" ca="1" si="56"/>
        <v/>
      </c>
      <c r="N164" s="140" t="str">
        <f t="shared" ca="1" si="64"/>
        <v/>
      </c>
      <c r="O164" s="139" t="str">
        <f t="shared" ca="1" si="57"/>
        <v/>
      </c>
      <c r="P164" s="140" t="str">
        <f t="shared" ca="1" si="61"/>
        <v/>
      </c>
      <c r="Q164" s="118" t="str">
        <f t="shared" ca="1" si="62"/>
        <v/>
      </c>
      <c r="R164" s="138" t="str">
        <f t="shared" ca="1" si="63"/>
        <v/>
      </c>
    </row>
    <row r="165" spans="1:18" x14ac:dyDescent="0.15">
      <c r="A165" s="138" t="str">
        <f t="shared" ca="1" si="58"/>
        <v/>
      </c>
      <c r="B165" s="102" t="str">
        <f t="shared" ca="1" si="47"/>
        <v/>
      </c>
      <c r="C165" s="102" t="str">
        <f t="shared" ca="1" si="48"/>
        <v/>
      </c>
      <c r="D165" s="102" t="str">
        <f t="shared" ca="1" si="49"/>
        <v/>
      </c>
      <c r="E165" s="102" t="str">
        <f t="shared" ca="1" si="50"/>
        <v/>
      </c>
      <c r="F165" s="102" t="str">
        <f t="shared" ca="1" si="51"/>
        <v/>
      </c>
      <c r="G165" s="102" t="str">
        <f t="shared" ca="1" si="52"/>
        <v/>
      </c>
      <c r="H165" s="139" t="str">
        <f t="shared" ca="1" si="53"/>
        <v/>
      </c>
      <c r="I165" s="139" t="str">
        <f t="shared" ca="1" si="54"/>
        <v/>
      </c>
      <c r="J165" s="140" t="str">
        <f t="shared" ca="1" si="59"/>
        <v/>
      </c>
      <c r="K165" s="118" t="str">
        <f t="shared" ca="1" si="60"/>
        <v/>
      </c>
      <c r="L165" s="118" t="str">
        <f t="shared" ca="1" si="55"/>
        <v/>
      </c>
      <c r="M165" s="140" t="str">
        <f t="shared" ca="1" si="56"/>
        <v/>
      </c>
      <c r="N165" s="140" t="str">
        <f t="shared" ca="1" si="64"/>
        <v/>
      </c>
      <c r="O165" s="139" t="str">
        <f t="shared" ca="1" si="57"/>
        <v/>
      </c>
      <c r="P165" s="140" t="str">
        <f t="shared" ca="1" si="61"/>
        <v/>
      </c>
      <c r="Q165" s="118" t="str">
        <f t="shared" ca="1" si="62"/>
        <v/>
      </c>
      <c r="R165" s="138" t="str">
        <f t="shared" ca="1" si="63"/>
        <v/>
      </c>
    </row>
    <row r="166" spans="1:18" x14ac:dyDescent="0.15">
      <c r="A166" s="138" t="str">
        <f t="shared" ca="1" si="58"/>
        <v/>
      </c>
      <c r="B166" s="102" t="str">
        <f t="shared" ref="B166:B205" ca="1" si="65">IF($A166="","",INDEX(INDIRECT("gsn_raw!AL:AL"),MATCH($B$4,INDIRECT("gsn_raw!AL:AL"),0)+$A166))</f>
        <v/>
      </c>
      <c r="C166" s="102" t="str">
        <f t="shared" ref="C166:C205" ca="1" si="66">IF($A166="","",INDEX(INDIRECT("gsn_raw!AM:AM"),MATCH($B$4,INDIRECT("gsn_raw!AL:AL"),0)+$A166))</f>
        <v/>
      </c>
      <c r="D166" s="102" t="str">
        <f t="shared" ref="D166:D205" ca="1" si="67">IF($A166="","",INDEX(INDIRECT("gsn_raw!AO:AO"),MATCH($B$4,INDIRECT("gsn_raw!AL:AL"),0)+$A166))</f>
        <v/>
      </c>
      <c r="E166" s="102" t="str">
        <f t="shared" ref="E166:E205" ca="1" si="68">IF($A166="","",INDEX(INDIRECT("gsn_raw!AP:AP"),MATCH($B$4,INDIRECT("gsn_raw!AL:AL"),0)+$A166))</f>
        <v/>
      </c>
      <c r="F166" s="102" t="str">
        <f t="shared" ref="F166:F205" ca="1" si="69">IF($A166="","",INDEX(INDIRECT("gsn_raw!AQ:AQ"),MATCH($B$4,INDIRECT("gsn_raw!AL:AL"),0)+$A166))</f>
        <v/>
      </c>
      <c r="G166" s="102" t="str">
        <f t="shared" ref="G166:G205" ca="1" si="70">IF($A166="","",INDEX(INDIRECT("gsn_raw!AR:AR"),MATCH($B$4,INDIRECT("gsn_raw!AL:AL"),0)+$A166))</f>
        <v/>
      </c>
      <c r="H166" s="139" t="str">
        <f t="shared" ref="H166:H205" ca="1" si="71">IF($A166="","",INDEX(INDIRECT("gsn_raw!AU:AU"),MATCH($B$4,INDIRECT("gsn_raw!AL:AL"),0)+$A166))</f>
        <v/>
      </c>
      <c r="I166" s="139" t="str">
        <f t="shared" ref="I166:I205" ca="1" si="72">IF($A166="","",INDEX(INDIRECT("gsn_raw!AV:AV"),MATCH($B$4,INDIRECT("gsn_raw!AL:AL"),0)+$A166))</f>
        <v/>
      </c>
      <c r="J166" s="140" t="str">
        <f t="shared" ca="1" si="59"/>
        <v/>
      </c>
      <c r="K166" s="118" t="str">
        <f t="shared" ca="1" si="60"/>
        <v/>
      </c>
      <c r="L166" s="118" t="str">
        <f t="shared" ref="L166:L205" ca="1" si="73">IF($A166="","",INDEX(INDIRECT("gsn_raw!AX:AX"),MATCH($B$4,INDIRECT("gsn_raw!AL:AL"),0)+$A166))</f>
        <v/>
      </c>
      <c r="M166" s="140" t="str">
        <f t="shared" ref="M166:M205" ca="1" si="74">IF($A166="","",INDEX(INDIRECT("gsn_raw!AY:AY"),MATCH($B$4,INDIRECT("gsn_raw!AL:AL"),0)+$A166))</f>
        <v/>
      </c>
      <c r="N166" s="140" t="str">
        <f t="shared" ca="1" si="64"/>
        <v/>
      </c>
      <c r="O166" s="139" t="str">
        <f t="shared" ref="O166:O205" ca="1" si="75">IF($A166="","",INDEX(INDIRECT("gsn_raw!BA:BA"),MATCH($B$4,INDIRECT("gsn_raw!AL:AL"),0)+$A166))</f>
        <v/>
      </c>
      <c r="P166" s="140" t="str">
        <f t="shared" ca="1" si="61"/>
        <v/>
      </c>
      <c r="Q166" s="118" t="str">
        <f t="shared" ca="1" si="62"/>
        <v/>
      </c>
      <c r="R166" s="138" t="str">
        <f t="shared" ca="1" si="63"/>
        <v/>
      </c>
    </row>
    <row r="167" spans="1:18" x14ac:dyDescent="0.15">
      <c r="A167" s="138" t="str">
        <f t="shared" ca="1" si="58"/>
        <v/>
      </c>
      <c r="B167" s="102" t="str">
        <f t="shared" ca="1" si="65"/>
        <v/>
      </c>
      <c r="C167" s="102" t="str">
        <f t="shared" ca="1" si="66"/>
        <v/>
      </c>
      <c r="D167" s="102" t="str">
        <f t="shared" ca="1" si="67"/>
        <v/>
      </c>
      <c r="E167" s="102" t="str">
        <f t="shared" ca="1" si="68"/>
        <v/>
      </c>
      <c r="F167" s="102" t="str">
        <f t="shared" ca="1" si="69"/>
        <v/>
      </c>
      <c r="G167" s="102" t="str">
        <f t="shared" ca="1" si="70"/>
        <v/>
      </c>
      <c r="H167" s="139" t="str">
        <f t="shared" ca="1" si="71"/>
        <v/>
      </c>
      <c r="I167" s="139" t="str">
        <f t="shared" ca="1" si="72"/>
        <v/>
      </c>
      <c r="J167" s="140" t="str">
        <f t="shared" ca="1" si="59"/>
        <v/>
      </c>
      <c r="K167" s="118" t="str">
        <f t="shared" ca="1" si="60"/>
        <v/>
      </c>
      <c r="L167" s="118" t="str">
        <f t="shared" ca="1" si="73"/>
        <v/>
      </c>
      <c r="M167" s="140" t="str">
        <f t="shared" ca="1" si="74"/>
        <v/>
      </c>
      <c r="N167" s="140" t="str">
        <f t="shared" ca="1" si="64"/>
        <v/>
      </c>
      <c r="O167" s="139" t="str">
        <f t="shared" ca="1" si="75"/>
        <v/>
      </c>
      <c r="P167" s="140" t="str">
        <f t="shared" ca="1" si="61"/>
        <v/>
      </c>
      <c r="Q167" s="118" t="str">
        <f t="shared" ca="1" si="62"/>
        <v/>
      </c>
      <c r="R167" s="138" t="str">
        <f t="shared" ca="1" si="63"/>
        <v/>
      </c>
    </row>
    <row r="168" spans="1:18" x14ac:dyDescent="0.15">
      <c r="A168" s="138" t="str">
        <f t="shared" ca="1" si="58"/>
        <v/>
      </c>
      <c r="B168" s="102" t="str">
        <f t="shared" ca="1" si="65"/>
        <v/>
      </c>
      <c r="C168" s="102" t="str">
        <f t="shared" ca="1" si="66"/>
        <v/>
      </c>
      <c r="D168" s="102" t="str">
        <f t="shared" ca="1" si="67"/>
        <v/>
      </c>
      <c r="E168" s="102" t="str">
        <f t="shared" ca="1" si="68"/>
        <v/>
      </c>
      <c r="F168" s="102" t="str">
        <f t="shared" ca="1" si="69"/>
        <v/>
      </c>
      <c r="G168" s="102" t="str">
        <f t="shared" ca="1" si="70"/>
        <v/>
      </c>
      <c r="H168" s="139" t="str">
        <f t="shared" ca="1" si="71"/>
        <v/>
      </c>
      <c r="I168" s="139" t="str">
        <f t="shared" ca="1" si="72"/>
        <v/>
      </c>
      <c r="J168" s="140" t="str">
        <f t="shared" ca="1" si="59"/>
        <v/>
      </c>
      <c r="K168" s="118" t="str">
        <f t="shared" ca="1" si="60"/>
        <v/>
      </c>
      <c r="L168" s="118" t="str">
        <f t="shared" ca="1" si="73"/>
        <v/>
      </c>
      <c r="M168" s="140" t="str">
        <f t="shared" ca="1" si="74"/>
        <v/>
      </c>
      <c r="N168" s="140" t="str">
        <f t="shared" ca="1" si="64"/>
        <v/>
      </c>
      <c r="O168" s="139" t="str">
        <f t="shared" ca="1" si="75"/>
        <v/>
      </c>
      <c r="P168" s="140" t="str">
        <f t="shared" ca="1" si="61"/>
        <v/>
      </c>
      <c r="Q168" s="118" t="str">
        <f t="shared" ca="1" si="62"/>
        <v/>
      </c>
      <c r="R168" s="138" t="str">
        <f t="shared" ca="1" si="63"/>
        <v/>
      </c>
    </row>
    <row r="169" spans="1:18" x14ac:dyDescent="0.15">
      <c r="A169" s="138" t="str">
        <f t="shared" ca="1" si="58"/>
        <v/>
      </c>
      <c r="B169" s="102" t="str">
        <f t="shared" ca="1" si="65"/>
        <v/>
      </c>
      <c r="C169" s="102" t="str">
        <f t="shared" ca="1" si="66"/>
        <v/>
      </c>
      <c r="D169" s="102" t="str">
        <f t="shared" ca="1" si="67"/>
        <v/>
      </c>
      <c r="E169" s="102" t="str">
        <f t="shared" ca="1" si="68"/>
        <v/>
      </c>
      <c r="F169" s="102" t="str">
        <f t="shared" ca="1" si="69"/>
        <v/>
      </c>
      <c r="G169" s="102" t="str">
        <f t="shared" ca="1" si="70"/>
        <v/>
      </c>
      <c r="H169" s="139" t="str">
        <f t="shared" ca="1" si="71"/>
        <v/>
      </c>
      <c r="I169" s="139" t="str">
        <f t="shared" ca="1" si="72"/>
        <v/>
      </c>
      <c r="J169" s="140" t="str">
        <f t="shared" ca="1" si="59"/>
        <v/>
      </c>
      <c r="K169" s="118" t="str">
        <f t="shared" ca="1" si="60"/>
        <v/>
      </c>
      <c r="L169" s="118" t="str">
        <f t="shared" ca="1" si="73"/>
        <v/>
      </c>
      <c r="M169" s="140" t="str">
        <f t="shared" ca="1" si="74"/>
        <v/>
      </c>
      <c r="N169" s="140" t="str">
        <f t="shared" ca="1" si="64"/>
        <v/>
      </c>
      <c r="O169" s="139" t="str">
        <f t="shared" ca="1" si="75"/>
        <v/>
      </c>
      <c r="P169" s="140" t="str">
        <f t="shared" ca="1" si="61"/>
        <v/>
      </c>
      <c r="Q169" s="118" t="str">
        <f t="shared" ca="1" si="62"/>
        <v/>
      </c>
      <c r="R169" s="138" t="str">
        <f t="shared" ca="1" si="63"/>
        <v/>
      </c>
    </row>
    <row r="170" spans="1:18" x14ac:dyDescent="0.15">
      <c r="A170" s="138" t="str">
        <f t="shared" ref="A170:A205" ca="1" si="76">IF(ROW()-5&gt;$A$5,"",ROW()-5)</f>
        <v/>
      </c>
      <c r="B170" s="102" t="str">
        <f t="shared" ca="1" si="65"/>
        <v/>
      </c>
      <c r="C170" s="102" t="str">
        <f t="shared" ca="1" si="66"/>
        <v/>
      </c>
      <c r="D170" s="102" t="str">
        <f t="shared" ca="1" si="67"/>
        <v/>
      </c>
      <c r="E170" s="102" t="str">
        <f t="shared" ca="1" si="68"/>
        <v/>
      </c>
      <c r="F170" s="102" t="str">
        <f t="shared" ca="1" si="69"/>
        <v/>
      </c>
      <c r="G170" s="102" t="str">
        <f t="shared" ca="1" si="70"/>
        <v/>
      </c>
      <c r="H170" s="139" t="str">
        <f t="shared" ca="1" si="71"/>
        <v/>
      </c>
      <c r="I170" s="139" t="str">
        <f t="shared" ca="1" si="72"/>
        <v/>
      </c>
      <c r="J170" s="140" t="str">
        <f t="shared" ref="J170:J205" ca="1" si="77">IF($A170="","",IFERROR(I170/H170,""))</f>
        <v/>
      </c>
      <c r="K170" s="118" t="str">
        <f t="shared" ref="K170:K205" ca="1" si="78">IF($A170="","",IFERROR(L170/I170,""))</f>
        <v/>
      </c>
      <c r="L170" s="118" t="str">
        <f t="shared" ca="1" si="73"/>
        <v/>
      </c>
      <c r="M170" s="140" t="str">
        <f t="shared" ca="1" si="74"/>
        <v/>
      </c>
      <c r="N170" s="140" t="str">
        <f t="shared" ca="1" si="64"/>
        <v/>
      </c>
      <c r="O170" s="139" t="str">
        <f t="shared" ca="1" si="75"/>
        <v/>
      </c>
      <c r="P170" s="140" t="str">
        <f t="shared" ref="P170:P205" ca="1" si="79">IF($A170="","",IFERROR(O170/I170,""))</f>
        <v/>
      </c>
      <c r="Q170" s="118" t="str">
        <f t="shared" ref="Q170:Q205" ca="1" si="80">IF($A170="","",IFERROR(L170/O170,""))</f>
        <v/>
      </c>
      <c r="R170" s="138" t="str">
        <f t="shared" ref="R170:R205" ca="1" si="81">IF($A170="","",IF(O170&gt;0,IF(Q170&gt;$Q$5,"B","A"),IF(O170=0,IF(L170&gt;$Q$5,"C","D"))))</f>
        <v/>
      </c>
    </row>
    <row r="171" spans="1:18" x14ac:dyDescent="0.15">
      <c r="A171" s="138" t="str">
        <f t="shared" ca="1" si="76"/>
        <v/>
      </c>
      <c r="B171" s="102" t="str">
        <f t="shared" ca="1" si="65"/>
        <v/>
      </c>
      <c r="C171" s="102" t="str">
        <f t="shared" ca="1" si="66"/>
        <v/>
      </c>
      <c r="D171" s="102" t="str">
        <f t="shared" ca="1" si="67"/>
        <v/>
      </c>
      <c r="E171" s="102" t="str">
        <f t="shared" ca="1" si="68"/>
        <v/>
      </c>
      <c r="F171" s="102" t="str">
        <f t="shared" ca="1" si="69"/>
        <v/>
      </c>
      <c r="G171" s="102" t="str">
        <f t="shared" ca="1" si="70"/>
        <v/>
      </c>
      <c r="H171" s="139" t="str">
        <f t="shared" ca="1" si="71"/>
        <v/>
      </c>
      <c r="I171" s="139" t="str">
        <f t="shared" ca="1" si="72"/>
        <v/>
      </c>
      <c r="J171" s="140" t="str">
        <f t="shared" ca="1" si="77"/>
        <v/>
      </c>
      <c r="K171" s="118" t="str">
        <f t="shared" ca="1" si="78"/>
        <v/>
      </c>
      <c r="L171" s="118" t="str">
        <f t="shared" ca="1" si="73"/>
        <v/>
      </c>
      <c r="M171" s="140" t="str">
        <f t="shared" ca="1" si="74"/>
        <v/>
      </c>
      <c r="N171" s="140" t="str">
        <f t="shared" ca="1" si="64"/>
        <v/>
      </c>
      <c r="O171" s="139" t="str">
        <f t="shared" ca="1" si="75"/>
        <v/>
      </c>
      <c r="P171" s="140" t="str">
        <f t="shared" ca="1" si="79"/>
        <v/>
      </c>
      <c r="Q171" s="118" t="str">
        <f t="shared" ca="1" si="80"/>
        <v/>
      </c>
      <c r="R171" s="138" t="str">
        <f t="shared" ca="1" si="81"/>
        <v/>
      </c>
    </row>
    <row r="172" spans="1:18" x14ac:dyDescent="0.15">
      <c r="A172" s="138" t="str">
        <f t="shared" ca="1" si="76"/>
        <v/>
      </c>
      <c r="B172" s="102" t="str">
        <f t="shared" ca="1" si="65"/>
        <v/>
      </c>
      <c r="C172" s="102" t="str">
        <f t="shared" ca="1" si="66"/>
        <v/>
      </c>
      <c r="D172" s="102" t="str">
        <f t="shared" ca="1" si="67"/>
        <v/>
      </c>
      <c r="E172" s="102" t="str">
        <f t="shared" ca="1" si="68"/>
        <v/>
      </c>
      <c r="F172" s="102" t="str">
        <f t="shared" ca="1" si="69"/>
        <v/>
      </c>
      <c r="G172" s="102" t="str">
        <f t="shared" ca="1" si="70"/>
        <v/>
      </c>
      <c r="H172" s="139" t="str">
        <f t="shared" ca="1" si="71"/>
        <v/>
      </c>
      <c r="I172" s="139" t="str">
        <f t="shared" ca="1" si="72"/>
        <v/>
      </c>
      <c r="J172" s="140" t="str">
        <f t="shared" ca="1" si="77"/>
        <v/>
      </c>
      <c r="K172" s="118" t="str">
        <f t="shared" ca="1" si="78"/>
        <v/>
      </c>
      <c r="L172" s="118" t="str">
        <f t="shared" ca="1" si="73"/>
        <v/>
      </c>
      <c r="M172" s="140" t="str">
        <f t="shared" ca="1" si="74"/>
        <v/>
      </c>
      <c r="N172" s="140" t="str">
        <f t="shared" ca="1" si="64"/>
        <v/>
      </c>
      <c r="O172" s="139" t="str">
        <f t="shared" ca="1" si="75"/>
        <v/>
      </c>
      <c r="P172" s="140" t="str">
        <f t="shared" ca="1" si="79"/>
        <v/>
      </c>
      <c r="Q172" s="118" t="str">
        <f t="shared" ca="1" si="80"/>
        <v/>
      </c>
      <c r="R172" s="138" t="str">
        <f t="shared" ca="1" si="81"/>
        <v/>
      </c>
    </row>
    <row r="173" spans="1:18" x14ac:dyDescent="0.15">
      <c r="A173" s="138" t="str">
        <f t="shared" ca="1" si="76"/>
        <v/>
      </c>
      <c r="B173" s="102" t="str">
        <f t="shared" ca="1" si="65"/>
        <v/>
      </c>
      <c r="C173" s="102" t="str">
        <f t="shared" ca="1" si="66"/>
        <v/>
      </c>
      <c r="D173" s="102" t="str">
        <f t="shared" ca="1" si="67"/>
        <v/>
      </c>
      <c r="E173" s="102" t="str">
        <f t="shared" ca="1" si="68"/>
        <v/>
      </c>
      <c r="F173" s="102" t="str">
        <f t="shared" ca="1" si="69"/>
        <v/>
      </c>
      <c r="G173" s="102" t="str">
        <f t="shared" ca="1" si="70"/>
        <v/>
      </c>
      <c r="H173" s="139" t="str">
        <f t="shared" ca="1" si="71"/>
        <v/>
      </c>
      <c r="I173" s="139" t="str">
        <f t="shared" ca="1" si="72"/>
        <v/>
      </c>
      <c r="J173" s="140" t="str">
        <f t="shared" ca="1" si="77"/>
        <v/>
      </c>
      <c r="K173" s="118" t="str">
        <f t="shared" ca="1" si="78"/>
        <v/>
      </c>
      <c r="L173" s="118" t="str">
        <f t="shared" ca="1" si="73"/>
        <v/>
      </c>
      <c r="M173" s="140" t="str">
        <f t="shared" ca="1" si="74"/>
        <v/>
      </c>
      <c r="N173" s="140" t="str">
        <f t="shared" ca="1" si="64"/>
        <v/>
      </c>
      <c r="O173" s="139" t="str">
        <f t="shared" ca="1" si="75"/>
        <v/>
      </c>
      <c r="P173" s="140" t="str">
        <f t="shared" ca="1" si="79"/>
        <v/>
      </c>
      <c r="Q173" s="118" t="str">
        <f t="shared" ca="1" si="80"/>
        <v/>
      </c>
      <c r="R173" s="138" t="str">
        <f t="shared" ca="1" si="81"/>
        <v/>
      </c>
    </row>
    <row r="174" spans="1:18" x14ac:dyDescent="0.15">
      <c r="A174" s="138" t="str">
        <f t="shared" ca="1" si="76"/>
        <v/>
      </c>
      <c r="B174" s="102" t="str">
        <f t="shared" ca="1" si="65"/>
        <v/>
      </c>
      <c r="C174" s="102" t="str">
        <f t="shared" ca="1" si="66"/>
        <v/>
      </c>
      <c r="D174" s="102" t="str">
        <f t="shared" ca="1" si="67"/>
        <v/>
      </c>
      <c r="E174" s="102" t="str">
        <f t="shared" ca="1" si="68"/>
        <v/>
      </c>
      <c r="F174" s="102" t="str">
        <f t="shared" ca="1" si="69"/>
        <v/>
      </c>
      <c r="G174" s="102" t="str">
        <f t="shared" ca="1" si="70"/>
        <v/>
      </c>
      <c r="H174" s="139" t="str">
        <f t="shared" ca="1" si="71"/>
        <v/>
      </c>
      <c r="I174" s="139" t="str">
        <f t="shared" ca="1" si="72"/>
        <v/>
      </c>
      <c r="J174" s="140" t="str">
        <f t="shared" ca="1" si="77"/>
        <v/>
      </c>
      <c r="K174" s="118" t="str">
        <f t="shared" ca="1" si="78"/>
        <v/>
      </c>
      <c r="L174" s="118" t="str">
        <f t="shared" ca="1" si="73"/>
        <v/>
      </c>
      <c r="M174" s="140" t="str">
        <f t="shared" ca="1" si="74"/>
        <v/>
      </c>
      <c r="N174" s="140" t="str">
        <f t="shared" ca="1" si="64"/>
        <v/>
      </c>
      <c r="O174" s="139" t="str">
        <f t="shared" ca="1" si="75"/>
        <v/>
      </c>
      <c r="P174" s="140" t="str">
        <f t="shared" ca="1" si="79"/>
        <v/>
      </c>
      <c r="Q174" s="118" t="str">
        <f t="shared" ca="1" si="80"/>
        <v/>
      </c>
      <c r="R174" s="138" t="str">
        <f t="shared" ca="1" si="81"/>
        <v/>
      </c>
    </row>
    <row r="175" spans="1:18" x14ac:dyDescent="0.15">
      <c r="A175" s="138" t="str">
        <f t="shared" ca="1" si="76"/>
        <v/>
      </c>
      <c r="B175" s="102" t="str">
        <f t="shared" ca="1" si="65"/>
        <v/>
      </c>
      <c r="C175" s="102" t="str">
        <f t="shared" ca="1" si="66"/>
        <v/>
      </c>
      <c r="D175" s="102" t="str">
        <f t="shared" ca="1" si="67"/>
        <v/>
      </c>
      <c r="E175" s="102" t="str">
        <f t="shared" ca="1" si="68"/>
        <v/>
      </c>
      <c r="F175" s="102" t="str">
        <f t="shared" ca="1" si="69"/>
        <v/>
      </c>
      <c r="G175" s="102" t="str">
        <f t="shared" ca="1" si="70"/>
        <v/>
      </c>
      <c r="H175" s="139" t="str">
        <f t="shared" ca="1" si="71"/>
        <v/>
      </c>
      <c r="I175" s="139" t="str">
        <f t="shared" ca="1" si="72"/>
        <v/>
      </c>
      <c r="J175" s="140" t="str">
        <f t="shared" ca="1" si="77"/>
        <v/>
      </c>
      <c r="K175" s="118" t="str">
        <f t="shared" ca="1" si="78"/>
        <v/>
      </c>
      <c r="L175" s="118" t="str">
        <f t="shared" ca="1" si="73"/>
        <v/>
      </c>
      <c r="M175" s="140" t="str">
        <f t="shared" ca="1" si="74"/>
        <v/>
      </c>
      <c r="N175" s="140" t="str">
        <f t="shared" ca="1" si="64"/>
        <v/>
      </c>
      <c r="O175" s="139" t="str">
        <f t="shared" ca="1" si="75"/>
        <v/>
      </c>
      <c r="P175" s="140" t="str">
        <f t="shared" ca="1" si="79"/>
        <v/>
      </c>
      <c r="Q175" s="118" t="str">
        <f t="shared" ca="1" si="80"/>
        <v/>
      </c>
      <c r="R175" s="138" t="str">
        <f t="shared" ca="1" si="81"/>
        <v/>
      </c>
    </row>
    <row r="176" spans="1:18" x14ac:dyDescent="0.15">
      <c r="A176" s="138" t="str">
        <f t="shared" ca="1" si="76"/>
        <v/>
      </c>
      <c r="B176" s="102" t="str">
        <f t="shared" ca="1" si="65"/>
        <v/>
      </c>
      <c r="C176" s="102" t="str">
        <f t="shared" ca="1" si="66"/>
        <v/>
      </c>
      <c r="D176" s="102" t="str">
        <f t="shared" ca="1" si="67"/>
        <v/>
      </c>
      <c r="E176" s="102" t="str">
        <f t="shared" ca="1" si="68"/>
        <v/>
      </c>
      <c r="F176" s="102" t="str">
        <f t="shared" ca="1" si="69"/>
        <v/>
      </c>
      <c r="G176" s="102" t="str">
        <f t="shared" ca="1" si="70"/>
        <v/>
      </c>
      <c r="H176" s="139" t="str">
        <f t="shared" ca="1" si="71"/>
        <v/>
      </c>
      <c r="I176" s="139" t="str">
        <f t="shared" ca="1" si="72"/>
        <v/>
      </c>
      <c r="J176" s="140" t="str">
        <f t="shared" ca="1" si="77"/>
        <v/>
      </c>
      <c r="K176" s="118" t="str">
        <f t="shared" ca="1" si="78"/>
        <v/>
      </c>
      <c r="L176" s="118" t="str">
        <f t="shared" ca="1" si="73"/>
        <v/>
      </c>
      <c r="M176" s="140" t="str">
        <f t="shared" ca="1" si="74"/>
        <v/>
      </c>
      <c r="N176" s="140" t="str">
        <f t="shared" ca="1" si="64"/>
        <v/>
      </c>
      <c r="O176" s="139" t="str">
        <f t="shared" ca="1" si="75"/>
        <v/>
      </c>
      <c r="P176" s="140" t="str">
        <f t="shared" ca="1" si="79"/>
        <v/>
      </c>
      <c r="Q176" s="118" t="str">
        <f t="shared" ca="1" si="80"/>
        <v/>
      </c>
      <c r="R176" s="138" t="str">
        <f t="shared" ca="1" si="81"/>
        <v/>
      </c>
    </row>
    <row r="177" spans="1:18" x14ac:dyDescent="0.15">
      <c r="A177" s="138" t="str">
        <f t="shared" ca="1" si="76"/>
        <v/>
      </c>
      <c r="B177" s="102" t="str">
        <f t="shared" ca="1" si="65"/>
        <v/>
      </c>
      <c r="C177" s="102" t="str">
        <f t="shared" ca="1" si="66"/>
        <v/>
      </c>
      <c r="D177" s="102" t="str">
        <f t="shared" ca="1" si="67"/>
        <v/>
      </c>
      <c r="E177" s="102" t="str">
        <f t="shared" ca="1" si="68"/>
        <v/>
      </c>
      <c r="F177" s="102" t="str">
        <f t="shared" ca="1" si="69"/>
        <v/>
      </c>
      <c r="G177" s="102" t="str">
        <f t="shared" ca="1" si="70"/>
        <v/>
      </c>
      <c r="H177" s="139" t="str">
        <f t="shared" ca="1" si="71"/>
        <v/>
      </c>
      <c r="I177" s="139" t="str">
        <f t="shared" ca="1" si="72"/>
        <v/>
      </c>
      <c r="J177" s="140" t="str">
        <f t="shared" ca="1" si="77"/>
        <v/>
      </c>
      <c r="K177" s="118" t="str">
        <f t="shared" ca="1" si="78"/>
        <v/>
      </c>
      <c r="L177" s="118" t="str">
        <f t="shared" ca="1" si="73"/>
        <v/>
      </c>
      <c r="M177" s="140" t="str">
        <f t="shared" ca="1" si="74"/>
        <v/>
      </c>
      <c r="N177" s="140" t="str">
        <f t="shared" ca="1" si="64"/>
        <v/>
      </c>
      <c r="O177" s="139" t="str">
        <f t="shared" ca="1" si="75"/>
        <v/>
      </c>
      <c r="P177" s="140" t="str">
        <f t="shared" ca="1" si="79"/>
        <v/>
      </c>
      <c r="Q177" s="118" t="str">
        <f t="shared" ca="1" si="80"/>
        <v/>
      </c>
      <c r="R177" s="138" t="str">
        <f t="shared" ca="1" si="81"/>
        <v/>
      </c>
    </row>
    <row r="178" spans="1:18" x14ac:dyDescent="0.15">
      <c r="A178" s="138" t="str">
        <f t="shared" ca="1" si="76"/>
        <v/>
      </c>
      <c r="B178" s="102" t="str">
        <f t="shared" ca="1" si="65"/>
        <v/>
      </c>
      <c r="C178" s="102" t="str">
        <f t="shared" ca="1" si="66"/>
        <v/>
      </c>
      <c r="D178" s="102" t="str">
        <f t="shared" ca="1" si="67"/>
        <v/>
      </c>
      <c r="E178" s="102" t="str">
        <f t="shared" ca="1" si="68"/>
        <v/>
      </c>
      <c r="F178" s="102" t="str">
        <f t="shared" ca="1" si="69"/>
        <v/>
      </c>
      <c r="G178" s="102" t="str">
        <f t="shared" ca="1" si="70"/>
        <v/>
      </c>
      <c r="H178" s="139" t="str">
        <f t="shared" ca="1" si="71"/>
        <v/>
      </c>
      <c r="I178" s="139" t="str">
        <f t="shared" ca="1" si="72"/>
        <v/>
      </c>
      <c r="J178" s="140" t="str">
        <f t="shared" ca="1" si="77"/>
        <v/>
      </c>
      <c r="K178" s="118" t="str">
        <f t="shared" ca="1" si="78"/>
        <v/>
      </c>
      <c r="L178" s="118" t="str">
        <f t="shared" ca="1" si="73"/>
        <v/>
      </c>
      <c r="M178" s="140" t="str">
        <f t="shared" ca="1" si="74"/>
        <v/>
      </c>
      <c r="N178" s="140" t="str">
        <f t="shared" ca="1" si="64"/>
        <v/>
      </c>
      <c r="O178" s="139" t="str">
        <f t="shared" ca="1" si="75"/>
        <v/>
      </c>
      <c r="P178" s="140" t="str">
        <f t="shared" ca="1" si="79"/>
        <v/>
      </c>
      <c r="Q178" s="118" t="str">
        <f t="shared" ca="1" si="80"/>
        <v/>
      </c>
      <c r="R178" s="138" t="str">
        <f t="shared" ca="1" si="81"/>
        <v/>
      </c>
    </row>
    <row r="179" spans="1:18" x14ac:dyDescent="0.15">
      <c r="A179" s="138" t="str">
        <f t="shared" ca="1" si="76"/>
        <v/>
      </c>
      <c r="B179" s="102" t="str">
        <f t="shared" ca="1" si="65"/>
        <v/>
      </c>
      <c r="C179" s="102" t="str">
        <f t="shared" ca="1" si="66"/>
        <v/>
      </c>
      <c r="D179" s="102" t="str">
        <f t="shared" ca="1" si="67"/>
        <v/>
      </c>
      <c r="E179" s="102" t="str">
        <f t="shared" ca="1" si="68"/>
        <v/>
      </c>
      <c r="F179" s="102" t="str">
        <f t="shared" ca="1" si="69"/>
        <v/>
      </c>
      <c r="G179" s="102" t="str">
        <f t="shared" ca="1" si="70"/>
        <v/>
      </c>
      <c r="H179" s="139" t="str">
        <f t="shared" ca="1" si="71"/>
        <v/>
      </c>
      <c r="I179" s="139" t="str">
        <f t="shared" ca="1" si="72"/>
        <v/>
      </c>
      <c r="J179" s="140" t="str">
        <f t="shared" ca="1" si="77"/>
        <v/>
      </c>
      <c r="K179" s="118" t="str">
        <f t="shared" ca="1" si="78"/>
        <v/>
      </c>
      <c r="L179" s="118" t="str">
        <f t="shared" ca="1" si="73"/>
        <v/>
      </c>
      <c r="M179" s="140" t="str">
        <f t="shared" ca="1" si="74"/>
        <v/>
      </c>
      <c r="N179" s="140" t="str">
        <f t="shared" ca="1" si="64"/>
        <v/>
      </c>
      <c r="O179" s="139" t="str">
        <f t="shared" ca="1" si="75"/>
        <v/>
      </c>
      <c r="P179" s="140" t="str">
        <f t="shared" ca="1" si="79"/>
        <v/>
      </c>
      <c r="Q179" s="118" t="str">
        <f t="shared" ca="1" si="80"/>
        <v/>
      </c>
      <c r="R179" s="138" t="str">
        <f t="shared" ca="1" si="81"/>
        <v/>
      </c>
    </row>
    <row r="180" spans="1:18" x14ac:dyDescent="0.15">
      <c r="A180" s="138" t="str">
        <f t="shared" ca="1" si="76"/>
        <v/>
      </c>
      <c r="B180" s="102" t="str">
        <f t="shared" ca="1" si="65"/>
        <v/>
      </c>
      <c r="C180" s="102" t="str">
        <f t="shared" ca="1" si="66"/>
        <v/>
      </c>
      <c r="D180" s="102" t="str">
        <f t="shared" ca="1" si="67"/>
        <v/>
      </c>
      <c r="E180" s="102" t="str">
        <f t="shared" ca="1" si="68"/>
        <v/>
      </c>
      <c r="F180" s="102" t="str">
        <f t="shared" ca="1" si="69"/>
        <v/>
      </c>
      <c r="G180" s="102" t="str">
        <f t="shared" ca="1" si="70"/>
        <v/>
      </c>
      <c r="H180" s="139" t="str">
        <f t="shared" ca="1" si="71"/>
        <v/>
      </c>
      <c r="I180" s="139" t="str">
        <f t="shared" ca="1" si="72"/>
        <v/>
      </c>
      <c r="J180" s="140" t="str">
        <f t="shared" ca="1" si="77"/>
        <v/>
      </c>
      <c r="K180" s="118" t="str">
        <f t="shared" ca="1" si="78"/>
        <v/>
      </c>
      <c r="L180" s="118" t="str">
        <f t="shared" ca="1" si="73"/>
        <v/>
      </c>
      <c r="M180" s="140" t="str">
        <f t="shared" ca="1" si="74"/>
        <v/>
      </c>
      <c r="N180" s="140" t="str">
        <f t="shared" ca="1" si="64"/>
        <v/>
      </c>
      <c r="O180" s="139" t="str">
        <f t="shared" ca="1" si="75"/>
        <v/>
      </c>
      <c r="P180" s="140" t="str">
        <f t="shared" ca="1" si="79"/>
        <v/>
      </c>
      <c r="Q180" s="118" t="str">
        <f t="shared" ca="1" si="80"/>
        <v/>
      </c>
      <c r="R180" s="138" t="str">
        <f t="shared" ca="1" si="81"/>
        <v/>
      </c>
    </row>
    <row r="181" spans="1:18" x14ac:dyDescent="0.15">
      <c r="A181" s="138" t="str">
        <f t="shared" ca="1" si="76"/>
        <v/>
      </c>
      <c r="B181" s="102" t="str">
        <f t="shared" ca="1" si="65"/>
        <v/>
      </c>
      <c r="C181" s="102" t="str">
        <f t="shared" ca="1" si="66"/>
        <v/>
      </c>
      <c r="D181" s="102" t="str">
        <f t="shared" ca="1" si="67"/>
        <v/>
      </c>
      <c r="E181" s="102" t="str">
        <f t="shared" ca="1" si="68"/>
        <v/>
      </c>
      <c r="F181" s="102" t="str">
        <f t="shared" ca="1" si="69"/>
        <v/>
      </c>
      <c r="G181" s="102" t="str">
        <f t="shared" ca="1" si="70"/>
        <v/>
      </c>
      <c r="H181" s="139" t="str">
        <f t="shared" ca="1" si="71"/>
        <v/>
      </c>
      <c r="I181" s="139" t="str">
        <f t="shared" ca="1" si="72"/>
        <v/>
      </c>
      <c r="J181" s="140" t="str">
        <f t="shared" ca="1" si="77"/>
        <v/>
      </c>
      <c r="K181" s="118" t="str">
        <f t="shared" ca="1" si="78"/>
        <v/>
      </c>
      <c r="L181" s="118" t="str">
        <f t="shared" ca="1" si="73"/>
        <v/>
      </c>
      <c r="M181" s="140" t="str">
        <f t="shared" ca="1" si="74"/>
        <v/>
      </c>
      <c r="N181" s="140" t="str">
        <f t="shared" ca="1" si="64"/>
        <v/>
      </c>
      <c r="O181" s="139" t="str">
        <f t="shared" ca="1" si="75"/>
        <v/>
      </c>
      <c r="P181" s="140" t="str">
        <f t="shared" ca="1" si="79"/>
        <v/>
      </c>
      <c r="Q181" s="118" t="str">
        <f t="shared" ca="1" si="80"/>
        <v/>
      </c>
      <c r="R181" s="138" t="str">
        <f t="shared" ca="1" si="81"/>
        <v/>
      </c>
    </row>
    <row r="182" spans="1:18" x14ac:dyDescent="0.15">
      <c r="A182" s="138" t="str">
        <f t="shared" ca="1" si="76"/>
        <v/>
      </c>
      <c r="B182" s="102" t="str">
        <f t="shared" ca="1" si="65"/>
        <v/>
      </c>
      <c r="C182" s="102" t="str">
        <f t="shared" ca="1" si="66"/>
        <v/>
      </c>
      <c r="D182" s="102" t="str">
        <f t="shared" ca="1" si="67"/>
        <v/>
      </c>
      <c r="E182" s="102" t="str">
        <f t="shared" ca="1" si="68"/>
        <v/>
      </c>
      <c r="F182" s="102" t="str">
        <f t="shared" ca="1" si="69"/>
        <v/>
      </c>
      <c r="G182" s="102" t="str">
        <f t="shared" ca="1" si="70"/>
        <v/>
      </c>
      <c r="H182" s="139" t="str">
        <f t="shared" ca="1" si="71"/>
        <v/>
      </c>
      <c r="I182" s="139" t="str">
        <f t="shared" ca="1" si="72"/>
        <v/>
      </c>
      <c r="J182" s="140" t="str">
        <f t="shared" ca="1" si="77"/>
        <v/>
      </c>
      <c r="K182" s="118" t="str">
        <f t="shared" ca="1" si="78"/>
        <v/>
      </c>
      <c r="L182" s="118" t="str">
        <f t="shared" ca="1" si="73"/>
        <v/>
      </c>
      <c r="M182" s="140" t="str">
        <f t="shared" ca="1" si="74"/>
        <v/>
      </c>
      <c r="N182" s="140" t="str">
        <f t="shared" ca="1" si="64"/>
        <v/>
      </c>
      <c r="O182" s="139" t="str">
        <f t="shared" ca="1" si="75"/>
        <v/>
      </c>
      <c r="P182" s="140" t="str">
        <f t="shared" ca="1" si="79"/>
        <v/>
      </c>
      <c r="Q182" s="118" t="str">
        <f t="shared" ca="1" si="80"/>
        <v/>
      </c>
      <c r="R182" s="138" t="str">
        <f t="shared" ca="1" si="81"/>
        <v/>
      </c>
    </row>
    <row r="183" spans="1:18" x14ac:dyDescent="0.15">
      <c r="A183" s="138" t="str">
        <f t="shared" ca="1" si="76"/>
        <v/>
      </c>
      <c r="B183" s="102" t="str">
        <f t="shared" ca="1" si="65"/>
        <v/>
      </c>
      <c r="C183" s="102" t="str">
        <f t="shared" ca="1" si="66"/>
        <v/>
      </c>
      <c r="D183" s="102" t="str">
        <f t="shared" ca="1" si="67"/>
        <v/>
      </c>
      <c r="E183" s="102" t="str">
        <f t="shared" ca="1" si="68"/>
        <v/>
      </c>
      <c r="F183" s="102" t="str">
        <f t="shared" ca="1" si="69"/>
        <v/>
      </c>
      <c r="G183" s="102" t="str">
        <f t="shared" ca="1" si="70"/>
        <v/>
      </c>
      <c r="H183" s="139" t="str">
        <f t="shared" ca="1" si="71"/>
        <v/>
      </c>
      <c r="I183" s="139" t="str">
        <f t="shared" ca="1" si="72"/>
        <v/>
      </c>
      <c r="J183" s="140" t="str">
        <f t="shared" ca="1" si="77"/>
        <v/>
      </c>
      <c r="K183" s="118" t="str">
        <f t="shared" ca="1" si="78"/>
        <v/>
      </c>
      <c r="L183" s="118" t="str">
        <f t="shared" ca="1" si="73"/>
        <v/>
      </c>
      <c r="M183" s="140" t="str">
        <f t="shared" ca="1" si="74"/>
        <v/>
      </c>
      <c r="N183" s="140" t="str">
        <f t="shared" ca="1" si="64"/>
        <v/>
      </c>
      <c r="O183" s="139" t="str">
        <f t="shared" ca="1" si="75"/>
        <v/>
      </c>
      <c r="P183" s="140" t="str">
        <f t="shared" ca="1" si="79"/>
        <v/>
      </c>
      <c r="Q183" s="118" t="str">
        <f t="shared" ca="1" si="80"/>
        <v/>
      </c>
      <c r="R183" s="138" t="str">
        <f t="shared" ca="1" si="81"/>
        <v/>
      </c>
    </row>
    <row r="184" spans="1:18" x14ac:dyDescent="0.15">
      <c r="A184" s="138" t="str">
        <f t="shared" ca="1" si="76"/>
        <v/>
      </c>
      <c r="B184" s="102" t="str">
        <f t="shared" ca="1" si="65"/>
        <v/>
      </c>
      <c r="C184" s="102" t="str">
        <f t="shared" ca="1" si="66"/>
        <v/>
      </c>
      <c r="D184" s="102" t="str">
        <f t="shared" ca="1" si="67"/>
        <v/>
      </c>
      <c r="E184" s="102" t="str">
        <f t="shared" ca="1" si="68"/>
        <v/>
      </c>
      <c r="F184" s="102" t="str">
        <f t="shared" ca="1" si="69"/>
        <v/>
      </c>
      <c r="G184" s="102" t="str">
        <f t="shared" ca="1" si="70"/>
        <v/>
      </c>
      <c r="H184" s="139" t="str">
        <f t="shared" ca="1" si="71"/>
        <v/>
      </c>
      <c r="I184" s="139" t="str">
        <f t="shared" ca="1" si="72"/>
        <v/>
      </c>
      <c r="J184" s="140" t="str">
        <f t="shared" ca="1" si="77"/>
        <v/>
      </c>
      <c r="K184" s="118" t="str">
        <f t="shared" ca="1" si="78"/>
        <v/>
      </c>
      <c r="L184" s="118" t="str">
        <f t="shared" ca="1" si="73"/>
        <v/>
      </c>
      <c r="M184" s="140" t="str">
        <f t="shared" ca="1" si="74"/>
        <v/>
      </c>
      <c r="N184" s="140" t="str">
        <f t="shared" ca="1" si="64"/>
        <v/>
      </c>
      <c r="O184" s="139" t="str">
        <f t="shared" ca="1" si="75"/>
        <v/>
      </c>
      <c r="P184" s="140" t="str">
        <f t="shared" ca="1" si="79"/>
        <v/>
      </c>
      <c r="Q184" s="118" t="str">
        <f t="shared" ca="1" si="80"/>
        <v/>
      </c>
      <c r="R184" s="138" t="str">
        <f t="shared" ca="1" si="81"/>
        <v/>
      </c>
    </row>
    <row r="185" spans="1:18" x14ac:dyDescent="0.15">
      <c r="A185" s="138" t="str">
        <f t="shared" ca="1" si="76"/>
        <v/>
      </c>
      <c r="B185" s="102" t="str">
        <f t="shared" ca="1" si="65"/>
        <v/>
      </c>
      <c r="C185" s="102" t="str">
        <f t="shared" ca="1" si="66"/>
        <v/>
      </c>
      <c r="D185" s="102" t="str">
        <f t="shared" ca="1" si="67"/>
        <v/>
      </c>
      <c r="E185" s="102" t="str">
        <f t="shared" ca="1" si="68"/>
        <v/>
      </c>
      <c r="F185" s="102" t="str">
        <f t="shared" ca="1" si="69"/>
        <v/>
      </c>
      <c r="G185" s="102" t="str">
        <f t="shared" ca="1" si="70"/>
        <v/>
      </c>
      <c r="H185" s="139" t="str">
        <f t="shared" ca="1" si="71"/>
        <v/>
      </c>
      <c r="I185" s="139" t="str">
        <f t="shared" ca="1" si="72"/>
        <v/>
      </c>
      <c r="J185" s="140" t="str">
        <f t="shared" ca="1" si="77"/>
        <v/>
      </c>
      <c r="K185" s="118" t="str">
        <f t="shared" ca="1" si="78"/>
        <v/>
      </c>
      <c r="L185" s="118" t="str">
        <f t="shared" ca="1" si="73"/>
        <v/>
      </c>
      <c r="M185" s="140" t="str">
        <f t="shared" ca="1" si="74"/>
        <v/>
      </c>
      <c r="N185" s="140" t="str">
        <f t="shared" ca="1" si="64"/>
        <v/>
      </c>
      <c r="O185" s="139" t="str">
        <f t="shared" ca="1" si="75"/>
        <v/>
      </c>
      <c r="P185" s="140" t="str">
        <f t="shared" ca="1" si="79"/>
        <v/>
      </c>
      <c r="Q185" s="118" t="str">
        <f t="shared" ca="1" si="80"/>
        <v/>
      </c>
      <c r="R185" s="138" t="str">
        <f t="shared" ca="1" si="81"/>
        <v/>
      </c>
    </row>
    <row r="186" spans="1:18" x14ac:dyDescent="0.15">
      <c r="A186" s="138" t="str">
        <f t="shared" ca="1" si="76"/>
        <v/>
      </c>
      <c r="B186" s="102" t="str">
        <f t="shared" ca="1" si="65"/>
        <v/>
      </c>
      <c r="C186" s="102" t="str">
        <f t="shared" ca="1" si="66"/>
        <v/>
      </c>
      <c r="D186" s="102" t="str">
        <f t="shared" ca="1" si="67"/>
        <v/>
      </c>
      <c r="E186" s="102" t="str">
        <f t="shared" ca="1" si="68"/>
        <v/>
      </c>
      <c r="F186" s="102" t="str">
        <f t="shared" ca="1" si="69"/>
        <v/>
      </c>
      <c r="G186" s="102" t="str">
        <f t="shared" ca="1" si="70"/>
        <v/>
      </c>
      <c r="H186" s="139" t="str">
        <f t="shared" ca="1" si="71"/>
        <v/>
      </c>
      <c r="I186" s="139" t="str">
        <f t="shared" ca="1" si="72"/>
        <v/>
      </c>
      <c r="J186" s="140" t="str">
        <f t="shared" ca="1" si="77"/>
        <v/>
      </c>
      <c r="K186" s="118" t="str">
        <f t="shared" ca="1" si="78"/>
        <v/>
      </c>
      <c r="L186" s="118" t="str">
        <f t="shared" ca="1" si="73"/>
        <v/>
      </c>
      <c r="M186" s="140" t="str">
        <f t="shared" ca="1" si="74"/>
        <v/>
      </c>
      <c r="N186" s="140" t="str">
        <f t="shared" ca="1" si="64"/>
        <v/>
      </c>
      <c r="O186" s="139" t="str">
        <f t="shared" ca="1" si="75"/>
        <v/>
      </c>
      <c r="P186" s="140" t="str">
        <f t="shared" ca="1" si="79"/>
        <v/>
      </c>
      <c r="Q186" s="118" t="str">
        <f t="shared" ca="1" si="80"/>
        <v/>
      </c>
      <c r="R186" s="138" t="str">
        <f t="shared" ca="1" si="81"/>
        <v/>
      </c>
    </row>
    <row r="187" spans="1:18" x14ac:dyDescent="0.15">
      <c r="A187" s="138" t="str">
        <f t="shared" ca="1" si="76"/>
        <v/>
      </c>
      <c r="B187" s="102" t="str">
        <f t="shared" ca="1" si="65"/>
        <v/>
      </c>
      <c r="C187" s="102" t="str">
        <f t="shared" ca="1" si="66"/>
        <v/>
      </c>
      <c r="D187" s="102" t="str">
        <f t="shared" ca="1" si="67"/>
        <v/>
      </c>
      <c r="E187" s="102" t="str">
        <f t="shared" ca="1" si="68"/>
        <v/>
      </c>
      <c r="F187" s="102" t="str">
        <f t="shared" ca="1" si="69"/>
        <v/>
      </c>
      <c r="G187" s="102" t="str">
        <f t="shared" ca="1" si="70"/>
        <v/>
      </c>
      <c r="H187" s="139" t="str">
        <f t="shared" ca="1" si="71"/>
        <v/>
      </c>
      <c r="I187" s="139" t="str">
        <f t="shared" ca="1" si="72"/>
        <v/>
      </c>
      <c r="J187" s="140" t="str">
        <f t="shared" ca="1" si="77"/>
        <v/>
      </c>
      <c r="K187" s="118" t="str">
        <f t="shared" ca="1" si="78"/>
        <v/>
      </c>
      <c r="L187" s="118" t="str">
        <f t="shared" ca="1" si="73"/>
        <v/>
      </c>
      <c r="M187" s="140" t="str">
        <f t="shared" ca="1" si="74"/>
        <v/>
      </c>
      <c r="N187" s="140" t="str">
        <f t="shared" ca="1" si="64"/>
        <v/>
      </c>
      <c r="O187" s="139" t="str">
        <f t="shared" ca="1" si="75"/>
        <v/>
      </c>
      <c r="P187" s="140" t="str">
        <f t="shared" ca="1" si="79"/>
        <v/>
      </c>
      <c r="Q187" s="118" t="str">
        <f t="shared" ca="1" si="80"/>
        <v/>
      </c>
      <c r="R187" s="138" t="str">
        <f t="shared" ca="1" si="81"/>
        <v/>
      </c>
    </row>
    <row r="188" spans="1:18" x14ac:dyDescent="0.15">
      <c r="A188" s="138" t="str">
        <f t="shared" ca="1" si="76"/>
        <v/>
      </c>
      <c r="B188" s="102" t="str">
        <f t="shared" ca="1" si="65"/>
        <v/>
      </c>
      <c r="C188" s="102" t="str">
        <f t="shared" ca="1" si="66"/>
        <v/>
      </c>
      <c r="D188" s="102" t="str">
        <f t="shared" ca="1" si="67"/>
        <v/>
      </c>
      <c r="E188" s="102" t="str">
        <f t="shared" ca="1" si="68"/>
        <v/>
      </c>
      <c r="F188" s="102" t="str">
        <f t="shared" ca="1" si="69"/>
        <v/>
      </c>
      <c r="G188" s="102" t="str">
        <f t="shared" ca="1" si="70"/>
        <v/>
      </c>
      <c r="H188" s="139" t="str">
        <f t="shared" ca="1" si="71"/>
        <v/>
      </c>
      <c r="I188" s="139" t="str">
        <f t="shared" ca="1" si="72"/>
        <v/>
      </c>
      <c r="J188" s="140" t="str">
        <f t="shared" ca="1" si="77"/>
        <v/>
      </c>
      <c r="K188" s="118" t="str">
        <f t="shared" ca="1" si="78"/>
        <v/>
      </c>
      <c r="L188" s="118" t="str">
        <f t="shared" ca="1" si="73"/>
        <v/>
      </c>
      <c r="M188" s="140" t="str">
        <f t="shared" ca="1" si="74"/>
        <v/>
      </c>
      <c r="N188" s="140" t="str">
        <f t="shared" ca="1" si="64"/>
        <v/>
      </c>
      <c r="O188" s="139" t="str">
        <f t="shared" ca="1" si="75"/>
        <v/>
      </c>
      <c r="P188" s="140" t="str">
        <f t="shared" ca="1" si="79"/>
        <v/>
      </c>
      <c r="Q188" s="118" t="str">
        <f t="shared" ca="1" si="80"/>
        <v/>
      </c>
      <c r="R188" s="138" t="str">
        <f t="shared" ca="1" si="81"/>
        <v/>
      </c>
    </row>
    <row r="189" spans="1:18" x14ac:dyDescent="0.15">
      <c r="A189" s="138" t="str">
        <f t="shared" ca="1" si="76"/>
        <v/>
      </c>
      <c r="B189" s="102" t="str">
        <f t="shared" ca="1" si="65"/>
        <v/>
      </c>
      <c r="C189" s="102" t="str">
        <f t="shared" ca="1" si="66"/>
        <v/>
      </c>
      <c r="D189" s="102" t="str">
        <f t="shared" ca="1" si="67"/>
        <v/>
      </c>
      <c r="E189" s="102" t="str">
        <f t="shared" ca="1" si="68"/>
        <v/>
      </c>
      <c r="F189" s="102" t="str">
        <f t="shared" ca="1" si="69"/>
        <v/>
      </c>
      <c r="G189" s="102" t="str">
        <f t="shared" ca="1" si="70"/>
        <v/>
      </c>
      <c r="H189" s="139" t="str">
        <f t="shared" ca="1" si="71"/>
        <v/>
      </c>
      <c r="I189" s="139" t="str">
        <f t="shared" ca="1" si="72"/>
        <v/>
      </c>
      <c r="J189" s="140" t="str">
        <f t="shared" ca="1" si="77"/>
        <v/>
      </c>
      <c r="K189" s="118" t="str">
        <f t="shared" ca="1" si="78"/>
        <v/>
      </c>
      <c r="L189" s="118" t="str">
        <f t="shared" ca="1" si="73"/>
        <v/>
      </c>
      <c r="M189" s="140" t="str">
        <f t="shared" ca="1" si="74"/>
        <v/>
      </c>
      <c r="N189" s="140" t="str">
        <f t="shared" ca="1" si="64"/>
        <v/>
      </c>
      <c r="O189" s="139" t="str">
        <f t="shared" ca="1" si="75"/>
        <v/>
      </c>
      <c r="P189" s="140" t="str">
        <f t="shared" ca="1" si="79"/>
        <v/>
      </c>
      <c r="Q189" s="118" t="str">
        <f t="shared" ca="1" si="80"/>
        <v/>
      </c>
      <c r="R189" s="138" t="str">
        <f t="shared" ca="1" si="81"/>
        <v/>
      </c>
    </row>
    <row r="190" spans="1:18" x14ac:dyDescent="0.15">
      <c r="A190" s="138" t="str">
        <f t="shared" ca="1" si="76"/>
        <v/>
      </c>
      <c r="B190" s="102" t="str">
        <f t="shared" ca="1" si="65"/>
        <v/>
      </c>
      <c r="C190" s="102" t="str">
        <f t="shared" ca="1" si="66"/>
        <v/>
      </c>
      <c r="D190" s="102" t="str">
        <f t="shared" ca="1" si="67"/>
        <v/>
      </c>
      <c r="E190" s="102" t="str">
        <f t="shared" ca="1" si="68"/>
        <v/>
      </c>
      <c r="F190" s="102" t="str">
        <f t="shared" ca="1" si="69"/>
        <v/>
      </c>
      <c r="G190" s="102" t="str">
        <f t="shared" ca="1" si="70"/>
        <v/>
      </c>
      <c r="H190" s="139" t="str">
        <f t="shared" ca="1" si="71"/>
        <v/>
      </c>
      <c r="I190" s="139" t="str">
        <f t="shared" ca="1" si="72"/>
        <v/>
      </c>
      <c r="J190" s="140" t="str">
        <f t="shared" ca="1" si="77"/>
        <v/>
      </c>
      <c r="K190" s="118" t="str">
        <f t="shared" ca="1" si="78"/>
        <v/>
      </c>
      <c r="L190" s="118" t="str">
        <f t="shared" ca="1" si="73"/>
        <v/>
      </c>
      <c r="M190" s="140" t="str">
        <f t="shared" ca="1" si="74"/>
        <v/>
      </c>
      <c r="N190" s="140" t="str">
        <f t="shared" ca="1" si="64"/>
        <v/>
      </c>
      <c r="O190" s="139" t="str">
        <f t="shared" ca="1" si="75"/>
        <v/>
      </c>
      <c r="P190" s="140" t="str">
        <f t="shared" ca="1" si="79"/>
        <v/>
      </c>
      <c r="Q190" s="118" t="str">
        <f t="shared" ca="1" si="80"/>
        <v/>
      </c>
      <c r="R190" s="138" t="str">
        <f t="shared" ca="1" si="81"/>
        <v/>
      </c>
    </row>
    <row r="191" spans="1:18" x14ac:dyDescent="0.15">
      <c r="A191" s="138" t="str">
        <f t="shared" ca="1" si="76"/>
        <v/>
      </c>
      <c r="B191" s="102" t="str">
        <f t="shared" ca="1" si="65"/>
        <v/>
      </c>
      <c r="C191" s="102" t="str">
        <f t="shared" ca="1" si="66"/>
        <v/>
      </c>
      <c r="D191" s="102" t="str">
        <f t="shared" ca="1" si="67"/>
        <v/>
      </c>
      <c r="E191" s="102" t="str">
        <f t="shared" ca="1" si="68"/>
        <v/>
      </c>
      <c r="F191" s="102" t="str">
        <f t="shared" ca="1" si="69"/>
        <v/>
      </c>
      <c r="G191" s="102" t="str">
        <f t="shared" ca="1" si="70"/>
        <v/>
      </c>
      <c r="H191" s="139" t="str">
        <f t="shared" ca="1" si="71"/>
        <v/>
      </c>
      <c r="I191" s="139" t="str">
        <f t="shared" ca="1" si="72"/>
        <v/>
      </c>
      <c r="J191" s="140" t="str">
        <f t="shared" ca="1" si="77"/>
        <v/>
      </c>
      <c r="K191" s="118" t="str">
        <f t="shared" ca="1" si="78"/>
        <v/>
      </c>
      <c r="L191" s="118" t="str">
        <f t="shared" ca="1" si="73"/>
        <v/>
      </c>
      <c r="M191" s="140" t="str">
        <f t="shared" ca="1" si="74"/>
        <v/>
      </c>
      <c r="N191" s="140" t="str">
        <f t="shared" ca="1" si="64"/>
        <v/>
      </c>
      <c r="O191" s="139" t="str">
        <f t="shared" ca="1" si="75"/>
        <v/>
      </c>
      <c r="P191" s="140" t="str">
        <f t="shared" ca="1" si="79"/>
        <v/>
      </c>
      <c r="Q191" s="118" t="str">
        <f t="shared" ca="1" si="80"/>
        <v/>
      </c>
      <c r="R191" s="138" t="str">
        <f t="shared" ca="1" si="81"/>
        <v/>
      </c>
    </row>
    <row r="192" spans="1:18" x14ac:dyDescent="0.15">
      <c r="A192" s="138" t="str">
        <f t="shared" ca="1" si="76"/>
        <v/>
      </c>
      <c r="B192" s="102" t="str">
        <f t="shared" ca="1" si="65"/>
        <v/>
      </c>
      <c r="C192" s="102" t="str">
        <f t="shared" ca="1" si="66"/>
        <v/>
      </c>
      <c r="D192" s="102" t="str">
        <f t="shared" ca="1" si="67"/>
        <v/>
      </c>
      <c r="E192" s="102" t="str">
        <f t="shared" ca="1" si="68"/>
        <v/>
      </c>
      <c r="F192" s="102" t="str">
        <f t="shared" ca="1" si="69"/>
        <v/>
      </c>
      <c r="G192" s="102" t="str">
        <f t="shared" ca="1" si="70"/>
        <v/>
      </c>
      <c r="H192" s="139" t="str">
        <f t="shared" ca="1" si="71"/>
        <v/>
      </c>
      <c r="I192" s="139" t="str">
        <f t="shared" ca="1" si="72"/>
        <v/>
      </c>
      <c r="J192" s="140" t="str">
        <f t="shared" ca="1" si="77"/>
        <v/>
      </c>
      <c r="K192" s="118" t="str">
        <f t="shared" ca="1" si="78"/>
        <v/>
      </c>
      <c r="L192" s="118" t="str">
        <f t="shared" ca="1" si="73"/>
        <v/>
      </c>
      <c r="M192" s="140" t="str">
        <f t="shared" ca="1" si="74"/>
        <v/>
      </c>
      <c r="N192" s="140" t="str">
        <f t="shared" ca="1" si="64"/>
        <v/>
      </c>
      <c r="O192" s="139" t="str">
        <f t="shared" ca="1" si="75"/>
        <v/>
      </c>
      <c r="P192" s="140" t="str">
        <f t="shared" ca="1" si="79"/>
        <v/>
      </c>
      <c r="Q192" s="118" t="str">
        <f t="shared" ca="1" si="80"/>
        <v/>
      </c>
      <c r="R192" s="138" t="str">
        <f t="shared" ca="1" si="81"/>
        <v/>
      </c>
    </row>
    <row r="193" spans="1:18" x14ac:dyDescent="0.15">
      <c r="A193" s="138" t="str">
        <f t="shared" ca="1" si="76"/>
        <v/>
      </c>
      <c r="B193" s="102" t="str">
        <f t="shared" ca="1" si="65"/>
        <v/>
      </c>
      <c r="C193" s="102" t="str">
        <f t="shared" ca="1" si="66"/>
        <v/>
      </c>
      <c r="D193" s="102" t="str">
        <f t="shared" ca="1" si="67"/>
        <v/>
      </c>
      <c r="E193" s="102" t="str">
        <f t="shared" ca="1" si="68"/>
        <v/>
      </c>
      <c r="F193" s="102" t="str">
        <f t="shared" ca="1" si="69"/>
        <v/>
      </c>
      <c r="G193" s="102" t="str">
        <f t="shared" ca="1" si="70"/>
        <v/>
      </c>
      <c r="H193" s="139" t="str">
        <f t="shared" ca="1" si="71"/>
        <v/>
      </c>
      <c r="I193" s="139" t="str">
        <f t="shared" ca="1" si="72"/>
        <v/>
      </c>
      <c r="J193" s="140" t="str">
        <f t="shared" ca="1" si="77"/>
        <v/>
      </c>
      <c r="K193" s="118" t="str">
        <f t="shared" ca="1" si="78"/>
        <v/>
      </c>
      <c r="L193" s="118" t="str">
        <f t="shared" ca="1" si="73"/>
        <v/>
      </c>
      <c r="M193" s="140" t="str">
        <f t="shared" ca="1" si="74"/>
        <v/>
      </c>
      <c r="N193" s="140" t="str">
        <f t="shared" ca="1" si="64"/>
        <v/>
      </c>
      <c r="O193" s="139" t="str">
        <f t="shared" ca="1" si="75"/>
        <v/>
      </c>
      <c r="P193" s="140" t="str">
        <f t="shared" ca="1" si="79"/>
        <v/>
      </c>
      <c r="Q193" s="118" t="str">
        <f t="shared" ca="1" si="80"/>
        <v/>
      </c>
      <c r="R193" s="138" t="str">
        <f t="shared" ca="1" si="81"/>
        <v/>
      </c>
    </row>
    <row r="194" spans="1:18" x14ac:dyDescent="0.15">
      <c r="A194" s="138" t="str">
        <f t="shared" ca="1" si="76"/>
        <v/>
      </c>
      <c r="B194" s="102" t="str">
        <f t="shared" ca="1" si="65"/>
        <v/>
      </c>
      <c r="C194" s="102" t="str">
        <f t="shared" ca="1" si="66"/>
        <v/>
      </c>
      <c r="D194" s="102" t="str">
        <f t="shared" ca="1" si="67"/>
        <v/>
      </c>
      <c r="E194" s="102" t="str">
        <f t="shared" ca="1" si="68"/>
        <v/>
      </c>
      <c r="F194" s="102" t="str">
        <f t="shared" ca="1" si="69"/>
        <v/>
      </c>
      <c r="G194" s="102" t="str">
        <f t="shared" ca="1" si="70"/>
        <v/>
      </c>
      <c r="H194" s="139" t="str">
        <f t="shared" ca="1" si="71"/>
        <v/>
      </c>
      <c r="I194" s="139" t="str">
        <f t="shared" ca="1" si="72"/>
        <v/>
      </c>
      <c r="J194" s="140" t="str">
        <f t="shared" ca="1" si="77"/>
        <v/>
      </c>
      <c r="K194" s="118" t="str">
        <f t="shared" ca="1" si="78"/>
        <v/>
      </c>
      <c r="L194" s="118" t="str">
        <f t="shared" ca="1" si="73"/>
        <v/>
      </c>
      <c r="M194" s="140" t="str">
        <f t="shared" ca="1" si="74"/>
        <v/>
      </c>
      <c r="N194" s="140" t="str">
        <f t="shared" ca="1" si="64"/>
        <v/>
      </c>
      <c r="O194" s="139" t="str">
        <f t="shared" ca="1" si="75"/>
        <v/>
      </c>
      <c r="P194" s="140" t="str">
        <f t="shared" ca="1" si="79"/>
        <v/>
      </c>
      <c r="Q194" s="118" t="str">
        <f t="shared" ca="1" si="80"/>
        <v/>
      </c>
      <c r="R194" s="138" t="str">
        <f t="shared" ca="1" si="81"/>
        <v/>
      </c>
    </row>
    <row r="195" spans="1:18" x14ac:dyDescent="0.15">
      <c r="A195" s="138" t="str">
        <f t="shared" ca="1" si="76"/>
        <v/>
      </c>
      <c r="B195" s="102" t="str">
        <f t="shared" ca="1" si="65"/>
        <v/>
      </c>
      <c r="C195" s="102" t="str">
        <f t="shared" ca="1" si="66"/>
        <v/>
      </c>
      <c r="D195" s="102" t="str">
        <f t="shared" ca="1" si="67"/>
        <v/>
      </c>
      <c r="E195" s="102" t="str">
        <f t="shared" ca="1" si="68"/>
        <v/>
      </c>
      <c r="F195" s="102" t="str">
        <f t="shared" ca="1" si="69"/>
        <v/>
      </c>
      <c r="G195" s="102" t="str">
        <f t="shared" ca="1" si="70"/>
        <v/>
      </c>
      <c r="H195" s="139" t="str">
        <f t="shared" ca="1" si="71"/>
        <v/>
      </c>
      <c r="I195" s="139" t="str">
        <f t="shared" ca="1" si="72"/>
        <v/>
      </c>
      <c r="J195" s="140" t="str">
        <f t="shared" ca="1" si="77"/>
        <v/>
      </c>
      <c r="K195" s="118" t="str">
        <f t="shared" ca="1" si="78"/>
        <v/>
      </c>
      <c r="L195" s="118" t="str">
        <f t="shared" ca="1" si="73"/>
        <v/>
      </c>
      <c r="M195" s="140" t="str">
        <f t="shared" ca="1" si="74"/>
        <v/>
      </c>
      <c r="N195" s="140" t="str">
        <f t="shared" ca="1" si="64"/>
        <v/>
      </c>
      <c r="O195" s="139" t="str">
        <f t="shared" ca="1" si="75"/>
        <v/>
      </c>
      <c r="P195" s="140" t="str">
        <f t="shared" ca="1" si="79"/>
        <v/>
      </c>
      <c r="Q195" s="118" t="str">
        <f t="shared" ca="1" si="80"/>
        <v/>
      </c>
      <c r="R195" s="138" t="str">
        <f t="shared" ca="1" si="81"/>
        <v/>
      </c>
    </row>
    <row r="196" spans="1:18" x14ac:dyDescent="0.15">
      <c r="A196" s="138" t="str">
        <f t="shared" ca="1" si="76"/>
        <v/>
      </c>
      <c r="B196" s="102" t="str">
        <f t="shared" ca="1" si="65"/>
        <v/>
      </c>
      <c r="C196" s="102" t="str">
        <f t="shared" ca="1" si="66"/>
        <v/>
      </c>
      <c r="D196" s="102" t="str">
        <f t="shared" ca="1" si="67"/>
        <v/>
      </c>
      <c r="E196" s="102" t="str">
        <f t="shared" ca="1" si="68"/>
        <v/>
      </c>
      <c r="F196" s="102" t="str">
        <f t="shared" ca="1" si="69"/>
        <v/>
      </c>
      <c r="G196" s="102" t="str">
        <f t="shared" ca="1" si="70"/>
        <v/>
      </c>
      <c r="H196" s="139" t="str">
        <f t="shared" ca="1" si="71"/>
        <v/>
      </c>
      <c r="I196" s="139" t="str">
        <f t="shared" ca="1" si="72"/>
        <v/>
      </c>
      <c r="J196" s="140" t="str">
        <f t="shared" ca="1" si="77"/>
        <v/>
      </c>
      <c r="K196" s="118" t="str">
        <f t="shared" ca="1" si="78"/>
        <v/>
      </c>
      <c r="L196" s="118" t="str">
        <f t="shared" ca="1" si="73"/>
        <v/>
      </c>
      <c r="M196" s="140" t="str">
        <f t="shared" ca="1" si="74"/>
        <v/>
      </c>
      <c r="N196" s="140" t="str">
        <f t="shared" ca="1" si="64"/>
        <v/>
      </c>
      <c r="O196" s="139" t="str">
        <f t="shared" ca="1" si="75"/>
        <v/>
      </c>
      <c r="P196" s="140" t="str">
        <f t="shared" ca="1" si="79"/>
        <v/>
      </c>
      <c r="Q196" s="118" t="str">
        <f t="shared" ca="1" si="80"/>
        <v/>
      </c>
      <c r="R196" s="138" t="str">
        <f t="shared" ca="1" si="81"/>
        <v/>
      </c>
    </row>
    <row r="197" spans="1:18" x14ac:dyDescent="0.15">
      <c r="A197" s="138" t="str">
        <f t="shared" ca="1" si="76"/>
        <v/>
      </c>
      <c r="B197" s="102" t="str">
        <f t="shared" ca="1" si="65"/>
        <v/>
      </c>
      <c r="C197" s="102" t="str">
        <f t="shared" ca="1" si="66"/>
        <v/>
      </c>
      <c r="D197" s="102" t="str">
        <f t="shared" ca="1" si="67"/>
        <v/>
      </c>
      <c r="E197" s="102" t="str">
        <f t="shared" ca="1" si="68"/>
        <v/>
      </c>
      <c r="F197" s="102" t="str">
        <f t="shared" ca="1" si="69"/>
        <v/>
      </c>
      <c r="G197" s="102" t="str">
        <f t="shared" ca="1" si="70"/>
        <v/>
      </c>
      <c r="H197" s="139" t="str">
        <f t="shared" ca="1" si="71"/>
        <v/>
      </c>
      <c r="I197" s="139" t="str">
        <f t="shared" ca="1" si="72"/>
        <v/>
      </c>
      <c r="J197" s="140" t="str">
        <f t="shared" ca="1" si="77"/>
        <v/>
      </c>
      <c r="K197" s="118" t="str">
        <f t="shared" ca="1" si="78"/>
        <v/>
      </c>
      <c r="L197" s="118" t="str">
        <f t="shared" ca="1" si="73"/>
        <v/>
      </c>
      <c r="M197" s="140" t="str">
        <f t="shared" ca="1" si="74"/>
        <v/>
      </c>
      <c r="N197" s="140" t="str">
        <f t="shared" ca="1" si="64"/>
        <v/>
      </c>
      <c r="O197" s="139" t="str">
        <f t="shared" ca="1" si="75"/>
        <v/>
      </c>
      <c r="P197" s="140" t="str">
        <f t="shared" ca="1" si="79"/>
        <v/>
      </c>
      <c r="Q197" s="118" t="str">
        <f t="shared" ca="1" si="80"/>
        <v/>
      </c>
      <c r="R197" s="138" t="str">
        <f t="shared" ca="1" si="81"/>
        <v/>
      </c>
    </row>
    <row r="198" spans="1:18" x14ac:dyDescent="0.15">
      <c r="A198" s="138" t="str">
        <f t="shared" ca="1" si="76"/>
        <v/>
      </c>
      <c r="B198" s="102" t="str">
        <f t="shared" ca="1" si="65"/>
        <v/>
      </c>
      <c r="C198" s="102" t="str">
        <f t="shared" ca="1" si="66"/>
        <v/>
      </c>
      <c r="D198" s="102" t="str">
        <f t="shared" ca="1" si="67"/>
        <v/>
      </c>
      <c r="E198" s="102" t="str">
        <f t="shared" ca="1" si="68"/>
        <v/>
      </c>
      <c r="F198" s="102" t="str">
        <f t="shared" ca="1" si="69"/>
        <v/>
      </c>
      <c r="G198" s="102" t="str">
        <f t="shared" ca="1" si="70"/>
        <v/>
      </c>
      <c r="H198" s="139" t="str">
        <f t="shared" ca="1" si="71"/>
        <v/>
      </c>
      <c r="I198" s="139" t="str">
        <f t="shared" ca="1" si="72"/>
        <v/>
      </c>
      <c r="J198" s="140" t="str">
        <f t="shared" ca="1" si="77"/>
        <v/>
      </c>
      <c r="K198" s="118" t="str">
        <f t="shared" ca="1" si="78"/>
        <v/>
      </c>
      <c r="L198" s="118" t="str">
        <f t="shared" ca="1" si="73"/>
        <v/>
      </c>
      <c r="M198" s="140" t="str">
        <f t="shared" ca="1" si="74"/>
        <v/>
      </c>
      <c r="N198" s="140" t="str">
        <f t="shared" ca="1" si="64"/>
        <v/>
      </c>
      <c r="O198" s="139" t="str">
        <f t="shared" ca="1" si="75"/>
        <v/>
      </c>
      <c r="P198" s="140" t="str">
        <f t="shared" ca="1" si="79"/>
        <v/>
      </c>
      <c r="Q198" s="118" t="str">
        <f t="shared" ca="1" si="80"/>
        <v/>
      </c>
      <c r="R198" s="138" t="str">
        <f t="shared" ca="1" si="81"/>
        <v/>
      </c>
    </row>
    <row r="199" spans="1:18" x14ac:dyDescent="0.15">
      <c r="A199" s="138" t="str">
        <f t="shared" ca="1" si="76"/>
        <v/>
      </c>
      <c r="B199" s="102" t="str">
        <f t="shared" ca="1" si="65"/>
        <v/>
      </c>
      <c r="C199" s="102" t="str">
        <f t="shared" ca="1" si="66"/>
        <v/>
      </c>
      <c r="D199" s="102" t="str">
        <f t="shared" ca="1" si="67"/>
        <v/>
      </c>
      <c r="E199" s="102" t="str">
        <f t="shared" ca="1" si="68"/>
        <v/>
      </c>
      <c r="F199" s="102" t="str">
        <f t="shared" ca="1" si="69"/>
        <v/>
      </c>
      <c r="G199" s="102" t="str">
        <f t="shared" ca="1" si="70"/>
        <v/>
      </c>
      <c r="H199" s="139" t="str">
        <f t="shared" ca="1" si="71"/>
        <v/>
      </c>
      <c r="I199" s="139" t="str">
        <f t="shared" ca="1" si="72"/>
        <v/>
      </c>
      <c r="J199" s="140" t="str">
        <f t="shared" ca="1" si="77"/>
        <v/>
      </c>
      <c r="K199" s="118" t="str">
        <f t="shared" ca="1" si="78"/>
        <v/>
      </c>
      <c r="L199" s="118" t="str">
        <f t="shared" ca="1" si="73"/>
        <v/>
      </c>
      <c r="M199" s="140" t="str">
        <f t="shared" ca="1" si="74"/>
        <v/>
      </c>
      <c r="N199" s="140" t="str">
        <f t="shared" ref="N199:N205" ca="1" si="82">IF($A199="","",INDEX(INDIRECT("gsn_raw!BB:BB"),MATCH($B$4,INDIRECT("gsn_raw!AL:AL"),0)+$A199))</f>
        <v/>
      </c>
      <c r="O199" s="139" t="str">
        <f t="shared" ca="1" si="75"/>
        <v/>
      </c>
      <c r="P199" s="140" t="str">
        <f t="shared" ca="1" si="79"/>
        <v/>
      </c>
      <c r="Q199" s="118" t="str">
        <f t="shared" ca="1" si="80"/>
        <v/>
      </c>
      <c r="R199" s="138" t="str">
        <f t="shared" ca="1" si="81"/>
        <v/>
      </c>
    </row>
    <row r="200" spans="1:18" x14ac:dyDescent="0.15">
      <c r="A200" s="138" t="str">
        <f t="shared" ca="1" si="76"/>
        <v/>
      </c>
      <c r="B200" s="102" t="str">
        <f t="shared" ca="1" si="65"/>
        <v/>
      </c>
      <c r="C200" s="102" t="str">
        <f t="shared" ca="1" si="66"/>
        <v/>
      </c>
      <c r="D200" s="102" t="str">
        <f t="shared" ca="1" si="67"/>
        <v/>
      </c>
      <c r="E200" s="102" t="str">
        <f t="shared" ca="1" si="68"/>
        <v/>
      </c>
      <c r="F200" s="102" t="str">
        <f t="shared" ca="1" si="69"/>
        <v/>
      </c>
      <c r="G200" s="102" t="str">
        <f t="shared" ca="1" si="70"/>
        <v/>
      </c>
      <c r="H200" s="139" t="str">
        <f t="shared" ca="1" si="71"/>
        <v/>
      </c>
      <c r="I200" s="139" t="str">
        <f t="shared" ca="1" si="72"/>
        <v/>
      </c>
      <c r="J200" s="140" t="str">
        <f t="shared" ca="1" si="77"/>
        <v/>
      </c>
      <c r="K200" s="118" t="str">
        <f t="shared" ca="1" si="78"/>
        <v/>
      </c>
      <c r="L200" s="118" t="str">
        <f t="shared" ca="1" si="73"/>
        <v/>
      </c>
      <c r="M200" s="140" t="str">
        <f t="shared" ca="1" si="74"/>
        <v/>
      </c>
      <c r="N200" s="140" t="str">
        <f t="shared" ca="1" si="82"/>
        <v/>
      </c>
      <c r="O200" s="139" t="str">
        <f t="shared" ca="1" si="75"/>
        <v/>
      </c>
      <c r="P200" s="140" t="str">
        <f t="shared" ca="1" si="79"/>
        <v/>
      </c>
      <c r="Q200" s="118" t="str">
        <f t="shared" ca="1" si="80"/>
        <v/>
      </c>
      <c r="R200" s="138" t="str">
        <f t="shared" ca="1" si="81"/>
        <v/>
      </c>
    </row>
    <row r="201" spans="1:18" x14ac:dyDescent="0.15">
      <c r="A201" s="138" t="str">
        <f t="shared" ca="1" si="76"/>
        <v/>
      </c>
      <c r="B201" s="102" t="str">
        <f t="shared" ca="1" si="65"/>
        <v/>
      </c>
      <c r="C201" s="102" t="str">
        <f t="shared" ca="1" si="66"/>
        <v/>
      </c>
      <c r="D201" s="102" t="str">
        <f t="shared" ca="1" si="67"/>
        <v/>
      </c>
      <c r="E201" s="102" t="str">
        <f t="shared" ca="1" si="68"/>
        <v/>
      </c>
      <c r="F201" s="102" t="str">
        <f t="shared" ca="1" si="69"/>
        <v/>
      </c>
      <c r="G201" s="102" t="str">
        <f t="shared" ca="1" si="70"/>
        <v/>
      </c>
      <c r="H201" s="139" t="str">
        <f t="shared" ca="1" si="71"/>
        <v/>
      </c>
      <c r="I201" s="139" t="str">
        <f t="shared" ca="1" si="72"/>
        <v/>
      </c>
      <c r="J201" s="140" t="str">
        <f t="shared" ca="1" si="77"/>
        <v/>
      </c>
      <c r="K201" s="118" t="str">
        <f t="shared" ca="1" si="78"/>
        <v/>
      </c>
      <c r="L201" s="118" t="str">
        <f t="shared" ca="1" si="73"/>
        <v/>
      </c>
      <c r="M201" s="140" t="str">
        <f t="shared" ca="1" si="74"/>
        <v/>
      </c>
      <c r="N201" s="140" t="str">
        <f t="shared" ca="1" si="82"/>
        <v/>
      </c>
      <c r="O201" s="139" t="str">
        <f t="shared" ca="1" si="75"/>
        <v/>
      </c>
      <c r="P201" s="140" t="str">
        <f t="shared" ca="1" si="79"/>
        <v/>
      </c>
      <c r="Q201" s="118" t="str">
        <f t="shared" ca="1" si="80"/>
        <v/>
      </c>
      <c r="R201" s="138" t="str">
        <f t="shared" ca="1" si="81"/>
        <v/>
      </c>
    </row>
    <row r="202" spans="1:18" x14ac:dyDescent="0.15">
      <c r="A202" s="138" t="str">
        <f t="shared" ca="1" si="76"/>
        <v/>
      </c>
      <c r="B202" s="102" t="str">
        <f t="shared" ca="1" si="65"/>
        <v/>
      </c>
      <c r="C202" s="102" t="str">
        <f t="shared" ca="1" si="66"/>
        <v/>
      </c>
      <c r="D202" s="102" t="str">
        <f t="shared" ca="1" si="67"/>
        <v/>
      </c>
      <c r="E202" s="102" t="str">
        <f t="shared" ca="1" si="68"/>
        <v/>
      </c>
      <c r="F202" s="102" t="str">
        <f t="shared" ca="1" si="69"/>
        <v/>
      </c>
      <c r="G202" s="102" t="str">
        <f t="shared" ca="1" si="70"/>
        <v/>
      </c>
      <c r="H202" s="139" t="str">
        <f t="shared" ca="1" si="71"/>
        <v/>
      </c>
      <c r="I202" s="139" t="str">
        <f t="shared" ca="1" si="72"/>
        <v/>
      </c>
      <c r="J202" s="140" t="str">
        <f t="shared" ca="1" si="77"/>
        <v/>
      </c>
      <c r="K202" s="118" t="str">
        <f t="shared" ca="1" si="78"/>
        <v/>
      </c>
      <c r="L202" s="118" t="str">
        <f t="shared" ca="1" si="73"/>
        <v/>
      </c>
      <c r="M202" s="140" t="str">
        <f t="shared" ca="1" si="74"/>
        <v/>
      </c>
      <c r="N202" s="140" t="str">
        <f t="shared" ca="1" si="82"/>
        <v/>
      </c>
      <c r="O202" s="139" t="str">
        <f t="shared" ca="1" si="75"/>
        <v/>
      </c>
      <c r="P202" s="140" t="str">
        <f t="shared" ca="1" si="79"/>
        <v/>
      </c>
      <c r="Q202" s="118" t="str">
        <f t="shared" ca="1" si="80"/>
        <v/>
      </c>
      <c r="R202" s="138" t="str">
        <f t="shared" ca="1" si="81"/>
        <v/>
      </c>
    </row>
    <row r="203" spans="1:18" x14ac:dyDescent="0.15">
      <c r="A203" s="138" t="str">
        <f t="shared" ca="1" si="76"/>
        <v/>
      </c>
      <c r="B203" s="102" t="str">
        <f t="shared" ca="1" si="65"/>
        <v/>
      </c>
      <c r="C203" s="102" t="str">
        <f t="shared" ca="1" si="66"/>
        <v/>
      </c>
      <c r="D203" s="102" t="str">
        <f t="shared" ca="1" si="67"/>
        <v/>
      </c>
      <c r="E203" s="102" t="str">
        <f t="shared" ca="1" si="68"/>
        <v/>
      </c>
      <c r="F203" s="102" t="str">
        <f t="shared" ca="1" si="69"/>
        <v/>
      </c>
      <c r="G203" s="102" t="str">
        <f t="shared" ca="1" si="70"/>
        <v/>
      </c>
      <c r="H203" s="139" t="str">
        <f t="shared" ca="1" si="71"/>
        <v/>
      </c>
      <c r="I203" s="139" t="str">
        <f t="shared" ca="1" si="72"/>
        <v/>
      </c>
      <c r="J203" s="140" t="str">
        <f t="shared" ca="1" si="77"/>
        <v/>
      </c>
      <c r="K203" s="118" t="str">
        <f t="shared" ca="1" si="78"/>
        <v/>
      </c>
      <c r="L203" s="118" t="str">
        <f t="shared" ca="1" si="73"/>
        <v/>
      </c>
      <c r="M203" s="140" t="str">
        <f t="shared" ca="1" si="74"/>
        <v/>
      </c>
      <c r="N203" s="140" t="str">
        <f t="shared" ca="1" si="82"/>
        <v/>
      </c>
      <c r="O203" s="139" t="str">
        <f t="shared" ca="1" si="75"/>
        <v/>
      </c>
      <c r="P203" s="140" t="str">
        <f t="shared" ca="1" si="79"/>
        <v/>
      </c>
      <c r="Q203" s="118" t="str">
        <f t="shared" ca="1" si="80"/>
        <v/>
      </c>
      <c r="R203" s="138" t="str">
        <f t="shared" ca="1" si="81"/>
        <v/>
      </c>
    </row>
    <row r="204" spans="1:18" x14ac:dyDescent="0.15">
      <c r="A204" s="138" t="str">
        <f t="shared" ca="1" si="76"/>
        <v/>
      </c>
      <c r="B204" s="102" t="str">
        <f t="shared" ca="1" si="65"/>
        <v/>
      </c>
      <c r="C204" s="102" t="str">
        <f t="shared" ca="1" si="66"/>
        <v/>
      </c>
      <c r="D204" s="102" t="str">
        <f t="shared" ca="1" si="67"/>
        <v/>
      </c>
      <c r="E204" s="102" t="str">
        <f t="shared" ca="1" si="68"/>
        <v/>
      </c>
      <c r="F204" s="102" t="str">
        <f t="shared" ca="1" si="69"/>
        <v/>
      </c>
      <c r="G204" s="102" t="str">
        <f t="shared" ca="1" si="70"/>
        <v/>
      </c>
      <c r="H204" s="139" t="str">
        <f t="shared" ca="1" si="71"/>
        <v/>
      </c>
      <c r="I204" s="139" t="str">
        <f t="shared" ca="1" si="72"/>
        <v/>
      </c>
      <c r="J204" s="140" t="str">
        <f t="shared" ca="1" si="77"/>
        <v/>
      </c>
      <c r="K204" s="118" t="str">
        <f t="shared" ca="1" si="78"/>
        <v/>
      </c>
      <c r="L204" s="118" t="str">
        <f t="shared" ca="1" si="73"/>
        <v/>
      </c>
      <c r="M204" s="140" t="str">
        <f t="shared" ca="1" si="74"/>
        <v/>
      </c>
      <c r="N204" s="140" t="str">
        <f t="shared" ca="1" si="82"/>
        <v/>
      </c>
      <c r="O204" s="139" t="str">
        <f t="shared" ca="1" si="75"/>
        <v/>
      </c>
      <c r="P204" s="140" t="str">
        <f t="shared" ca="1" si="79"/>
        <v/>
      </c>
      <c r="Q204" s="118" t="str">
        <f t="shared" ca="1" si="80"/>
        <v/>
      </c>
      <c r="R204" s="138" t="str">
        <f t="shared" ca="1" si="81"/>
        <v/>
      </c>
    </row>
    <row r="205" spans="1:18" x14ac:dyDescent="0.15">
      <c r="A205" s="138" t="str">
        <f t="shared" ca="1" si="76"/>
        <v/>
      </c>
      <c r="B205" s="102" t="str">
        <f t="shared" ca="1" si="65"/>
        <v/>
      </c>
      <c r="C205" s="102" t="str">
        <f t="shared" ca="1" si="66"/>
        <v/>
      </c>
      <c r="D205" s="102" t="str">
        <f t="shared" ca="1" si="67"/>
        <v/>
      </c>
      <c r="E205" s="102" t="str">
        <f t="shared" ca="1" si="68"/>
        <v/>
      </c>
      <c r="F205" s="102" t="str">
        <f t="shared" ca="1" si="69"/>
        <v/>
      </c>
      <c r="G205" s="102" t="str">
        <f t="shared" ca="1" si="70"/>
        <v/>
      </c>
      <c r="H205" s="139" t="str">
        <f t="shared" ca="1" si="71"/>
        <v/>
      </c>
      <c r="I205" s="139" t="str">
        <f t="shared" ca="1" si="72"/>
        <v/>
      </c>
      <c r="J205" s="140" t="str">
        <f t="shared" ca="1" si="77"/>
        <v/>
      </c>
      <c r="K205" s="118" t="str">
        <f t="shared" ca="1" si="78"/>
        <v/>
      </c>
      <c r="L205" s="118" t="str">
        <f t="shared" ca="1" si="73"/>
        <v/>
      </c>
      <c r="M205" s="140" t="str">
        <f t="shared" ca="1" si="74"/>
        <v/>
      </c>
      <c r="N205" s="140" t="str">
        <f t="shared" ca="1" si="82"/>
        <v/>
      </c>
      <c r="O205" s="139" t="str">
        <f t="shared" ca="1" si="75"/>
        <v/>
      </c>
      <c r="P205" s="140" t="str">
        <f t="shared" ca="1" si="79"/>
        <v/>
      </c>
      <c r="Q205" s="118" t="str">
        <f t="shared" ca="1" si="80"/>
        <v/>
      </c>
      <c r="R205" s="138" t="str">
        <f t="shared" ca="1" si="81"/>
        <v/>
      </c>
    </row>
  </sheetData>
  <mergeCells count="1">
    <mergeCell ref="A1:R1"/>
  </mergeCells>
  <phoneticPr fontId="3"/>
  <conditionalFormatting sqref="A6:R205">
    <cfRule type="expression" dxfId="13" priority="2">
      <formula>OR($A6:$R6&lt;&gt;"")</formula>
    </cfRule>
  </conditionalFormatting>
  <conditionalFormatting sqref="A6:R205">
    <cfRule type="expression" dxfId="12" priority="1">
      <formula>$A6=$A$5</formula>
    </cfRule>
  </conditionalFormatting>
  <printOptions horizontalCentered="1"/>
  <pageMargins left="0.59055118110236227" right="0.59055118110236227" top="0.59055118110236227" bottom="0.59055118110236227" header="0.31496062992125984" footer="0.31496062992125984"/>
  <pageSetup paperSize="9" scale="43" fitToHeight="0" orientation="landscape" r:id="rId1"/>
  <rowBreaks count="1" manualBreakCount="1">
    <brk id="5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S205"/>
  <sheetViews>
    <sheetView showGridLines="0" view="pageBreakPreview" zoomScale="60" zoomScaleNormal="80" zoomScalePageLayoutView="50" workbookViewId="0">
      <selection sqref="A1:Q1"/>
    </sheetView>
  </sheetViews>
  <sheetFormatPr defaultColWidth="9" defaultRowHeight="18.75" x14ac:dyDescent="0.15"/>
  <cols>
    <col min="1" max="1" width="7.375" style="1" bestFit="1" customWidth="1"/>
    <col min="2" max="4" width="30.625" style="1" customWidth="1"/>
    <col min="5" max="5" width="13.125" style="1" customWidth="1"/>
    <col min="6" max="6" width="13.125" style="176" customWidth="1"/>
    <col min="7" max="11" width="13.125" style="1" customWidth="1"/>
    <col min="12" max="13" width="22.5" style="179" customWidth="1"/>
    <col min="14" max="17" width="13.125" style="1" customWidth="1"/>
    <col min="18" max="18" width="9" style="1"/>
    <col min="19" max="19" width="9" style="1" hidden="1" customWidth="1"/>
    <col min="20" max="16384" width="9" style="1"/>
  </cols>
  <sheetData>
    <row r="1" spans="1:19" ht="40.5" customHeight="1" x14ac:dyDescent="0.15">
      <c r="A1" s="325">
        <v>44287</v>
      </c>
      <c r="B1" s="325"/>
      <c r="C1" s="325"/>
      <c r="D1" s="325"/>
      <c r="E1" s="325"/>
      <c r="F1" s="325"/>
      <c r="G1" s="325"/>
      <c r="H1" s="325"/>
      <c r="I1" s="325"/>
      <c r="J1" s="325"/>
      <c r="K1" s="325"/>
      <c r="L1" s="325"/>
      <c r="M1" s="325"/>
      <c r="N1" s="325"/>
      <c r="O1" s="325"/>
      <c r="P1" s="325"/>
      <c r="Q1" s="325"/>
    </row>
    <row r="2" spans="1:19" x14ac:dyDescent="0.15">
      <c r="Q2" s="155" t="s">
        <v>196</v>
      </c>
    </row>
    <row r="3" spans="1:19" x14ac:dyDescent="0.15">
      <c r="P3" s="5"/>
      <c r="Q3" s="5"/>
    </row>
    <row r="4" spans="1:19" ht="37.5" x14ac:dyDescent="0.15">
      <c r="A4" s="100" t="s">
        <v>147</v>
      </c>
      <c r="B4" s="100" t="s">
        <v>148</v>
      </c>
      <c r="C4" s="100" t="s">
        <v>118</v>
      </c>
      <c r="D4" s="100" t="s">
        <v>138</v>
      </c>
      <c r="E4" s="100" t="s">
        <v>156</v>
      </c>
      <c r="F4" s="100" t="s">
        <v>157</v>
      </c>
      <c r="G4" s="100" t="s">
        <v>24</v>
      </c>
      <c r="H4" s="100" t="s">
        <v>25</v>
      </c>
      <c r="I4" s="100" t="s">
        <v>26</v>
      </c>
      <c r="J4" s="100" t="s">
        <v>27</v>
      </c>
      <c r="K4" s="100" t="s">
        <v>28</v>
      </c>
      <c r="L4" s="180" t="s">
        <v>215</v>
      </c>
      <c r="M4" s="180" t="s">
        <v>216</v>
      </c>
      <c r="N4" s="100" t="s">
        <v>29</v>
      </c>
      <c r="O4" s="100" t="s">
        <v>30</v>
      </c>
      <c r="P4" s="100" t="s">
        <v>31</v>
      </c>
      <c r="Q4" s="100" t="s">
        <v>150</v>
      </c>
    </row>
    <row r="5" spans="1:19" x14ac:dyDescent="0.15">
      <c r="A5" s="124">
        <f ca="1">MATCH("",INDIRECT("gsn_raw!BD:BD"),-1)-MATCH("キャンペーン",INDIRECT("gsn_raw!BD:BD"),0)-1</f>
        <v>0</v>
      </c>
      <c r="B5" s="125"/>
      <c r="C5" s="125"/>
      <c r="D5" s="125"/>
      <c r="E5" s="125"/>
      <c r="F5" s="125" t="s">
        <v>119</v>
      </c>
      <c r="G5" s="126" t="str">
        <f ca="1">gaw!D6</f>
        <v/>
      </c>
      <c r="H5" s="126" t="str">
        <f ca="1">gaw!F6</f>
        <v/>
      </c>
      <c r="I5" s="127" t="str">
        <f ca="1">IFERROR(H5/G5,"")</f>
        <v/>
      </c>
      <c r="J5" s="128" t="str">
        <f ca="1">IFERROR(K5/H5,"")</f>
        <v/>
      </c>
      <c r="K5" s="129" t="str">
        <f ca="1">gaw!L6</f>
        <v/>
      </c>
      <c r="L5" s="127" t="str">
        <f ca="1">IFERROR(VLOOKUP("全体",INDIRECT("gsn_raw!B:J"),6,0),"")</f>
        <v/>
      </c>
      <c r="M5" s="127" t="str">
        <f ca="1">IFERROR(VLOOKUP("全体",INDIRECT("gsn_raw!B:J"),9,0),"")</f>
        <v/>
      </c>
      <c r="N5" s="126" t="str">
        <f ca="1">gaw!N6</f>
        <v/>
      </c>
      <c r="O5" s="127" t="str">
        <f ca="1">IFERROR(N5/H5,"")</f>
        <v/>
      </c>
      <c r="P5" s="128" t="str">
        <f ca="1">IFERROR(K5/N5,"")</f>
        <v/>
      </c>
      <c r="Q5" s="125" t="s">
        <v>151</v>
      </c>
    </row>
    <row r="6" spans="1:19" x14ac:dyDescent="0.15">
      <c r="A6" s="138" t="str">
        <f ca="1">IF(ROW()-5&gt;$A$5,"",ROW()-5)</f>
        <v/>
      </c>
      <c r="B6" s="102" t="str">
        <f t="shared" ref="B6:B37" ca="1" si="0">IF($A6="","",INDEX(INDIRECT("gsn_raw!BD:BD"),MATCH($B$4,INDIRECT("gsn_raw!BD:BD"),0)+$A6))</f>
        <v/>
      </c>
      <c r="C6" s="102" t="str">
        <f t="shared" ref="C6:C37" ca="1" si="1">IF($A6="","",INDEX(INDIRECT("gsn_raw!BE:BE"),MATCH($B$4,INDIRECT("gsn_raw!BD:BD"),0)+$A6))</f>
        <v/>
      </c>
      <c r="D6" s="102" t="str">
        <f t="shared" ref="D6:D37" ca="1" si="2">IF($A6="","",INDEX(INDIRECT("gsn_raw!BF:BF"),MATCH($B$4,INDIRECT("gsn_raw!BD:BD"),0)+$A6))</f>
        <v/>
      </c>
      <c r="E6" s="102" t="str">
        <f ca="1">SUBSTITUTE(SUBSTITUTE(SUBSTITUTE(S6,"Broad","部分一致"),"Exact","完全一致"),"Phrase","フレーズ一致")</f>
        <v/>
      </c>
      <c r="F6" s="177" t="str">
        <f t="shared" ref="F6:F37" ca="1" si="3">IF($A6="","",INDEX(INDIRECT("gsn_raw!BH:BH"),MATCH($B$4,INDIRECT("gsn_raw!BD:BD"),0)+$A6))</f>
        <v/>
      </c>
      <c r="G6" s="139" t="str">
        <f t="shared" ref="G6:G37" ca="1" si="4">IF($A6="","",INDEX(INDIRECT("gsn_raw!BI:BI"),MATCH($B$4,INDIRECT("gsn_raw!BD:BD"),0)+$A6))</f>
        <v/>
      </c>
      <c r="H6" s="139" t="str">
        <f t="shared" ref="H6:H37" ca="1" si="5">IF($A6="","",INDEX(INDIRECT("gsn_raw!BJ:BJ"),MATCH($B$4,INDIRECT("gsn_raw!BD:BD"),0)+$A6))</f>
        <v/>
      </c>
      <c r="I6" s="140" t="str">
        <f ca="1">IF($A6="","",IFERROR(H6/G6,""))</f>
        <v/>
      </c>
      <c r="J6" s="118" t="str">
        <f ca="1">IF($A6="","",IFERROR(K6/H6,""))</f>
        <v/>
      </c>
      <c r="K6" s="118" t="str">
        <f t="shared" ref="K6:K37" ca="1" si="6">IF($A6="","",INDEX(INDIRECT("gsn_raw!BL:BL"),MATCH($B$4,INDIRECT("gsn_raw!BD:BD"),0)+$A6))</f>
        <v/>
      </c>
      <c r="L6" s="140" t="str">
        <f t="shared" ref="L6:L37" ca="1" si="7">IF($A6="","",INDEX(INDIRECT("gsn_raw!BM:BM"),MATCH($B$4,INDIRECT("gsn_raw!BD:BD"),0)+$A6))</f>
        <v/>
      </c>
      <c r="M6" s="140" t="str">
        <f ca="1">IF($A6="","",INDEX(INDIRECT("gsn_raw!BP:BP"),MATCH($B$4,INDIRECT("gsn_raw!BD:BD"),0)+$A6))</f>
        <v/>
      </c>
      <c r="N6" s="139" t="str">
        <f t="shared" ref="N6:N37" ca="1" si="8">IF($A6="","",INDEX(INDIRECT("gsn_raw!BO:BO"),MATCH($B$4,INDIRECT("gsn_raw!BD:BD"),0)+$A6))</f>
        <v/>
      </c>
      <c r="O6" s="140" t="str">
        <f ca="1">IF($A6="","",IFERROR(N6/H6,""))</f>
        <v/>
      </c>
      <c r="P6" s="118" t="str">
        <f ca="1">IF($A6="","",IFERROR(K6/N6,""))</f>
        <v/>
      </c>
      <c r="Q6" s="138" t="str">
        <f ca="1">IF($A6="","",IF(N6&gt;0,IF(P6&gt;$P$5,"B","A"),IF(N6=0,IF(K6&gt;$P$5,"C","D"))))</f>
        <v/>
      </c>
      <c r="S6" s="1" t="str">
        <f t="shared" ref="S6:S37" ca="1" si="9">IF($A6="","",INDEX(INDIRECT("gsn_raw!BG:BG"),MATCH($B$4,INDIRECT("gsn_raw!BD:BD"),0)+$A6))</f>
        <v/>
      </c>
    </row>
    <row r="7" spans="1:19" x14ac:dyDescent="0.15">
      <c r="A7" s="138" t="str">
        <f t="shared" ref="A7:A70" ca="1" si="10">IF(ROW()-5&gt;$A$5,"",ROW()-5)</f>
        <v/>
      </c>
      <c r="B7" s="102" t="str">
        <f t="shared" ca="1" si="0"/>
        <v/>
      </c>
      <c r="C7" s="102" t="str">
        <f t="shared" ca="1" si="1"/>
        <v/>
      </c>
      <c r="D7" s="102" t="str">
        <f t="shared" ca="1" si="2"/>
        <v/>
      </c>
      <c r="E7" s="102" t="str">
        <f t="shared" ref="E7:E70" ca="1" si="11">SUBSTITUTE(SUBSTITUTE(SUBSTITUTE(S7,"Broad","部分一致"),"Exact","完全一致"),"Phrase","フレーズ一致")</f>
        <v/>
      </c>
      <c r="F7" s="177" t="str">
        <f t="shared" ca="1" si="3"/>
        <v/>
      </c>
      <c r="G7" s="139" t="str">
        <f t="shared" ca="1" si="4"/>
        <v/>
      </c>
      <c r="H7" s="139" t="str">
        <f t="shared" ca="1" si="5"/>
        <v/>
      </c>
      <c r="I7" s="140" t="str">
        <f t="shared" ref="I7:I70" ca="1" si="12">IF($A7="","",IFERROR(H7/G7,""))</f>
        <v/>
      </c>
      <c r="J7" s="118" t="str">
        <f t="shared" ref="J7:J70" ca="1" si="13">IF($A7="","",IFERROR(K7/H7,""))</f>
        <v/>
      </c>
      <c r="K7" s="118" t="str">
        <f t="shared" ca="1" si="6"/>
        <v/>
      </c>
      <c r="L7" s="140" t="str">
        <f t="shared" ca="1" si="7"/>
        <v/>
      </c>
      <c r="M7" s="140" t="str">
        <f t="shared" ref="M7:M70" ca="1" si="14">IF($A7="","",INDEX(INDIRECT("gsn_raw!BP:BP"),MATCH($B$4,INDIRECT("gsn_raw!BD:BD"),0)+$A7))</f>
        <v/>
      </c>
      <c r="N7" s="139" t="str">
        <f t="shared" ca="1" si="8"/>
        <v/>
      </c>
      <c r="O7" s="140" t="str">
        <f t="shared" ref="O7:O70" ca="1" si="15">IF($A7="","",IFERROR(N7/H7,""))</f>
        <v/>
      </c>
      <c r="P7" s="118" t="str">
        <f t="shared" ref="P7:P70" ca="1" si="16">IF($A7="","",IFERROR(K7/N7,""))</f>
        <v/>
      </c>
      <c r="Q7" s="138" t="str">
        <f t="shared" ref="Q7:Q70" ca="1" si="17">IF($A7="","",IF(N7&gt;0,IF(P7&gt;$P$5,"B","A"),IF(N7=0,IF(K7&gt;$P$5,"C","D"))))</f>
        <v/>
      </c>
      <c r="S7" s="1" t="str">
        <f t="shared" ca="1" si="9"/>
        <v/>
      </c>
    </row>
    <row r="8" spans="1:19" x14ac:dyDescent="0.15">
      <c r="A8" s="138" t="str">
        <f t="shared" ca="1" si="10"/>
        <v/>
      </c>
      <c r="B8" s="102" t="str">
        <f t="shared" ca="1" si="0"/>
        <v/>
      </c>
      <c r="C8" s="102" t="str">
        <f t="shared" ca="1" si="1"/>
        <v/>
      </c>
      <c r="D8" s="102" t="str">
        <f t="shared" ca="1" si="2"/>
        <v/>
      </c>
      <c r="E8" s="102" t="str">
        <f t="shared" ca="1" si="11"/>
        <v/>
      </c>
      <c r="F8" s="177" t="str">
        <f t="shared" ca="1" si="3"/>
        <v/>
      </c>
      <c r="G8" s="139" t="str">
        <f t="shared" ca="1" si="4"/>
        <v/>
      </c>
      <c r="H8" s="139" t="str">
        <f t="shared" ca="1" si="5"/>
        <v/>
      </c>
      <c r="I8" s="140" t="str">
        <f t="shared" ca="1" si="12"/>
        <v/>
      </c>
      <c r="J8" s="118" t="str">
        <f t="shared" ca="1" si="13"/>
        <v/>
      </c>
      <c r="K8" s="118" t="str">
        <f t="shared" ca="1" si="6"/>
        <v/>
      </c>
      <c r="L8" s="140" t="str">
        <f t="shared" ca="1" si="7"/>
        <v/>
      </c>
      <c r="M8" s="140" t="str">
        <f t="shared" ca="1" si="14"/>
        <v/>
      </c>
      <c r="N8" s="139" t="str">
        <f t="shared" ca="1" si="8"/>
        <v/>
      </c>
      <c r="O8" s="140" t="str">
        <f t="shared" ca="1" si="15"/>
        <v/>
      </c>
      <c r="P8" s="118" t="str">
        <f t="shared" ca="1" si="16"/>
        <v/>
      </c>
      <c r="Q8" s="138" t="str">
        <f t="shared" ca="1" si="17"/>
        <v/>
      </c>
      <c r="S8" s="1" t="str">
        <f t="shared" ca="1" si="9"/>
        <v/>
      </c>
    </row>
    <row r="9" spans="1:19" x14ac:dyDescent="0.15">
      <c r="A9" s="138" t="str">
        <f t="shared" ca="1" si="10"/>
        <v/>
      </c>
      <c r="B9" s="102" t="str">
        <f t="shared" ca="1" si="0"/>
        <v/>
      </c>
      <c r="C9" s="102" t="str">
        <f t="shared" ca="1" si="1"/>
        <v/>
      </c>
      <c r="D9" s="102" t="str">
        <f t="shared" ca="1" si="2"/>
        <v/>
      </c>
      <c r="E9" s="102" t="str">
        <f t="shared" ca="1" si="11"/>
        <v/>
      </c>
      <c r="F9" s="177" t="str">
        <f t="shared" ca="1" si="3"/>
        <v/>
      </c>
      <c r="G9" s="139" t="str">
        <f t="shared" ca="1" si="4"/>
        <v/>
      </c>
      <c r="H9" s="139" t="str">
        <f t="shared" ca="1" si="5"/>
        <v/>
      </c>
      <c r="I9" s="140" t="str">
        <f t="shared" ca="1" si="12"/>
        <v/>
      </c>
      <c r="J9" s="118" t="str">
        <f t="shared" ca="1" si="13"/>
        <v/>
      </c>
      <c r="K9" s="118" t="str">
        <f t="shared" ca="1" si="6"/>
        <v/>
      </c>
      <c r="L9" s="140" t="str">
        <f t="shared" ca="1" si="7"/>
        <v/>
      </c>
      <c r="M9" s="140" t="str">
        <f t="shared" ca="1" si="14"/>
        <v/>
      </c>
      <c r="N9" s="139" t="str">
        <f t="shared" ca="1" si="8"/>
        <v/>
      </c>
      <c r="O9" s="140" t="str">
        <f t="shared" ca="1" si="15"/>
        <v/>
      </c>
      <c r="P9" s="118" t="str">
        <f t="shared" ca="1" si="16"/>
        <v/>
      </c>
      <c r="Q9" s="138" t="str">
        <f t="shared" ca="1" si="17"/>
        <v/>
      </c>
      <c r="S9" s="1" t="str">
        <f t="shared" ca="1" si="9"/>
        <v/>
      </c>
    </row>
    <row r="10" spans="1:19" x14ac:dyDescent="0.15">
      <c r="A10" s="138" t="str">
        <f t="shared" ca="1" si="10"/>
        <v/>
      </c>
      <c r="B10" s="102" t="str">
        <f t="shared" ca="1" si="0"/>
        <v/>
      </c>
      <c r="C10" s="102" t="str">
        <f t="shared" ca="1" si="1"/>
        <v/>
      </c>
      <c r="D10" s="102" t="str">
        <f t="shared" ca="1" si="2"/>
        <v/>
      </c>
      <c r="E10" s="102" t="str">
        <f t="shared" ca="1" si="11"/>
        <v/>
      </c>
      <c r="F10" s="177" t="str">
        <f t="shared" ca="1" si="3"/>
        <v/>
      </c>
      <c r="G10" s="139" t="str">
        <f t="shared" ca="1" si="4"/>
        <v/>
      </c>
      <c r="H10" s="139" t="str">
        <f t="shared" ca="1" si="5"/>
        <v/>
      </c>
      <c r="I10" s="140" t="str">
        <f t="shared" ca="1" si="12"/>
        <v/>
      </c>
      <c r="J10" s="118" t="str">
        <f t="shared" ca="1" si="13"/>
        <v/>
      </c>
      <c r="K10" s="118" t="str">
        <f t="shared" ca="1" si="6"/>
        <v/>
      </c>
      <c r="L10" s="140" t="str">
        <f t="shared" ca="1" si="7"/>
        <v/>
      </c>
      <c r="M10" s="140" t="str">
        <f t="shared" ca="1" si="14"/>
        <v/>
      </c>
      <c r="N10" s="139" t="str">
        <f t="shared" ca="1" si="8"/>
        <v/>
      </c>
      <c r="O10" s="140" t="str">
        <f t="shared" ca="1" si="15"/>
        <v/>
      </c>
      <c r="P10" s="118" t="str">
        <f t="shared" ca="1" si="16"/>
        <v/>
      </c>
      <c r="Q10" s="138" t="str">
        <f t="shared" ca="1" si="17"/>
        <v/>
      </c>
      <c r="S10" s="1" t="str">
        <f t="shared" ca="1" si="9"/>
        <v/>
      </c>
    </row>
    <row r="11" spans="1:19" x14ac:dyDescent="0.15">
      <c r="A11" s="138" t="str">
        <f t="shared" ca="1" si="10"/>
        <v/>
      </c>
      <c r="B11" s="102" t="str">
        <f t="shared" ca="1" si="0"/>
        <v/>
      </c>
      <c r="C11" s="102" t="str">
        <f t="shared" ca="1" si="1"/>
        <v/>
      </c>
      <c r="D11" s="102" t="str">
        <f t="shared" ca="1" si="2"/>
        <v/>
      </c>
      <c r="E11" s="102" t="str">
        <f t="shared" ca="1" si="11"/>
        <v/>
      </c>
      <c r="F11" s="177" t="str">
        <f t="shared" ca="1" si="3"/>
        <v/>
      </c>
      <c r="G11" s="139" t="str">
        <f t="shared" ca="1" si="4"/>
        <v/>
      </c>
      <c r="H11" s="139" t="str">
        <f t="shared" ca="1" si="5"/>
        <v/>
      </c>
      <c r="I11" s="140" t="str">
        <f t="shared" ca="1" si="12"/>
        <v/>
      </c>
      <c r="J11" s="118" t="str">
        <f t="shared" ca="1" si="13"/>
        <v/>
      </c>
      <c r="K11" s="118" t="str">
        <f t="shared" ca="1" si="6"/>
        <v/>
      </c>
      <c r="L11" s="140" t="str">
        <f t="shared" ca="1" si="7"/>
        <v/>
      </c>
      <c r="M11" s="140" t="str">
        <f t="shared" ca="1" si="14"/>
        <v/>
      </c>
      <c r="N11" s="139" t="str">
        <f t="shared" ca="1" si="8"/>
        <v/>
      </c>
      <c r="O11" s="140" t="str">
        <f t="shared" ca="1" si="15"/>
        <v/>
      </c>
      <c r="P11" s="118" t="str">
        <f t="shared" ca="1" si="16"/>
        <v/>
      </c>
      <c r="Q11" s="138" t="str">
        <f t="shared" ca="1" si="17"/>
        <v/>
      </c>
      <c r="S11" s="1" t="str">
        <f t="shared" ca="1" si="9"/>
        <v/>
      </c>
    </row>
    <row r="12" spans="1:19" x14ac:dyDescent="0.15">
      <c r="A12" s="138" t="str">
        <f t="shared" ca="1" si="10"/>
        <v/>
      </c>
      <c r="B12" s="102" t="str">
        <f t="shared" ca="1" si="0"/>
        <v/>
      </c>
      <c r="C12" s="102" t="str">
        <f t="shared" ca="1" si="1"/>
        <v/>
      </c>
      <c r="D12" s="102" t="str">
        <f t="shared" ca="1" si="2"/>
        <v/>
      </c>
      <c r="E12" s="102" t="str">
        <f t="shared" ca="1" si="11"/>
        <v/>
      </c>
      <c r="F12" s="177" t="str">
        <f t="shared" ca="1" si="3"/>
        <v/>
      </c>
      <c r="G12" s="139" t="str">
        <f t="shared" ca="1" si="4"/>
        <v/>
      </c>
      <c r="H12" s="139" t="str">
        <f t="shared" ca="1" si="5"/>
        <v/>
      </c>
      <c r="I12" s="140" t="str">
        <f t="shared" ca="1" si="12"/>
        <v/>
      </c>
      <c r="J12" s="118" t="str">
        <f t="shared" ca="1" si="13"/>
        <v/>
      </c>
      <c r="K12" s="118" t="str">
        <f t="shared" ca="1" si="6"/>
        <v/>
      </c>
      <c r="L12" s="140" t="str">
        <f t="shared" ca="1" si="7"/>
        <v/>
      </c>
      <c r="M12" s="140" t="str">
        <f t="shared" ca="1" si="14"/>
        <v/>
      </c>
      <c r="N12" s="139" t="str">
        <f t="shared" ca="1" si="8"/>
        <v/>
      </c>
      <c r="O12" s="140" t="str">
        <f t="shared" ca="1" si="15"/>
        <v/>
      </c>
      <c r="P12" s="118" t="str">
        <f t="shared" ca="1" si="16"/>
        <v/>
      </c>
      <c r="Q12" s="138" t="str">
        <f t="shared" ca="1" si="17"/>
        <v/>
      </c>
      <c r="S12" s="1" t="str">
        <f t="shared" ca="1" si="9"/>
        <v/>
      </c>
    </row>
    <row r="13" spans="1:19" x14ac:dyDescent="0.15">
      <c r="A13" s="138" t="str">
        <f t="shared" ca="1" si="10"/>
        <v/>
      </c>
      <c r="B13" s="102" t="str">
        <f t="shared" ca="1" si="0"/>
        <v/>
      </c>
      <c r="C13" s="102" t="str">
        <f t="shared" ca="1" si="1"/>
        <v/>
      </c>
      <c r="D13" s="102" t="str">
        <f t="shared" ca="1" si="2"/>
        <v/>
      </c>
      <c r="E13" s="102" t="str">
        <f t="shared" ca="1" si="11"/>
        <v/>
      </c>
      <c r="F13" s="177" t="str">
        <f t="shared" ca="1" si="3"/>
        <v/>
      </c>
      <c r="G13" s="139" t="str">
        <f t="shared" ca="1" si="4"/>
        <v/>
      </c>
      <c r="H13" s="139" t="str">
        <f t="shared" ca="1" si="5"/>
        <v/>
      </c>
      <c r="I13" s="140" t="str">
        <f t="shared" ca="1" si="12"/>
        <v/>
      </c>
      <c r="J13" s="118" t="str">
        <f t="shared" ca="1" si="13"/>
        <v/>
      </c>
      <c r="K13" s="118" t="str">
        <f t="shared" ca="1" si="6"/>
        <v/>
      </c>
      <c r="L13" s="140" t="str">
        <f t="shared" ca="1" si="7"/>
        <v/>
      </c>
      <c r="M13" s="140" t="str">
        <f t="shared" ca="1" si="14"/>
        <v/>
      </c>
      <c r="N13" s="139" t="str">
        <f t="shared" ca="1" si="8"/>
        <v/>
      </c>
      <c r="O13" s="140" t="str">
        <f t="shared" ca="1" si="15"/>
        <v/>
      </c>
      <c r="P13" s="118" t="str">
        <f t="shared" ca="1" si="16"/>
        <v/>
      </c>
      <c r="Q13" s="138" t="str">
        <f t="shared" ca="1" si="17"/>
        <v/>
      </c>
      <c r="S13" s="1" t="str">
        <f t="shared" ca="1" si="9"/>
        <v/>
      </c>
    </row>
    <row r="14" spans="1:19" x14ac:dyDescent="0.15">
      <c r="A14" s="138" t="str">
        <f t="shared" ca="1" si="10"/>
        <v/>
      </c>
      <c r="B14" s="102" t="str">
        <f t="shared" ca="1" si="0"/>
        <v/>
      </c>
      <c r="C14" s="102" t="str">
        <f t="shared" ca="1" si="1"/>
        <v/>
      </c>
      <c r="D14" s="102" t="str">
        <f t="shared" ca="1" si="2"/>
        <v/>
      </c>
      <c r="E14" s="102" t="str">
        <f t="shared" ca="1" si="11"/>
        <v/>
      </c>
      <c r="F14" s="177" t="str">
        <f t="shared" ca="1" si="3"/>
        <v/>
      </c>
      <c r="G14" s="139" t="str">
        <f t="shared" ca="1" si="4"/>
        <v/>
      </c>
      <c r="H14" s="139" t="str">
        <f t="shared" ca="1" si="5"/>
        <v/>
      </c>
      <c r="I14" s="140" t="str">
        <f t="shared" ca="1" si="12"/>
        <v/>
      </c>
      <c r="J14" s="118" t="str">
        <f t="shared" ca="1" si="13"/>
        <v/>
      </c>
      <c r="K14" s="118" t="str">
        <f t="shared" ca="1" si="6"/>
        <v/>
      </c>
      <c r="L14" s="140" t="str">
        <f t="shared" ca="1" si="7"/>
        <v/>
      </c>
      <c r="M14" s="140" t="str">
        <f t="shared" ca="1" si="14"/>
        <v/>
      </c>
      <c r="N14" s="139" t="str">
        <f t="shared" ca="1" si="8"/>
        <v/>
      </c>
      <c r="O14" s="140" t="str">
        <f t="shared" ca="1" si="15"/>
        <v/>
      </c>
      <c r="P14" s="118" t="str">
        <f t="shared" ca="1" si="16"/>
        <v/>
      </c>
      <c r="Q14" s="138" t="str">
        <f t="shared" ca="1" si="17"/>
        <v/>
      </c>
      <c r="S14" s="1" t="str">
        <f t="shared" ca="1" si="9"/>
        <v/>
      </c>
    </row>
    <row r="15" spans="1:19" x14ac:dyDescent="0.15">
      <c r="A15" s="138" t="str">
        <f t="shared" ca="1" si="10"/>
        <v/>
      </c>
      <c r="B15" s="102" t="str">
        <f t="shared" ca="1" si="0"/>
        <v/>
      </c>
      <c r="C15" s="102" t="str">
        <f t="shared" ca="1" si="1"/>
        <v/>
      </c>
      <c r="D15" s="102" t="str">
        <f t="shared" ca="1" si="2"/>
        <v/>
      </c>
      <c r="E15" s="102" t="str">
        <f t="shared" ca="1" si="11"/>
        <v/>
      </c>
      <c r="F15" s="177" t="str">
        <f t="shared" ca="1" si="3"/>
        <v/>
      </c>
      <c r="G15" s="139" t="str">
        <f t="shared" ca="1" si="4"/>
        <v/>
      </c>
      <c r="H15" s="139" t="str">
        <f t="shared" ca="1" si="5"/>
        <v/>
      </c>
      <c r="I15" s="140" t="str">
        <f t="shared" ca="1" si="12"/>
        <v/>
      </c>
      <c r="J15" s="118" t="str">
        <f t="shared" ca="1" si="13"/>
        <v/>
      </c>
      <c r="K15" s="118" t="str">
        <f t="shared" ca="1" si="6"/>
        <v/>
      </c>
      <c r="L15" s="140" t="str">
        <f t="shared" ca="1" si="7"/>
        <v/>
      </c>
      <c r="M15" s="140" t="str">
        <f t="shared" ca="1" si="14"/>
        <v/>
      </c>
      <c r="N15" s="139" t="str">
        <f t="shared" ca="1" si="8"/>
        <v/>
      </c>
      <c r="O15" s="140" t="str">
        <f t="shared" ca="1" si="15"/>
        <v/>
      </c>
      <c r="P15" s="118" t="str">
        <f t="shared" ca="1" si="16"/>
        <v/>
      </c>
      <c r="Q15" s="138" t="str">
        <f t="shared" ca="1" si="17"/>
        <v/>
      </c>
      <c r="S15" s="1" t="str">
        <f t="shared" ca="1" si="9"/>
        <v/>
      </c>
    </row>
    <row r="16" spans="1:19" x14ac:dyDescent="0.15">
      <c r="A16" s="138" t="str">
        <f t="shared" ca="1" si="10"/>
        <v/>
      </c>
      <c r="B16" s="102" t="str">
        <f t="shared" ca="1" si="0"/>
        <v/>
      </c>
      <c r="C16" s="102" t="str">
        <f t="shared" ca="1" si="1"/>
        <v/>
      </c>
      <c r="D16" s="102" t="str">
        <f t="shared" ca="1" si="2"/>
        <v/>
      </c>
      <c r="E16" s="102" t="str">
        <f t="shared" ca="1" si="11"/>
        <v/>
      </c>
      <c r="F16" s="177" t="str">
        <f t="shared" ca="1" si="3"/>
        <v/>
      </c>
      <c r="G16" s="139" t="str">
        <f t="shared" ca="1" si="4"/>
        <v/>
      </c>
      <c r="H16" s="139" t="str">
        <f t="shared" ca="1" si="5"/>
        <v/>
      </c>
      <c r="I16" s="140" t="str">
        <f t="shared" ca="1" si="12"/>
        <v/>
      </c>
      <c r="J16" s="118" t="str">
        <f t="shared" ca="1" si="13"/>
        <v/>
      </c>
      <c r="K16" s="118" t="str">
        <f t="shared" ca="1" si="6"/>
        <v/>
      </c>
      <c r="L16" s="140" t="str">
        <f t="shared" ca="1" si="7"/>
        <v/>
      </c>
      <c r="M16" s="140" t="str">
        <f t="shared" ca="1" si="14"/>
        <v/>
      </c>
      <c r="N16" s="139" t="str">
        <f t="shared" ca="1" si="8"/>
        <v/>
      </c>
      <c r="O16" s="140" t="str">
        <f t="shared" ca="1" si="15"/>
        <v/>
      </c>
      <c r="P16" s="118" t="str">
        <f t="shared" ca="1" si="16"/>
        <v/>
      </c>
      <c r="Q16" s="138" t="str">
        <f t="shared" ca="1" si="17"/>
        <v/>
      </c>
      <c r="S16" s="1" t="str">
        <f t="shared" ca="1" si="9"/>
        <v/>
      </c>
    </row>
    <row r="17" spans="1:19" x14ac:dyDescent="0.15">
      <c r="A17" s="138" t="str">
        <f t="shared" ca="1" si="10"/>
        <v/>
      </c>
      <c r="B17" s="102" t="str">
        <f t="shared" ca="1" si="0"/>
        <v/>
      </c>
      <c r="C17" s="102" t="str">
        <f t="shared" ca="1" si="1"/>
        <v/>
      </c>
      <c r="D17" s="102" t="str">
        <f t="shared" ca="1" si="2"/>
        <v/>
      </c>
      <c r="E17" s="102" t="str">
        <f t="shared" ca="1" si="11"/>
        <v/>
      </c>
      <c r="F17" s="177" t="str">
        <f t="shared" ca="1" si="3"/>
        <v/>
      </c>
      <c r="G17" s="139" t="str">
        <f t="shared" ca="1" si="4"/>
        <v/>
      </c>
      <c r="H17" s="139" t="str">
        <f t="shared" ca="1" si="5"/>
        <v/>
      </c>
      <c r="I17" s="140" t="str">
        <f t="shared" ca="1" si="12"/>
        <v/>
      </c>
      <c r="J17" s="118" t="str">
        <f t="shared" ca="1" si="13"/>
        <v/>
      </c>
      <c r="K17" s="118" t="str">
        <f t="shared" ca="1" si="6"/>
        <v/>
      </c>
      <c r="L17" s="140" t="str">
        <f t="shared" ca="1" si="7"/>
        <v/>
      </c>
      <c r="M17" s="140" t="str">
        <f t="shared" ca="1" si="14"/>
        <v/>
      </c>
      <c r="N17" s="139" t="str">
        <f t="shared" ca="1" si="8"/>
        <v/>
      </c>
      <c r="O17" s="140" t="str">
        <f t="shared" ca="1" si="15"/>
        <v/>
      </c>
      <c r="P17" s="118" t="str">
        <f t="shared" ca="1" si="16"/>
        <v/>
      </c>
      <c r="Q17" s="138" t="str">
        <f t="shared" ca="1" si="17"/>
        <v/>
      </c>
      <c r="S17" s="1" t="str">
        <f t="shared" ca="1" si="9"/>
        <v/>
      </c>
    </row>
    <row r="18" spans="1:19" x14ac:dyDescent="0.15">
      <c r="A18" s="138" t="str">
        <f t="shared" ca="1" si="10"/>
        <v/>
      </c>
      <c r="B18" s="102" t="str">
        <f t="shared" ca="1" si="0"/>
        <v/>
      </c>
      <c r="C18" s="102" t="str">
        <f t="shared" ca="1" si="1"/>
        <v/>
      </c>
      <c r="D18" s="102" t="str">
        <f t="shared" ca="1" si="2"/>
        <v/>
      </c>
      <c r="E18" s="102" t="str">
        <f t="shared" ca="1" si="11"/>
        <v/>
      </c>
      <c r="F18" s="177" t="str">
        <f t="shared" ca="1" si="3"/>
        <v/>
      </c>
      <c r="G18" s="139" t="str">
        <f t="shared" ca="1" si="4"/>
        <v/>
      </c>
      <c r="H18" s="139" t="str">
        <f t="shared" ca="1" si="5"/>
        <v/>
      </c>
      <c r="I18" s="140" t="str">
        <f t="shared" ca="1" si="12"/>
        <v/>
      </c>
      <c r="J18" s="118" t="str">
        <f t="shared" ca="1" si="13"/>
        <v/>
      </c>
      <c r="K18" s="118" t="str">
        <f t="shared" ca="1" si="6"/>
        <v/>
      </c>
      <c r="L18" s="140" t="str">
        <f t="shared" ca="1" si="7"/>
        <v/>
      </c>
      <c r="M18" s="140" t="str">
        <f t="shared" ca="1" si="14"/>
        <v/>
      </c>
      <c r="N18" s="139" t="str">
        <f t="shared" ca="1" si="8"/>
        <v/>
      </c>
      <c r="O18" s="140" t="str">
        <f t="shared" ca="1" si="15"/>
        <v/>
      </c>
      <c r="P18" s="118" t="str">
        <f t="shared" ca="1" si="16"/>
        <v/>
      </c>
      <c r="Q18" s="138" t="str">
        <f t="shared" ca="1" si="17"/>
        <v/>
      </c>
      <c r="S18" s="1" t="str">
        <f t="shared" ca="1" si="9"/>
        <v/>
      </c>
    </row>
    <row r="19" spans="1:19" x14ac:dyDescent="0.15">
      <c r="A19" s="138" t="str">
        <f t="shared" ca="1" si="10"/>
        <v/>
      </c>
      <c r="B19" s="102" t="str">
        <f t="shared" ca="1" si="0"/>
        <v/>
      </c>
      <c r="C19" s="102" t="str">
        <f t="shared" ca="1" si="1"/>
        <v/>
      </c>
      <c r="D19" s="102" t="str">
        <f t="shared" ca="1" si="2"/>
        <v/>
      </c>
      <c r="E19" s="102" t="str">
        <f t="shared" ca="1" si="11"/>
        <v/>
      </c>
      <c r="F19" s="177" t="str">
        <f t="shared" ca="1" si="3"/>
        <v/>
      </c>
      <c r="G19" s="139" t="str">
        <f t="shared" ca="1" si="4"/>
        <v/>
      </c>
      <c r="H19" s="139" t="str">
        <f t="shared" ca="1" si="5"/>
        <v/>
      </c>
      <c r="I19" s="140" t="str">
        <f t="shared" ca="1" si="12"/>
        <v/>
      </c>
      <c r="J19" s="118" t="str">
        <f t="shared" ca="1" si="13"/>
        <v/>
      </c>
      <c r="K19" s="118" t="str">
        <f t="shared" ca="1" si="6"/>
        <v/>
      </c>
      <c r="L19" s="140" t="str">
        <f t="shared" ca="1" si="7"/>
        <v/>
      </c>
      <c r="M19" s="140" t="str">
        <f t="shared" ca="1" si="14"/>
        <v/>
      </c>
      <c r="N19" s="139" t="str">
        <f t="shared" ca="1" si="8"/>
        <v/>
      </c>
      <c r="O19" s="140" t="str">
        <f t="shared" ca="1" si="15"/>
        <v/>
      </c>
      <c r="P19" s="118" t="str">
        <f t="shared" ca="1" si="16"/>
        <v/>
      </c>
      <c r="Q19" s="138" t="str">
        <f t="shared" ca="1" si="17"/>
        <v/>
      </c>
      <c r="S19" s="1" t="str">
        <f t="shared" ca="1" si="9"/>
        <v/>
      </c>
    </row>
    <row r="20" spans="1:19" x14ac:dyDescent="0.15">
      <c r="A20" s="138" t="str">
        <f t="shared" ca="1" si="10"/>
        <v/>
      </c>
      <c r="B20" s="102" t="str">
        <f t="shared" ca="1" si="0"/>
        <v/>
      </c>
      <c r="C20" s="102" t="str">
        <f t="shared" ca="1" si="1"/>
        <v/>
      </c>
      <c r="D20" s="102" t="str">
        <f t="shared" ca="1" si="2"/>
        <v/>
      </c>
      <c r="E20" s="102" t="str">
        <f t="shared" ca="1" si="11"/>
        <v/>
      </c>
      <c r="F20" s="177" t="str">
        <f t="shared" ca="1" si="3"/>
        <v/>
      </c>
      <c r="G20" s="139" t="str">
        <f t="shared" ca="1" si="4"/>
        <v/>
      </c>
      <c r="H20" s="139" t="str">
        <f t="shared" ca="1" si="5"/>
        <v/>
      </c>
      <c r="I20" s="140" t="str">
        <f t="shared" ca="1" si="12"/>
        <v/>
      </c>
      <c r="J20" s="118" t="str">
        <f t="shared" ca="1" si="13"/>
        <v/>
      </c>
      <c r="K20" s="118" t="str">
        <f t="shared" ca="1" si="6"/>
        <v/>
      </c>
      <c r="L20" s="140" t="str">
        <f t="shared" ca="1" si="7"/>
        <v/>
      </c>
      <c r="M20" s="140" t="str">
        <f t="shared" ca="1" si="14"/>
        <v/>
      </c>
      <c r="N20" s="139" t="str">
        <f t="shared" ca="1" si="8"/>
        <v/>
      </c>
      <c r="O20" s="140" t="str">
        <f t="shared" ca="1" si="15"/>
        <v/>
      </c>
      <c r="P20" s="118" t="str">
        <f t="shared" ca="1" si="16"/>
        <v/>
      </c>
      <c r="Q20" s="138" t="str">
        <f t="shared" ca="1" si="17"/>
        <v/>
      </c>
      <c r="S20" s="1" t="str">
        <f t="shared" ca="1" si="9"/>
        <v/>
      </c>
    </row>
    <row r="21" spans="1:19" x14ac:dyDescent="0.15">
      <c r="A21" s="138" t="str">
        <f t="shared" ca="1" si="10"/>
        <v/>
      </c>
      <c r="B21" s="102" t="str">
        <f t="shared" ca="1" si="0"/>
        <v/>
      </c>
      <c r="C21" s="102" t="str">
        <f t="shared" ca="1" si="1"/>
        <v/>
      </c>
      <c r="D21" s="102" t="str">
        <f t="shared" ca="1" si="2"/>
        <v/>
      </c>
      <c r="E21" s="102" t="str">
        <f t="shared" ca="1" si="11"/>
        <v/>
      </c>
      <c r="F21" s="177" t="str">
        <f t="shared" ca="1" si="3"/>
        <v/>
      </c>
      <c r="G21" s="139" t="str">
        <f t="shared" ca="1" si="4"/>
        <v/>
      </c>
      <c r="H21" s="139" t="str">
        <f t="shared" ca="1" si="5"/>
        <v/>
      </c>
      <c r="I21" s="140" t="str">
        <f t="shared" ca="1" si="12"/>
        <v/>
      </c>
      <c r="J21" s="118" t="str">
        <f t="shared" ca="1" si="13"/>
        <v/>
      </c>
      <c r="K21" s="118" t="str">
        <f t="shared" ca="1" si="6"/>
        <v/>
      </c>
      <c r="L21" s="140" t="str">
        <f t="shared" ca="1" si="7"/>
        <v/>
      </c>
      <c r="M21" s="140" t="str">
        <f t="shared" ca="1" si="14"/>
        <v/>
      </c>
      <c r="N21" s="139" t="str">
        <f t="shared" ca="1" si="8"/>
        <v/>
      </c>
      <c r="O21" s="140" t="str">
        <f t="shared" ca="1" si="15"/>
        <v/>
      </c>
      <c r="P21" s="118" t="str">
        <f t="shared" ca="1" si="16"/>
        <v/>
      </c>
      <c r="Q21" s="138" t="str">
        <f t="shared" ca="1" si="17"/>
        <v/>
      </c>
      <c r="S21" s="1" t="str">
        <f t="shared" ca="1" si="9"/>
        <v/>
      </c>
    </row>
    <row r="22" spans="1:19" x14ac:dyDescent="0.15">
      <c r="A22" s="138" t="str">
        <f t="shared" ca="1" si="10"/>
        <v/>
      </c>
      <c r="B22" s="102" t="str">
        <f t="shared" ca="1" si="0"/>
        <v/>
      </c>
      <c r="C22" s="102" t="str">
        <f t="shared" ca="1" si="1"/>
        <v/>
      </c>
      <c r="D22" s="102" t="str">
        <f t="shared" ca="1" si="2"/>
        <v/>
      </c>
      <c r="E22" s="102" t="str">
        <f t="shared" ca="1" si="11"/>
        <v/>
      </c>
      <c r="F22" s="177" t="str">
        <f t="shared" ca="1" si="3"/>
        <v/>
      </c>
      <c r="G22" s="139" t="str">
        <f t="shared" ca="1" si="4"/>
        <v/>
      </c>
      <c r="H22" s="139" t="str">
        <f t="shared" ca="1" si="5"/>
        <v/>
      </c>
      <c r="I22" s="140" t="str">
        <f t="shared" ca="1" si="12"/>
        <v/>
      </c>
      <c r="J22" s="118" t="str">
        <f t="shared" ca="1" si="13"/>
        <v/>
      </c>
      <c r="K22" s="118" t="str">
        <f t="shared" ca="1" si="6"/>
        <v/>
      </c>
      <c r="L22" s="140" t="str">
        <f t="shared" ca="1" si="7"/>
        <v/>
      </c>
      <c r="M22" s="140" t="str">
        <f t="shared" ca="1" si="14"/>
        <v/>
      </c>
      <c r="N22" s="139" t="str">
        <f t="shared" ca="1" si="8"/>
        <v/>
      </c>
      <c r="O22" s="140" t="str">
        <f t="shared" ca="1" si="15"/>
        <v/>
      </c>
      <c r="P22" s="118" t="str">
        <f t="shared" ca="1" si="16"/>
        <v/>
      </c>
      <c r="Q22" s="138" t="str">
        <f t="shared" ca="1" si="17"/>
        <v/>
      </c>
      <c r="S22" s="1" t="str">
        <f t="shared" ca="1" si="9"/>
        <v/>
      </c>
    </row>
    <row r="23" spans="1:19" x14ac:dyDescent="0.15">
      <c r="A23" s="138" t="str">
        <f t="shared" ca="1" si="10"/>
        <v/>
      </c>
      <c r="B23" s="102" t="str">
        <f t="shared" ca="1" si="0"/>
        <v/>
      </c>
      <c r="C23" s="102" t="str">
        <f t="shared" ca="1" si="1"/>
        <v/>
      </c>
      <c r="D23" s="102" t="str">
        <f t="shared" ca="1" si="2"/>
        <v/>
      </c>
      <c r="E23" s="102" t="str">
        <f t="shared" ca="1" si="11"/>
        <v/>
      </c>
      <c r="F23" s="177" t="str">
        <f t="shared" ca="1" si="3"/>
        <v/>
      </c>
      <c r="G23" s="139" t="str">
        <f t="shared" ca="1" si="4"/>
        <v/>
      </c>
      <c r="H23" s="139" t="str">
        <f t="shared" ca="1" si="5"/>
        <v/>
      </c>
      <c r="I23" s="140" t="str">
        <f t="shared" ca="1" si="12"/>
        <v/>
      </c>
      <c r="J23" s="118" t="str">
        <f t="shared" ca="1" si="13"/>
        <v/>
      </c>
      <c r="K23" s="118" t="str">
        <f t="shared" ca="1" si="6"/>
        <v/>
      </c>
      <c r="L23" s="140" t="str">
        <f t="shared" ca="1" si="7"/>
        <v/>
      </c>
      <c r="M23" s="140" t="str">
        <f t="shared" ca="1" si="14"/>
        <v/>
      </c>
      <c r="N23" s="139" t="str">
        <f t="shared" ca="1" si="8"/>
        <v/>
      </c>
      <c r="O23" s="140" t="str">
        <f t="shared" ca="1" si="15"/>
        <v/>
      </c>
      <c r="P23" s="118" t="str">
        <f t="shared" ca="1" si="16"/>
        <v/>
      </c>
      <c r="Q23" s="138" t="str">
        <f t="shared" ca="1" si="17"/>
        <v/>
      </c>
      <c r="S23" s="1" t="str">
        <f t="shared" ca="1" si="9"/>
        <v/>
      </c>
    </row>
    <row r="24" spans="1:19" x14ac:dyDescent="0.15">
      <c r="A24" s="138" t="str">
        <f t="shared" ca="1" si="10"/>
        <v/>
      </c>
      <c r="B24" s="102" t="str">
        <f t="shared" ca="1" si="0"/>
        <v/>
      </c>
      <c r="C24" s="102" t="str">
        <f t="shared" ca="1" si="1"/>
        <v/>
      </c>
      <c r="D24" s="102" t="str">
        <f t="shared" ca="1" si="2"/>
        <v/>
      </c>
      <c r="E24" s="102" t="str">
        <f t="shared" ca="1" si="11"/>
        <v/>
      </c>
      <c r="F24" s="177" t="str">
        <f t="shared" ca="1" si="3"/>
        <v/>
      </c>
      <c r="G24" s="139" t="str">
        <f t="shared" ca="1" si="4"/>
        <v/>
      </c>
      <c r="H24" s="139" t="str">
        <f t="shared" ca="1" si="5"/>
        <v/>
      </c>
      <c r="I24" s="140" t="str">
        <f t="shared" ca="1" si="12"/>
        <v/>
      </c>
      <c r="J24" s="118" t="str">
        <f t="shared" ca="1" si="13"/>
        <v/>
      </c>
      <c r="K24" s="118" t="str">
        <f t="shared" ca="1" si="6"/>
        <v/>
      </c>
      <c r="L24" s="140" t="str">
        <f t="shared" ca="1" si="7"/>
        <v/>
      </c>
      <c r="M24" s="140" t="str">
        <f t="shared" ca="1" si="14"/>
        <v/>
      </c>
      <c r="N24" s="139" t="str">
        <f t="shared" ca="1" si="8"/>
        <v/>
      </c>
      <c r="O24" s="140" t="str">
        <f t="shared" ca="1" si="15"/>
        <v/>
      </c>
      <c r="P24" s="118" t="str">
        <f t="shared" ca="1" si="16"/>
        <v/>
      </c>
      <c r="Q24" s="138" t="str">
        <f t="shared" ca="1" si="17"/>
        <v/>
      </c>
      <c r="S24" s="1" t="str">
        <f t="shared" ca="1" si="9"/>
        <v/>
      </c>
    </row>
    <row r="25" spans="1:19" x14ac:dyDescent="0.15">
      <c r="A25" s="138" t="str">
        <f t="shared" ca="1" si="10"/>
        <v/>
      </c>
      <c r="B25" s="102" t="str">
        <f t="shared" ca="1" si="0"/>
        <v/>
      </c>
      <c r="C25" s="102" t="str">
        <f t="shared" ca="1" si="1"/>
        <v/>
      </c>
      <c r="D25" s="102" t="str">
        <f t="shared" ca="1" si="2"/>
        <v/>
      </c>
      <c r="E25" s="102" t="str">
        <f t="shared" ca="1" si="11"/>
        <v/>
      </c>
      <c r="F25" s="177" t="str">
        <f t="shared" ca="1" si="3"/>
        <v/>
      </c>
      <c r="G25" s="139" t="str">
        <f t="shared" ca="1" si="4"/>
        <v/>
      </c>
      <c r="H25" s="139" t="str">
        <f t="shared" ca="1" si="5"/>
        <v/>
      </c>
      <c r="I25" s="140" t="str">
        <f t="shared" ca="1" si="12"/>
        <v/>
      </c>
      <c r="J25" s="118" t="str">
        <f t="shared" ca="1" si="13"/>
        <v/>
      </c>
      <c r="K25" s="118" t="str">
        <f t="shared" ca="1" si="6"/>
        <v/>
      </c>
      <c r="L25" s="140" t="str">
        <f t="shared" ca="1" si="7"/>
        <v/>
      </c>
      <c r="M25" s="140" t="str">
        <f t="shared" ca="1" si="14"/>
        <v/>
      </c>
      <c r="N25" s="139" t="str">
        <f t="shared" ca="1" si="8"/>
        <v/>
      </c>
      <c r="O25" s="140" t="str">
        <f t="shared" ca="1" si="15"/>
        <v/>
      </c>
      <c r="P25" s="118" t="str">
        <f t="shared" ca="1" si="16"/>
        <v/>
      </c>
      <c r="Q25" s="138" t="str">
        <f t="shared" ca="1" si="17"/>
        <v/>
      </c>
      <c r="S25" s="1" t="str">
        <f t="shared" ca="1" si="9"/>
        <v/>
      </c>
    </row>
    <row r="26" spans="1:19" x14ac:dyDescent="0.15">
      <c r="A26" s="138" t="str">
        <f t="shared" ca="1" si="10"/>
        <v/>
      </c>
      <c r="B26" s="102" t="str">
        <f t="shared" ca="1" si="0"/>
        <v/>
      </c>
      <c r="C26" s="102" t="str">
        <f t="shared" ca="1" si="1"/>
        <v/>
      </c>
      <c r="D26" s="102" t="str">
        <f t="shared" ca="1" si="2"/>
        <v/>
      </c>
      <c r="E26" s="102" t="str">
        <f t="shared" ca="1" si="11"/>
        <v/>
      </c>
      <c r="F26" s="177" t="str">
        <f t="shared" ca="1" si="3"/>
        <v/>
      </c>
      <c r="G26" s="139" t="str">
        <f t="shared" ca="1" si="4"/>
        <v/>
      </c>
      <c r="H26" s="139" t="str">
        <f t="shared" ca="1" si="5"/>
        <v/>
      </c>
      <c r="I26" s="140" t="str">
        <f t="shared" ca="1" si="12"/>
        <v/>
      </c>
      <c r="J26" s="118" t="str">
        <f t="shared" ca="1" si="13"/>
        <v/>
      </c>
      <c r="K26" s="118" t="str">
        <f t="shared" ca="1" si="6"/>
        <v/>
      </c>
      <c r="L26" s="140" t="str">
        <f t="shared" ca="1" si="7"/>
        <v/>
      </c>
      <c r="M26" s="140" t="str">
        <f t="shared" ca="1" si="14"/>
        <v/>
      </c>
      <c r="N26" s="139" t="str">
        <f t="shared" ca="1" si="8"/>
        <v/>
      </c>
      <c r="O26" s="140" t="str">
        <f t="shared" ca="1" si="15"/>
        <v/>
      </c>
      <c r="P26" s="118" t="str">
        <f t="shared" ca="1" si="16"/>
        <v/>
      </c>
      <c r="Q26" s="138" t="str">
        <f t="shared" ca="1" si="17"/>
        <v/>
      </c>
      <c r="S26" s="1" t="str">
        <f t="shared" ca="1" si="9"/>
        <v/>
      </c>
    </row>
    <row r="27" spans="1:19" x14ac:dyDescent="0.15">
      <c r="A27" s="138" t="str">
        <f t="shared" ca="1" si="10"/>
        <v/>
      </c>
      <c r="B27" s="102" t="str">
        <f t="shared" ca="1" si="0"/>
        <v/>
      </c>
      <c r="C27" s="102" t="str">
        <f t="shared" ca="1" si="1"/>
        <v/>
      </c>
      <c r="D27" s="102" t="str">
        <f t="shared" ca="1" si="2"/>
        <v/>
      </c>
      <c r="E27" s="102" t="str">
        <f t="shared" ca="1" si="11"/>
        <v/>
      </c>
      <c r="F27" s="177" t="str">
        <f t="shared" ca="1" si="3"/>
        <v/>
      </c>
      <c r="G27" s="139" t="str">
        <f t="shared" ca="1" si="4"/>
        <v/>
      </c>
      <c r="H27" s="139" t="str">
        <f t="shared" ca="1" si="5"/>
        <v/>
      </c>
      <c r="I27" s="140" t="str">
        <f t="shared" ca="1" si="12"/>
        <v/>
      </c>
      <c r="J27" s="118" t="str">
        <f t="shared" ca="1" si="13"/>
        <v/>
      </c>
      <c r="K27" s="118" t="str">
        <f t="shared" ca="1" si="6"/>
        <v/>
      </c>
      <c r="L27" s="140" t="str">
        <f t="shared" ca="1" si="7"/>
        <v/>
      </c>
      <c r="M27" s="140" t="str">
        <f t="shared" ca="1" si="14"/>
        <v/>
      </c>
      <c r="N27" s="139" t="str">
        <f t="shared" ca="1" si="8"/>
        <v/>
      </c>
      <c r="O27" s="140" t="str">
        <f t="shared" ca="1" si="15"/>
        <v/>
      </c>
      <c r="P27" s="118" t="str">
        <f t="shared" ca="1" si="16"/>
        <v/>
      </c>
      <c r="Q27" s="138" t="str">
        <f t="shared" ca="1" si="17"/>
        <v/>
      </c>
      <c r="S27" s="1" t="str">
        <f t="shared" ca="1" si="9"/>
        <v/>
      </c>
    </row>
    <row r="28" spans="1:19" x14ac:dyDescent="0.15">
      <c r="A28" s="138" t="str">
        <f t="shared" ca="1" si="10"/>
        <v/>
      </c>
      <c r="B28" s="102" t="str">
        <f t="shared" ca="1" si="0"/>
        <v/>
      </c>
      <c r="C28" s="102" t="str">
        <f t="shared" ca="1" si="1"/>
        <v/>
      </c>
      <c r="D28" s="102" t="str">
        <f t="shared" ca="1" si="2"/>
        <v/>
      </c>
      <c r="E28" s="102" t="str">
        <f t="shared" ca="1" si="11"/>
        <v/>
      </c>
      <c r="F28" s="177" t="str">
        <f t="shared" ca="1" si="3"/>
        <v/>
      </c>
      <c r="G28" s="139" t="str">
        <f t="shared" ca="1" si="4"/>
        <v/>
      </c>
      <c r="H28" s="139" t="str">
        <f t="shared" ca="1" si="5"/>
        <v/>
      </c>
      <c r="I28" s="140" t="str">
        <f t="shared" ca="1" si="12"/>
        <v/>
      </c>
      <c r="J28" s="118" t="str">
        <f t="shared" ca="1" si="13"/>
        <v/>
      </c>
      <c r="K28" s="118" t="str">
        <f t="shared" ca="1" si="6"/>
        <v/>
      </c>
      <c r="L28" s="140" t="str">
        <f t="shared" ca="1" si="7"/>
        <v/>
      </c>
      <c r="M28" s="140" t="str">
        <f t="shared" ca="1" si="14"/>
        <v/>
      </c>
      <c r="N28" s="139" t="str">
        <f t="shared" ca="1" si="8"/>
        <v/>
      </c>
      <c r="O28" s="140" t="str">
        <f t="shared" ca="1" si="15"/>
        <v/>
      </c>
      <c r="P28" s="118" t="str">
        <f t="shared" ca="1" si="16"/>
        <v/>
      </c>
      <c r="Q28" s="138" t="str">
        <f t="shared" ca="1" si="17"/>
        <v/>
      </c>
      <c r="S28" s="1" t="str">
        <f t="shared" ca="1" si="9"/>
        <v/>
      </c>
    </row>
    <row r="29" spans="1:19" x14ac:dyDescent="0.15">
      <c r="A29" s="138" t="str">
        <f t="shared" ca="1" si="10"/>
        <v/>
      </c>
      <c r="B29" s="102" t="str">
        <f t="shared" ca="1" si="0"/>
        <v/>
      </c>
      <c r="C29" s="102" t="str">
        <f t="shared" ca="1" si="1"/>
        <v/>
      </c>
      <c r="D29" s="102" t="str">
        <f t="shared" ca="1" si="2"/>
        <v/>
      </c>
      <c r="E29" s="102" t="str">
        <f t="shared" ca="1" si="11"/>
        <v/>
      </c>
      <c r="F29" s="177" t="str">
        <f t="shared" ca="1" si="3"/>
        <v/>
      </c>
      <c r="G29" s="139" t="str">
        <f t="shared" ca="1" si="4"/>
        <v/>
      </c>
      <c r="H29" s="139" t="str">
        <f t="shared" ca="1" si="5"/>
        <v/>
      </c>
      <c r="I29" s="140" t="str">
        <f t="shared" ca="1" si="12"/>
        <v/>
      </c>
      <c r="J29" s="118" t="str">
        <f t="shared" ca="1" si="13"/>
        <v/>
      </c>
      <c r="K29" s="118" t="str">
        <f t="shared" ca="1" si="6"/>
        <v/>
      </c>
      <c r="L29" s="140" t="str">
        <f t="shared" ca="1" si="7"/>
        <v/>
      </c>
      <c r="M29" s="140" t="str">
        <f t="shared" ca="1" si="14"/>
        <v/>
      </c>
      <c r="N29" s="139" t="str">
        <f t="shared" ca="1" si="8"/>
        <v/>
      </c>
      <c r="O29" s="140" t="str">
        <f t="shared" ca="1" si="15"/>
        <v/>
      </c>
      <c r="P29" s="118" t="str">
        <f t="shared" ca="1" si="16"/>
        <v/>
      </c>
      <c r="Q29" s="138" t="str">
        <f t="shared" ca="1" si="17"/>
        <v/>
      </c>
      <c r="S29" s="1" t="str">
        <f t="shared" ca="1" si="9"/>
        <v/>
      </c>
    </row>
    <row r="30" spans="1:19" x14ac:dyDescent="0.15">
      <c r="A30" s="138" t="str">
        <f t="shared" ca="1" si="10"/>
        <v/>
      </c>
      <c r="B30" s="102" t="str">
        <f t="shared" ca="1" si="0"/>
        <v/>
      </c>
      <c r="C30" s="102" t="str">
        <f t="shared" ca="1" si="1"/>
        <v/>
      </c>
      <c r="D30" s="102" t="str">
        <f t="shared" ca="1" si="2"/>
        <v/>
      </c>
      <c r="E30" s="102" t="str">
        <f t="shared" ca="1" si="11"/>
        <v/>
      </c>
      <c r="F30" s="177" t="str">
        <f t="shared" ca="1" si="3"/>
        <v/>
      </c>
      <c r="G30" s="139" t="str">
        <f t="shared" ca="1" si="4"/>
        <v/>
      </c>
      <c r="H30" s="139" t="str">
        <f t="shared" ca="1" si="5"/>
        <v/>
      </c>
      <c r="I30" s="140" t="str">
        <f t="shared" ca="1" si="12"/>
        <v/>
      </c>
      <c r="J30" s="118" t="str">
        <f t="shared" ca="1" si="13"/>
        <v/>
      </c>
      <c r="K30" s="118" t="str">
        <f t="shared" ca="1" si="6"/>
        <v/>
      </c>
      <c r="L30" s="140" t="str">
        <f t="shared" ca="1" si="7"/>
        <v/>
      </c>
      <c r="M30" s="140" t="str">
        <f t="shared" ca="1" si="14"/>
        <v/>
      </c>
      <c r="N30" s="139" t="str">
        <f t="shared" ca="1" si="8"/>
        <v/>
      </c>
      <c r="O30" s="140" t="str">
        <f t="shared" ca="1" si="15"/>
        <v/>
      </c>
      <c r="P30" s="118" t="str">
        <f t="shared" ca="1" si="16"/>
        <v/>
      </c>
      <c r="Q30" s="138" t="str">
        <f t="shared" ca="1" si="17"/>
        <v/>
      </c>
      <c r="S30" s="1" t="str">
        <f t="shared" ca="1" si="9"/>
        <v/>
      </c>
    </row>
    <row r="31" spans="1:19" x14ac:dyDescent="0.15">
      <c r="A31" s="138" t="str">
        <f t="shared" ca="1" si="10"/>
        <v/>
      </c>
      <c r="B31" s="102" t="str">
        <f t="shared" ca="1" si="0"/>
        <v/>
      </c>
      <c r="C31" s="102" t="str">
        <f t="shared" ca="1" si="1"/>
        <v/>
      </c>
      <c r="D31" s="102" t="str">
        <f t="shared" ca="1" si="2"/>
        <v/>
      </c>
      <c r="E31" s="102" t="str">
        <f t="shared" ca="1" si="11"/>
        <v/>
      </c>
      <c r="F31" s="177" t="str">
        <f t="shared" ca="1" si="3"/>
        <v/>
      </c>
      <c r="G31" s="139" t="str">
        <f t="shared" ca="1" si="4"/>
        <v/>
      </c>
      <c r="H31" s="139" t="str">
        <f t="shared" ca="1" si="5"/>
        <v/>
      </c>
      <c r="I31" s="140" t="str">
        <f t="shared" ca="1" si="12"/>
        <v/>
      </c>
      <c r="J31" s="118" t="str">
        <f t="shared" ca="1" si="13"/>
        <v/>
      </c>
      <c r="K31" s="118" t="str">
        <f t="shared" ca="1" si="6"/>
        <v/>
      </c>
      <c r="L31" s="140" t="str">
        <f t="shared" ca="1" si="7"/>
        <v/>
      </c>
      <c r="M31" s="140" t="str">
        <f t="shared" ca="1" si="14"/>
        <v/>
      </c>
      <c r="N31" s="139" t="str">
        <f t="shared" ca="1" si="8"/>
        <v/>
      </c>
      <c r="O31" s="140" t="str">
        <f t="shared" ca="1" si="15"/>
        <v/>
      </c>
      <c r="P31" s="118" t="str">
        <f t="shared" ca="1" si="16"/>
        <v/>
      </c>
      <c r="Q31" s="138" t="str">
        <f t="shared" ca="1" si="17"/>
        <v/>
      </c>
      <c r="S31" s="1" t="str">
        <f t="shared" ca="1" si="9"/>
        <v/>
      </c>
    </row>
    <row r="32" spans="1:19" x14ac:dyDescent="0.15">
      <c r="A32" s="138" t="str">
        <f t="shared" ca="1" si="10"/>
        <v/>
      </c>
      <c r="B32" s="102" t="str">
        <f t="shared" ca="1" si="0"/>
        <v/>
      </c>
      <c r="C32" s="102" t="str">
        <f t="shared" ca="1" si="1"/>
        <v/>
      </c>
      <c r="D32" s="102" t="str">
        <f t="shared" ca="1" si="2"/>
        <v/>
      </c>
      <c r="E32" s="102" t="str">
        <f t="shared" ca="1" si="11"/>
        <v/>
      </c>
      <c r="F32" s="177" t="str">
        <f t="shared" ca="1" si="3"/>
        <v/>
      </c>
      <c r="G32" s="139" t="str">
        <f t="shared" ca="1" si="4"/>
        <v/>
      </c>
      <c r="H32" s="139" t="str">
        <f t="shared" ca="1" si="5"/>
        <v/>
      </c>
      <c r="I32" s="140" t="str">
        <f t="shared" ca="1" si="12"/>
        <v/>
      </c>
      <c r="J32" s="118" t="str">
        <f t="shared" ca="1" si="13"/>
        <v/>
      </c>
      <c r="K32" s="118" t="str">
        <f t="shared" ca="1" si="6"/>
        <v/>
      </c>
      <c r="L32" s="140" t="str">
        <f t="shared" ca="1" si="7"/>
        <v/>
      </c>
      <c r="M32" s="140" t="str">
        <f t="shared" ca="1" si="14"/>
        <v/>
      </c>
      <c r="N32" s="139" t="str">
        <f t="shared" ca="1" si="8"/>
        <v/>
      </c>
      <c r="O32" s="140" t="str">
        <f t="shared" ca="1" si="15"/>
        <v/>
      </c>
      <c r="P32" s="118" t="str">
        <f t="shared" ca="1" si="16"/>
        <v/>
      </c>
      <c r="Q32" s="138" t="str">
        <f t="shared" ca="1" si="17"/>
        <v/>
      </c>
      <c r="S32" s="1" t="str">
        <f t="shared" ca="1" si="9"/>
        <v/>
      </c>
    </row>
    <row r="33" spans="1:19" x14ac:dyDescent="0.15">
      <c r="A33" s="138" t="str">
        <f t="shared" ca="1" si="10"/>
        <v/>
      </c>
      <c r="B33" s="102" t="str">
        <f t="shared" ca="1" si="0"/>
        <v/>
      </c>
      <c r="C33" s="102" t="str">
        <f t="shared" ca="1" si="1"/>
        <v/>
      </c>
      <c r="D33" s="102" t="str">
        <f t="shared" ca="1" si="2"/>
        <v/>
      </c>
      <c r="E33" s="102" t="str">
        <f t="shared" ca="1" si="11"/>
        <v/>
      </c>
      <c r="F33" s="177" t="str">
        <f t="shared" ca="1" si="3"/>
        <v/>
      </c>
      <c r="G33" s="139" t="str">
        <f t="shared" ca="1" si="4"/>
        <v/>
      </c>
      <c r="H33" s="139" t="str">
        <f t="shared" ca="1" si="5"/>
        <v/>
      </c>
      <c r="I33" s="140" t="str">
        <f t="shared" ca="1" si="12"/>
        <v/>
      </c>
      <c r="J33" s="118" t="str">
        <f t="shared" ca="1" si="13"/>
        <v/>
      </c>
      <c r="K33" s="118" t="str">
        <f t="shared" ca="1" si="6"/>
        <v/>
      </c>
      <c r="L33" s="140" t="str">
        <f t="shared" ca="1" si="7"/>
        <v/>
      </c>
      <c r="M33" s="140" t="str">
        <f t="shared" ca="1" si="14"/>
        <v/>
      </c>
      <c r="N33" s="139" t="str">
        <f t="shared" ca="1" si="8"/>
        <v/>
      </c>
      <c r="O33" s="140" t="str">
        <f t="shared" ca="1" si="15"/>
        <v/>
      </c>
      <c r="P33" s="118" t="str">
        <f t="shared" ca="1" si="16"/>
        <v/>
      </c>
      <c r="Q33" s="138" t="str">
        <f t="shared" ca="1" si="17"/>
        <v/>
      </c>
      <c r="S33" s="1" t="str">
        <f t="shared" ca="1" si="9"/>
        <v/>
      </c>
    </row>
    <row r="34" spans="1:19" x14ac:dyDescent="0.15">
      <c r="A34" s="138" t="str">
        <f t="shared" ca="1" si="10"/>
        <v/>
      </c>
      <c r="B34" s="102" t="str">
        <f t="shared" ca="1" si="0"/>
        <v/>
      </c>
      <c r="C34" s="102" t="str">
        <f t="shared" ca="1" si="1"/>
        <v/>
      </c>
      <c r="D34" s="102" t="str">
        <f t="shared" ca="1" si="2"/>
        <v/>
      </c>
      <c r="E34" s="102" t="str">
        <f t="shared" ca="1" si="11"/>
        <v/>
      </c>
      <c r="F34" s="177" t="str">
        <f t="shared" ca="1" si="3"/>
        <v/>
      </c>
      <c r="G34" s="139" t="str">
        <f t="shared" ca="1" si="4"/>
        <v/>
      </c>
      <c r="H34" s="139" t="str">
        <f t="shared" ca="1" si="5"/>
        <v/>
      </c>
      <c r="I34" s="140" t="str">
        <f t="shared" ca="1" si="12"/>
        <v/>
      </c>
      <c r="J34" s="118" t="str">
        <f t="shared" ca="1" si="13"/>
        <v/>
      </c>
      <c r="K34" s="118" t="str">
        <f t="shared" ca="1" si="6"/>
        <v/>
      </c>
      <c r="L34" s="140" t="str">
        <f t="shared" ca="1" si="7"/>
        <v/>
      </c>
      <c r="M34" s="140" t="str">
        <f t="shared" ca="1" si="14"/>
        <v/>
      </c>
      <c r="N34" s="139" t="str">
        <f t="shared" ca="1" si="8"/>
        <v/>
      </c>
      <c r="O34" s="140" t="str">
        <f t="shared" ca="1" si="15"/>
        <v/>
      </c>
      <c r="P34" s="118" t="str">
        <f t="shared" ca="1" si="16"/>
        <v/>
      </c>
      <c r="Q34" s="138" t="str">
        <f t="shared" ca="1" si="17"/>
        <v/>
      </c>
      <c r="S34" s="1" t="str">
        <f t="shared" ca="1" si="9"/>
        <v/>
      </c>
    </row>
    <row r="35" spans="1:19" x14ac:dyDescent="0.15">
      <c r="A35" s="138" t="str">
        <f t="shared" ca="1" si="10"/>
        <v/>
      </c>
      <c r="B35" s="102" t="str">
        <f t="shared" ca="1" si="0"/>
        <v/>
      </c>
      <c r="C35" s="102" t="str">
        <f t="shared" ca="1" si="1"/>
        <v/>
      </c>
      <c r="D35" s="102" t="str">
        <f t="shared" ca="1" si="2"/>
        <v/>
      </c>
      <c r="E35" s="102" t="str">
        <f t="shared" ca="1" si="11"/>
        <v/>
      </c>
      <c r="F35" s="177" t="str">
        <f t="shared" ca="1" si="3"/>
        <v/>
      </c>
      <c r="G35" s="139" t="str">
        <f t="shared" ca="1" si="4"/>
        <v/>
      </c>
      <c r="H35" s="139" t="str">
        <f t="shared" ca="1" si="5"/>
        <v/>
      </c>
      <c r="I35" s="140" t="str">
        <f t="shared" ca="1" si="12"/>
        <v/>
      </c>
      <c r="J35" s="118" t="str">
        <f t="shared" ca="1" si="13"/>
        <v/>
      </c>
      <c r="K35" s="118" t="str">
        <f t="shared" ca="1" si="6"/>
        <v/>
      </c>
      <c r="L35" s="140" t="str">
        <f t="shared" ca="1" si="7"/>
        <v/>
      </c>
      <c r="M35" s="140" t="str">
        <f t="shared" ca="1" si="14"/>
        <v/>
      </c>
      <c r="N35" s="139" t="str">
        <f t="shared" ca="1" si="8"/>
        <v/>
      </c>
      <c r="O35" s="140" t="str">
        <f t="shared" ca="1" si="15"/>
        <v/>
      </c>
      <c r="P35" s="118" t="str">
        <f t="shared" ca="1" si="16"/>
        <v/>
      </c>
      <c r="Q35" s="138" t="str">
        <f t="shared" ca="1" si="17"/>
        <v/>
      </c>
      <c r="S35" s="1" t="str">
        <f t="shared" ca="1" si="9"/>
        <v/>
      </c>
    </row>
    <row r="36" spans="1:19" x14ac:dyDescent="0.15">
      <c r="A36" s="138" t="str">
        <f t="shared" ca="1" si="10"/>
        <v/>
      </c>
      <c r="B36" s="102" t="str">
        <f t="shared" ca="1" si="0"/>
        <v/>
      </c>
      <c r="C36" s="102" t="str">
        <f t="shared" ca="1" si="1"/>
        <v/>
      </c>
      <c r="D36" s="102" t="str">
        <f t="shared" ca="1" si="2"/>
        <v/>
      </c>
      <c r="E36" s="102" t="str">
        <f t="shared" ca="1" si="11"/>
        <v/>
      </c>
      <c r="F36" s="177" t="str">
        <f t="shared" ca="1" si="3"/>
        <v/>
      </c>
      <c r="G36" s="139" t="str">
        <f t="shared" ca="1" si="4"/>
        <v/>
      </c>
      <c r="H36" s="139" t="str">
        <f t="shared" ca="1" si="5"/>
        <v/>
      </c>
      <c r="I36" s="140" t="str">
        <f t="shared" ca="1" si="12"/>
        <v/>
      </c>
      <c r="J36" s="118" t="str">
        <f t="shared" ca="1" si="13"/>
        <v/>
      </c>
      <c r="K36" s="118" t="str">
        <f t="shared" ca="1" si="6"/>
        <v/>
      </c>
      <c r="L36" s="140" t="str">
        <f t="shared" ca="1" si="7"/>
        <v/>
      </c>
      <c r="M36" s="140" t="str">
        <f t="shared" ca="1" si="14"/>
        <v/>
      </c>
      <c r="N36" s="139" t="str">
        <f t="shared" ca="1" si="8"/>
        <v/>
      </c>
      <c r="O36" s="140" t="str">
        <f t="shared" ca="1" si="15"/>
        <v/>
      </c>
      <c r="P36" s="118" t="str">
        <f t="shared" ca="1" si="16"/>
        <v/>
      </c>
      <c r="Q36" s="138" t="str">
        <f t="shared" ca="1" si="17"/>
        <v/>
      </c>
      <c r="S36" s="1" t="str">
        <f t="shared" ca="1" si="9"/>
        <v/>
      </c>
    </row>
    <row r="37" spans="1:19" x14ac:dyDescent="0.15">
      <c r="A37" s="138" t="str">
        <f t="shared" ca="1" si="10"/>
        <v/>
      </c>
      <c r="B37" s="102" t="str">
        <f t="shared" ca="1" si="0"/>
        <v/>
      </c>
      <c r="C37" s="102" t="str">
        <f t="shared" ca="1" si="1"/>
        <v/>
      </c>
      <c r="D37" s="102" t="str">
        <f t="shared" ca="1" si="2"/>
        <v/>
      </c>
      <c r="E37" s="102" t="str">
        <f t="shared" ca="1" si="11"/>
        <v/>
      </c>
      <c r="F37" s="177" t="str">
        <f t="shared" ca="1" si="3"/>
        <v/>
      </c>
      <c r="G37" s="139" t="str">
        <f t="shared" ca="1" si="4"/>
        <v/>
      </c>
      <c r="H37" s="139" t="str">
        <f t="shared" ca="1" si="5"/>
        <v/>
      </c>
      <c r="I37" s="140" t="str">
        <f t="shared" ca="1" si="12"/>
        <v/>
      </c>
      <c r="J37" s="118" t="str">
        <f t="shared" ca="1" si="13"/>
        <v/>
      </c>
      <c r="K37" s="118" t="str">
        <f t="shared" ca="1" si="6"/>
        <v/>
      </c>
      <c r="L37" s="140" t="str">
        <f t="shared" ca="1" si="7"/>
        <v/>
      </c>
      <c r="M37" s="140" t="str">
        <f t="shared" ca="1" si="14"/>
        <v/>
      </c>
      <c r="N37" s="139" t="str">
        <f t="shared" ca="1" si="8"/>
        <v/>
      </c>
      <c r="O37" s="140" t="str">
        <f t="shared" ca="1" si="15"/>
        <v/>
      </c>
      <c r="P37" s="118" t="str">
        <f t="shared" ca="1" si="16"/>
        <v/>
      </c>
      <c r="Q37" s="138" t="str">
        <f t="shared" ca="1" si="17"/>
        <v/>
      </c>
      <c r="S37" s="1" t="str">
        <f t="shared" ca="1" si="9"/>
        <v/>
      </c>
    </row>
    <row r="38" spans="1:19" x14ac:dyDescent="0.15">
      <c r="A38" s="138" t="str">
        <f t="shared" ca="1" si="10"/>
        <v/>
      </c>
      <c r="B38" s="102" t="str">
        <f t="shared" ref="B38:B69" ca="1" si="18">IF($A38="","",INDEX(INDIRECT("gsn_raw!BD:BD"),MATCH($B$4,INDIRECT("gsn_raw!BD:BD"),0)+$A38))</f>
        <v/>
      </c>
      <c r="C38" s="102" t="str">
        <f t="shared" ref="C38:C69" ca="1" si="19">IF($A38="","",INDEX(INDIRECT("gsn_raw!BE:BE"),MATCH($B$4,INDIRECT("gsn_raw!BD:BD"),0)+$A38))</f>
        <v/>
      </c>
      <c r="D38" s="102" t="str">
        <f t="shared" ref="D38:D69" ca="1" si="20">IF($A38="","",INDEX(INDIRECT("gsn_raw!BF:BF"),MATCH($B$4,INDIRECT("gsn_raw!BD:BD"),0)+$A38))</f>
        <v/>
      </c>
      <c r="E38" s="102" t="str">
        <f t="shared" ca="1" si="11"/>
        <v/>
      </c>
      <c r="F38" s="177" t="str">
        <f t="shared" ref="F38:F69" ca="1" si="21">IF($A38="","",INDEX(INDIRECT("gsn_raw!BH:BH"),MATCH($B$4,INDIRECT("gsn_raw!BD:BD"),0)+$A38))</f>
        <v/>
      </c>
      <c r="G38" s="139" t="str">
        <f t="shared" ref="G38:G69" ca="1" si="22">IF($A38="","",INDEX(INDIRECT("gsn_raw!BI:BI"),MATCH($B$4,INDIRECT("gsn_raw!BD:BD"),0)+$A38))</f>
        <v/>
      </c>
      <c r="H38" s="139" t="str">
        <f t="shared" ref="H38:H69" ca="1" si="23">IF($A38="","",INDEX(INDIRECT("gsn_raw!BJ:BJ"),MATCH($B$4,INDIRECT("gsn_raw!BD:BD"),0)+$A38))</f>
        <v/>
      </c>
      <c r="I38" s="140" t="str">
        <f t="shared" ca="1" si="12"/>
        <v/>
      </c>
      <c r="J38" s="118" t="str">
        <f t="shared" ca="1" si="13"/>
        <v/>
      </c>
      <c r="K38" s="118" t="str">
        <f t="shared" ref="K38:K69" ca="1" si="24">IF($A38="","",INDEX(INDIRECT("gsn_raw!BL:BL"),MATCH($B$4,INDIRECT("gsn_raw!BD:BD"),0)+$A38))</f>
        <v/>
      </c>
      <c r="L38" s="140" t="str">
        <f t="shared" ref="L38:L69" ca="1" si="25">IF($A38="","",INDEX(INDIRECT("gsn_raw!BM:BM"),MATCH($B$4,INDIRECT("gsn_raw!BD:BD"),0)+$A38))</f>
        <v/>
      </c>
      <c r="M38" s="140" t="str">
        <f t="shared" ca="1" si="14"/>
        <v/>
      </c>
      <c r="N38" s="139" t="str">
        <f t="shared" ref="N38:N69" ca="1" si="26">IF($A38="","",INDEX(INDIRECT("gsn_raw!BO:BO"),MATCH($B$4,INDIRECT("gsn_raw!BD:BD"),0)+$A38))</f>
        <v/>
      </c>
      <c r="O38" s="140" t="str">
        <f t="shared" ca="1" si="15"/>
        <v/>
      </c>
      <c r="P38" s="118" t="str">
        <f t="shared" ca="1" si="16"/>
        <v/>
      </c>
      <c r="Q38" s="138" t="str">
        <f t="shared" ca="1" si="17"/>
        <v/>
      </c>
      <c r="S38" s="1" t="str">
        <f t="shared" ref="S38:S69" ca="1" si="27">IF($A38="","",INDEX(INDIRECT("gsn_raw!BG:BG"),MATCH($B$4,INDIRECT("gsn_raw!BD:BD"),0)+$A38))</f>
        <v/>
      </c>
    </row>
    <row r="39" spans="1:19" x14ac:dyDescent="0.15">
      <c r="A39" s="138" t="str">
        <f t="shared" ca="1" si="10"/>
        <v/>
      </c>
      <c r="B39" s="102" t="str">
        <f t="shared" ca="1" si="18"/>
        <v/>
      </c>
      <c r="C39" s="102" t="str">
        <f t="shared" ca="1" si="19"/>
        <v/>
      </c>
      <c r="D39" s="102" t="str">
        <f t="shared" ca="1" si="20"/>
        <v/>
      </c>
      <c r="E39" s="102" t="str">
        <f t="shared" ca="1" si="11"/>
        <v/>
      </c>
      <c r="F39" s="177" t="str">
        <f t="shared" ca="1" si="21"/>
        <v/>
      </c>
      <c r="G39" s="139" t="str">
        <f t="shared" ca="1" si="22"/>
        <v/>
      </c>
      <c r="H39" s="139" t="str">
        <f t="shared" ca="1" si="23"/>
        <v/>
      </c>
      <c r="I39" s="140" t="str">
        <f t="shared" ca="1" si="12"/>
        <v/>
      </c>
      <c r="J39" s="118" t="str">
        <f t="shared" ca="1" si="13"/>
        <v/>
      </c>
      <c r="K39" s="118" t="str">
        <f t="shared" ca="1" si="24"/>
        <v/>
      </c>
      <c r="L39" s="140" t="str">
        <f t="shared" ca="1" si="25"/>
        <v/>
      </c>
      <c r="M39" s="140" t="str">
        <f t="shared" ca="1" si="14"/>
        <v/>
      </c>
      <c r="N39" s="139" t="str">
        <f t="shared" ca="1" si="26"/>
        <v/>
      </c>
      <c r="O39" s="140" t="str">
        <f t="shared" ca="1" si="15"/>
        <v/>
      </c>
      <c r="P39" s="118" t="str">
        <f t="shared" ca="1" si="16"/>
        <v/>
      </c>
      <c r="Q39" s="138" t="str">
        <f t="shared" ca="1" si="17"/>
        <v/>
      </c>
      <c r="S39" s="1" t="str">
        <f t="shared" ca="1" si="27"/>
        <v/>
      </c>
    </row>
    <row r="40" spans="1:19" x14ac:dyDescent="0.15">
      <c r="A40" s="138" t="str">
        <f t="shared" ca="1" si="10"/>
        <v/>
      </c>
      <c r="B40" s="102" t="str">
        <f t="shared" ca="1" si="18"/>
        <v/>
      </c>
      <c r="C40" s="102" t="str">
        <f t="shared" ca="1" si="19"/>
        <v/>
      </c>
      <c r="D40" s="102" t="str">
        <f t="shared" ca="1" si="20"/>
        <v/>
      </c>
      <c r="E40" s="102" t="str">
        <f t="shared" ca="1" si="11"/>
        <v/>
      </c>
      <c r="F40" s="177" t="str">
        <f t="shared" ca="1" si="21"/>
        <v/>
      </c>
      <c r="G40" s="139" t="str">
        <f t="shared" ca="1" si="22"/>
        <v/>
      </c>
      <c r="H40" s="139" t="str">
        <f t="shared" ca="1" si="23"/>
        <v/>
      </c>
      <c r="I40" s="140" t="str">
        <f t="shared" ca="1" si="12"/>
        <v/>
      </c>
      <c r="J40" s="118" t="str">
        <f t="shared" ca="1" si="13"/>
        <v/>
      </c>
      <c r="K40" s="118" t="str">
        <f t="shared" ca="1" si="24"/>
        <v/>
      </c>
      <c r="L40" s="140" t="str">
        <f t="shared" ca="1" si="25"/>
        <v/>
      </c>
      <c r="M40" s="140" t="str">
        <f t="shared" ca="1" si="14"/>
        <v/>
      </c>
      <c r="N40" s="139" t="str">
        <f t="shared" ca="1" si="26"/>
        <v/>
      </c>
      <c r="O40" s="140" t="str">
        <f t="shared" ca="1" si="15"/>
        <v/>
      </c>
      <c r="P40" s="118" t="str">
        <f t="shared" ca="1" si="16"/>
        <v/>
      </c>
      <c r="Q40" s="138" t="str">
        <f t="shared" ca="1" si="17"/>
        <v/>
      </c>
      <c r="S40" s="1" t="str">
        <f t="shared" ca="1" si="27"/>
        <v/>
      </c>
    </row>
    <row r="41" spans="1:19" x14ac:dyDescent="0.15">
      <c r="A41" s="138" t="str">
        <f t="shared" ca="1" si="10"/>
        <v/>
      </c>
      <c r="B41" s="102" t="str">
        <f t="shared" ca="1" si="18"/>
        <v/>
      </c>
      <c r="C41" s="102" t="str">
        <f t="shared" ca="1" si="19"/>
        <v/>
      </c>
      <c r="D41" s="102" t="str">
        <f t="shared" ca="1" si="20"/>
        <v/>
      </c>
      <c r="E41" s="102" t="str">
        <f t="shared" ca="1" si="11"/>
        <v/>
      </c>
      <c r="F41" s="177" t="str">
        <f t="shared" ca="1" si="21"/>
        <v/>
      </c>
      <c r="G41" s="139" t="str">
        <f t="shared" ca="1" si="22"/>
        <v/>
      </c>
      <c r="H41" s="139" t="str">
        <f t="shared" ca="1" si="23"/>
        <v/>
      </c>
      <c r="I41" s="140" t="str">
        <f t="shared" ca="1" si="12"/>
        <v/>
      </c>
      <c r="J41" s="118" t="str">
        <f t="shared" ca="1" si="13"/>
        <v/>
      </c>
      <c r="K41" s="118" t="str">
        <f t="shared" ca="1" si="24"/>
        <v/>
      </c>
      <c r="L41" s="140" t="str">
        <f t="shared" ca="1" si="25"/>
        <v/>
      </c>
      <c r="M41" s="140" t="str">
        <f t="shared" ca="1" si="14"/>
        <v/>
      </c>
      <c r="N41" s="139" t="str">
        <f t="shared" ca="1" si="26"/>
        <v/>
      </c>
      <c r="O41" s="140" t="str">
        <f t="shared" ca="1" si="15"/>
        <v/>
      </c>
      <c r="P41" s="118" t="str">
        <f t="shared" ca="1" si="16"/>
        <v/>
      </c>
      <c r="Q41" s="138" t="str">
        <f t="shared" ca="1" si="17"/>
        <v/>
      </c>
      <c r="S41" s="1" t="str">
        <f t="shared" ca="1" si="27"/>
        <v/>
      </c>
    </row>
    <row r="42" spans="1:19" x14ac:dyDescent="0.15">
      <c r="A42" s="138" t="str">
        <f t="shared" ca="1" si="10"/>
        <v/>
      </c>
      <c r="B42" s="102" t="str">
        <f t="shared" ca="1" si="18"/>
        <v/>
      </c>
      <c r="C42" s="102" t="str">
        <f t="shared" ca="1" si="19"/>
        <v/>
      </c>
      <c r="D42" s="102" t="str">
        <f t="shared" ca="1" si="20"/>
        <v/>
      </c>
      <c r="E42" s="102" t="str">
        <f t="shared" ca="1" si="11"/>
        <v/>
      </c>
      <c r="F42" s="177" t="str">
        <f t="shared" ca="1" si="21"/>
        <v/>
      </c>
      <c r="G42" s="139" t="str">
        <f t="shared" ca="1" si="22"/>
        <v/>
      </c>
      <c r="H42" s="139" t="str">
        <f t="shared" ca="1" si="23"/>
        <v/>
      </c>
      <c r="I42" s="140" t="str">
        <f t="shared" ca="1" si="12"/>
        <v/>
      </c>
      <c r="J42" s="118" t="str">
        <f t="shared" ca="1" si="13"/>
        <v/>
      </c>
      <c r="K42" s="118" t="str">
        <f t="shared" ca="1" si="24"/>
        <v/>
      </c>
      <c r="L42" s="140" t="str">
        <f t="shared" ca="1" si="25"/>
        <v/>
      </c>
      <c r="M42" s="140" t="str">
        <f t="shared" ca="1" si="14"/>
        <v/>
      </c>
      <c r="N42" s="139" t="str">
        <f t="shared" ca="1" si="26"/>
        <v/>
      </c>
      <c r="O42" s="140" t="str">
        <f t="shared" ca="1" si="15"/>
        <v/>
      </c>
      <c r="P42" s="118" t="str">
        <f t="shared" ca="1" si="16"/>
        <v/>
      </c>
      <c r="Q42" s="138" t="str">
        <f t="shared" ca="1" si="17"/>
        <v/>
      </c>
      <c r="S42" s="1" t="str">
        <f t="shared" ca="1" si="27"/>
        <v/>
      </c>
    </row>
    <row r="43" spans="1:19" x14ac:dyDescent="0.15">
      <c r="A43" s="138" t="str">
        <f t="shared" ca="1" si="10"/>
        <v/>
      </c>
      <c r="B43" s="102" t="str">
        <f t="shared" ca="1" si="18"/>
        <v/>
      </c>
      <c r="C43" s="102" t="str">
        <f t="shared" ca="1" si="19"/>
        <v/>
      </c>
      <c r="D43" s="102" t="str">
        <f t="shared" ca="1" si="20"/>
        <v/>
      </c>
      <c r="E43" s="102" t="str">
        <f t="shared" ca="1" si="11"/>
        <v/>
      </c>
      <c r="F43" s="177" t="str">
        <f t="shared" ca="1" si="21"/>
        <v/>
      </c>
      <c r="G43" s="139" t="str">
        <f t="shared" ca="1" si="22"/>
        <v/>
      </c>
      <c r="H43" s="139" t="str">
        <f t="shared" ca="1" si="23"/>
        <v/>
      </c>
      <c r="I43" s="140" t="str">
        <f t="shared" ca="1" si="12"/>
        <v/>
      </c>
      <c r="J43" s="118" t="str">
        <f t="shared" ca="1" si="13"/>
        <v/>
      </c>
      <c r="K43" s="118" t="str">
        <f t="shared" ca="1" si="24"/>
        <v/>
      </c>
      <c r="L43" s="140" t="str">
        <f t="shared" ca="1" si="25"/>
        <v/>
      </c>
      <c r="M43" s="140" t="str">
        <f t="shared" ca="1" si="14"/>
        <v/>
      </c>
      <c r="N43" s="139" t="str">
        <f t="shared" ca="1" si="26"/>
        <v/>
      </c>
      <c r="O43" s="140" t="str">
        <f t="shared" ca="1" si="15"/>
        <v/>
      </c>
      <c r="P43" s="118" t="str">
        <f t="shared" ca="1" si="16"/>
        <v/>
      </c>
      <c r="Q43" s="138" t="str">
        <f t="shared" ca="1" si="17"/>
        <v/>
      </c>
      <c r="S43" s="1" t="str">
        <f t="shared" ca="1" si="27"/>
        <v/>
      </c>
    </row>
    <row r="44" spans="1:19" x14ac:dyDescent="0.15">
      <c r="A44" s="138" t="str">
        <f t="shared" ca="1" si="10"/>
        <v/>
      </c>
      <c r="B44" s="102" t="str">
        <f t="shared" ca="1" si="18"/>
        <v/>
      </c>
      <c r="C44" s="102" t="str">
        <f t="shared" ca="1" si="19"/>
        <v/>
      </c>
      <c r="D44" s="102" t="str">
        <f t="shared" ca="1" si="20"/>
        <v/>
      </c>
      <c r="E44" s="102" t="str">
        <f t="shared" ca="1" si="11"/>
        <v/>
      </c>
      <c r="F44" s="177" t="str">
        <f t="shared" ca="1" si="21"/>
        <v/>
      </c>
      <c r="G44" s="139" t="str">
        <f t="shared" ca="1" si="22"/>
        <v/>
      </c>
      <c r="H44" s="139" t="str">
        <f t="shared" ca="1" si="23"/>
        <v/>
      </c>
      <c r="I44" s="140" t="str">
        <f t="shared" ca="1" si="12"/>
        <v/>
      </c>
      <c r="J44" s="118" t="str">
        <f t="shared" ca="1" si="13"/>
        <v/>
      </c>
      <c r="K44" s="118" t="str">
        <f t="shared" ca="1" si="24"/>
        <v/>
      </c>
      <c r="L44" s="140" t="str">
        <f t="shared" ca="1" si="25"/>
        <v/>
      </c>
      <c r="M44" s="140" t="str">
        <f t="shared" ca="1" si="14"/>
        <v/>
      </c>
      <c r="N44" s="139" t="str">
        <f t="shared" ca="1" si="26"/>
        <v/>
      </c>
      <c r="O44" s="140" t="str">
        <f t="shared" ca="1" si="15"/>
        <v/>
      </c>
      <c r="P44" s="118" t="str">
        <f t="shared" ca="1" si="16"/>
        <v/>
      </c>
      <c r="Q44" s="138" t="str">
        <f t="shared" ca="1" si="17"/>
        <v/>
      </c>
      <c r="S44" s="1" t="str">
        <f t="shared" ca="1" si="27"/>
        <v/>
      </c>
    </row>
    <row r="45" spans="1:19" x14ac:dyDescent="0.15">
      <c r="A45" s="138" t="str">
        <f t="shared" ca="1" si="10"/>
        <v/>
      </c>
      <c r="B45" s="102" t="str">
        <f t="shared" ca="1" si="18"/>
        <v/>
      </c>
      <c r="C45" s="102" t="str">
        <f t="shared" ca="1" si="19"/>
        <v/>
      </c>
      <c r="D45" s="102" t="str">
        <f t="shared" ca="1" si="20"/>
        <v/>
      </c>
      <c r="E45" s="102" t="str">
        <f t="shared" ca="1" si="11"/>
        <v/>
      </c>
      <c r="F45" s="177" t="str">
        <f t="shared" ca="1" si="21"/>
        <v/>
      </c>
      <c r="G45" s="139" t="str">
        <f t="shared" ca="1" si="22"/>
        <v/>
      </c>
      <c r="H45" s="139" t="str">
        <f t="shared" ca="1" si="23"/>
        <v/>
      </c>
      <c r="I45" s="140" t="str">
        <f t="shared" ca="1" si="12"/>
        <v/>
      </c>
      <c r="J45" s="118" t="str">
        <f t="shared" ca="1" si="13"/>
        <v/>
      </c>
      <c r="K45" s="118" t="str">
        <f t="shared" ca="1" si="24"/>
        <v/>
      </c>
      <c r="L45" s="140" t="str">
        <f t="shared" ca="1" si="25"/>
        <v/>
      </c>
      <c r="M45" s="140" t="str">
        <f t="shared" ca="1" si="14"/>
        <v/>
      </c>
      <c r="N45" s="139" t="str">
        <f t="shared" ca="1" si="26"/>
        <v/>
      </c>
      <c r="O45" s="140" t="str">
        <f t="shared" ca="1" si="15"/>
        <v/>
      </c>
      <c r="P45" s="118" t="str">
        <f t="shared" ca="1" si="16"/>
        <v/>
      </c>
      <c r="Q45" s="138" t="str">
        <f t="shared" ca="1" si="17"/>
        <v/>
      </c>
      <c r="S45" s="1" t="str">
        <f t="shared" ca="1" si="27"/>
        <v/>
      </c>
    </row>
    <row r="46" spans="1:19" x14ac:dyDescent="0.15">
      <c r="A46" s="138" t="str">
        <f t="shared" ca="1" si="10"/>
        <v/>
      </c>
      <c r="B46" s="102" t="str">
        <f t="shared" ca="1" si="18"/>
        <v/>
      </c>
      <c r="C46" s="102" t="str">
        <f t="shared" ca="1" si="19"/>
        <v/>
      </c>
      <c r="D46" s="102" t="str">
        <f t="shared" ca="1" si="20"/>
        <v/>
      </c>
      <c r="E46" s="102" t="str">
        <f t="shared" ca="1" si="11"/>
        <v/>
      </c>
      <c r="F46" s="177" t="str">
        <f t="shared" ca="1" si="21"/>
        <v/>
      </c>
      <c r="G46" s="139" t="str">
        <f t="shared" ca="1" si="22"/>
        <v/>
      </c>
      <c r="H46" s="139" t="str">
        <f t="shared" ca="1" si="23"/>
        <v/>
      </c>
      <c r="I46" s="140" t="str">
        <f t="shared" ca="1" si="12"/>
        <v/>
      </c>
      <c r="J46" s="118" t="str">
        <f t="shared" ca="1" si="13"/>
        <v/>
      </c>
      <c r="K46" s="118" t="str">
        <f t="shared" ca="1" si="24"/>
        <v/>
      </c>
      <c r="L46" s="140" t="str">
        <f t="shared" ca="1" si="25"/>
        <v/>
      </c>
      <c r="M46" s="140" t="str">
        <f t="shared" ca="1" si="14"/>
        <v/>
      </c>
      <c r="N46" s="139" t="str">
        <f t="shared" ca="1" si="26"/>
        <v/>
      </c>
      <c r="O46" s="140" t="str">
        <f t="shared" ca="1" si="15"/>
        <v/>
      </c>
      <c r="P46" s="118" t="str">
        <f t="shared" ca="1" si="16"/>
        <v/>
      </c>
      <c r="Q46" s="138" t="str">
        <f t="shared" ca="1" si="17"/>
        <v/>
      </c>
      <c r="S46" s="1" t="str">
        <f t="shared" ca="1" si="27"/>
        <v/>
      </c>
    </row>
    <row r="47" spans="1:19" x14ac:dyDescent="0.15">
      <c r="A47" s="138" t="str">
        <f t="shared" ca="1" si="10"/>
        <v/>
      </c>
      <c r="B47" s="102" t="str">
        <f t="shared" ca="1" si="18"/>
        <v/>
      </c>
      <c r="C47" s="102" t="str">
        <f t="shared" ca="1" si="19"/>
        <v/>
      </c>
      <c r="D47" s="102" t="str">
        <f t="shared" ca="1" si="20"/>
        <v/>
      </c>
      <c r="E47" s="102" t="str">
        <f t="shared" ca="1" si="11"/>
        <v/>
      </c>
      <c r="F47" s="177" t="str">
        <f t="shared" ca="1" si="21"/>
        <v/>
      </c>
      <c r="G47" s="139" t="str">
        <f t="shared" ca="1" si="22"/>
        <v/>
      </c>
      <c r="H47" s="139" t="str">
        <f t="shared" ca="1" si="23"/>
        <v/>
      </c>
      <c r="I47" s="140" t="str">
        <f t="shared" ca="1" si="12"/>
        <v/>
      </c>
      <c r="J47" s="118" t="str">
        <f t="shared" ca="1" si="13"/>
        <v/>
      </c>
      <c r="K47" s="118" t="str">
        <f t="shared" ca="1" si="24"/>
        <v/>
      </c>
      <c r="L47" s="140" t="str">
        <f t="shared" ca="1" si="25"/>
        <v/>
      </c>
      <c r="M47" s="140" t="str">
        <f t="shared" ca="1" si="14"/>
        <v/>
      </c>
      <c r="N47" s="139" t="str">
        <f t="shared" ca="1" si="26"/>
        <v/>
      </c>
      <c r="O47" s="140" t="str">
        <f t="shared" ca="1" si="15"/>
        <v/>
      </c>
      <c r="P47" s="118" t="str">
        <f t="shared" ca="1" si="16"/>
        <v/>
      </c>
      <c r="Q47" s="138" t="str">
        <f t="shared" ca="1" si="17"/>
        <v/>
      </c>
      <c r="S47" s="1" t="str">
        <f t="shared" ca="1" si="27"/>
        <v/>
      </c>
    </row>
    <row r="48" spans="1:19" x14ac:dyDescent="0.15">
      <c r="A48" s="138" t="str">
        <f t="shared" ca="1" si="10"/>
        <v/>
      </c>
      <c r="B48" s="102" t="str">
        <f t="shared" ca="1" si="18"/>
        <v/>
      </c>
      <c r="C48" s="102" t="str">
        <f t="shared" ca="1" si="19"/>
        <v/>
      </c>
      <c r="D48" s="102" t="str">
        <f t="shared" ca="1" si="20"/>
        <v/>
      </c>
      <c r="E48" s="102" t="str">
        <f t="shared" ca="1" si="11"/>
        <v/>
      </c>
      <c r="F48" s="177" t="str">
        <f t="shared" ca="1" si="21"/>
        <v/>
      </c>
      <c r="G48" s="139" t="str">
        <f t="shared" ca="1" si="22"/>
        <v/>
      </c>
      <c r="H48" s="139" t="str">
        <f t="shared" ca="1" si="23"/>
        <v/>
      </c>
      <c r="I48" s="140" t="str">
        <f t="shared" ca="1" si="12"/>
        <v/>
      </c>
      <c r="J48" s="118" t="str">
        <f t="shared" ca="1" si="13"/>
        <v/>
      </c>
      <c r="K48" s="118" t="str">
        <f t="shared" ca="1" si="24"/>
        <v/>
      </c>
      <c r="L48" s="140" t="str">
        <f t="shared" ca="1" si="25"/>
        <v/>
      </c>
      <c r="M48" s="140" t="str">
        <f t="shared" ca="1" si="14"/>
        <v/>
      </c>
      <c r="N48" s="139" t="str">
        <f t="shared" ca="1" si="26"/>
        <v/>
      </c>
      <c r="O48" s="140" t="str">
        <f t="shared" ca="1" si="15"/>
        <v/>
      </c>
      <c r="P48" s="118" t="str">
        <f t="shared" ca="1" si="16"/>
        <v/>
      </c>
      <c r="Q48" s="138" t="str">
        <f t="shared" ca="1" si="17"/>
        <v/>
      </c>
      <c r="S48" s="1" t="str">
        <f t="shared" ca="1" si="27"/>
        <v/>
      </c>
    </row>
    <row r="49" spans="1:19" x14ac:dyDescent="0.15">
      <c r="A49" s="138" t="str">
        <f t="shared" ca="1" si="10"/>
        <v/>
      </c>
      <c r="B49" s="102" t="str">
        <f t="shared" ca="1" si="18"/>
        <v/>
      </c>
      <c r="C49" s="102" t="str">
        <f t="shared" ca="1" si="19"/>
        <v/>
      </c>
      <c r="D49" s="102" t="str">
        <f t="shared" ca="1" si="20"/>
        <v/>
      </c>
      <c r="E49" s="102" t="str">
        <f t="shared" ca="1" si="11"/>
        <v/>
      </c>
      <c r="F49" s="177" t="str">
        <f t="shared" ca="1" si="21"/>
        <v/>
      </c>
      <c r="G49" s="139" t="str">
        <f t="shared" ca="1" si="22"/>
        <v/>
      </c>
      <c r="H49" s="139" t="str">
        <f t="shared" ca="1" si="23"/>
        <v/>
      </c>
      <c r="I49" s="140" t="str">
        <f t="shared" ca="1" si="12"/>
        <v/>
      </c>
      <c r="J49" s="118" t="str">
        <f t="shared" ca="1" si="13"/>
        <v/>
      </c>
      <c r="K49" s="118" t="str">
        <f t="shared" ca="1" si="24"/>
        <v/>
      </c>
      <c r="L49" s="140" t="str">
        <f t="shared" ca="1" si="25"/>
        <v/>
      </c>
      <c r="M49" s="140" t="str">
        <f t="shared" ca="1" si="14"/>
        <v/>
      </c>
      <c r="N49" s="139" t="str">
        <f t="shared" ca="1" si="26"/>
        <v/>
      </c>
      <c r="O49" s="140" t="str">
        <f t="shared" ca="1" si="15"/>
        <v/>
      </c>
      <c r="P49" s="118" t="str">
        <f t="shared" ca="1" si="16"/>
        <v/>
      </c>
      <c r="Q49" s="138" t="str">
        <f t="shared" ca="1" si="17"/>
        <v/>
      </c>
      <c r="S49" s="1" t="str">
        <f t="shared" ca="1" si="27"/>
        <v/>
      </c>
    </row>
    <row r="50" spans="1:19" x14ac:dyDescent="0.15">
      <c r="A50" s="138" t="str">
        <f t="shared" ca="1" si="10"/>
        <v/>
      </c>
      <c r="B50" s="102" t="str">
        <f t="shared" ca="1" si="18"/>
        <v/>
      </c>
      <c r="C50" s="102" t="str">
        <f t="shared" ca="1" si="19"/>
        <v/>
      </c>
      <c r="D50" s="102" t="str">
        <f t="shared" ca="1" si="20"/>
        <v/>
      </c>
      <c r="E50" s="102" t="str">
        <f t="shared" ca="1" si="11"/>
        <v/>
      </c>
      <c r="F50" s="177" t="str">
        <f t="shared" ca="1" si="21"/>
        <v/>
      </c>
      <c r="G50" s="139" t="str">
        <f t="shared" ca="1" si="22"/>
        <v/>
      </c>
      <c r="H50" s="139" t="str">
        <f t="shared" ca="1" si="23"/>
        <v/>
      </c>
      <c r="I50" s="140" t="str">
        <f t="shared" ca="1" si="12"/>
        <v/>
      </c>
      <c r="J50" s="118" t="str">
        <f t="shared" ca="1" si="13"/>
        <v/>
      </c>
      <c r="K50" s="118" t="str">
        <f t="shared" ca="1" si="24"/>
        <v/>
      </c>
      <c r="L50" s="140" t="str">
        <f t="shared" ca="1" si="25"/>
        <v/>
      </c>
      <c r="M50" s="140" t="str">
        <f t="shared" ca="1" si="14"/>
        <v/>
      </c>
      <c r="N50" s="139" t="str">
        <f t="shared" ca="1" si="26"/>
        <v/>
      </c>
      <c r="O50" s="140" t="str">
        <f t="shared" ca="1" si="15"/>
        <v/>
      </c>
      <c r="P50" s="118" t="str">
        <f t="shared" ca="1" si="16"/>
        <v/>
      </c>
      <c r="Q50" s="138" t="str">
        <f t="shared" ca="1" si="17"/>
        <v/>
      </c>
      <c r="S50" s="1" t="str">
        <f t="shared" ca="1" si="27"/>
        <v/>
      </c>
    </row>
    <row r="51" spans="1:19" x14ac:dyDescent="0.15">
      <c r="A51" s="138" t="str">
        <f t="shared" ca="1" si="10"/>
        <v/>
      </c>
      <c r="B51" s="102" t="str">
        <f t="shared" ca="1" si="18"/>
        <v/>
      </c>
      <c r="C51" s="102" t="str">
        <f t="shared" ca="1" si="19"/>
        <v/>
      </c>
      <c r="D51" s="102" t="str">
        <f t="shared" ca="1" si="20"/>
        <v/>
      </c>
      <c r="E51" s="102" t="str">
        <f t="shared" ca="1" si="11"/>
        <v/>
      </c>
      <c r="F51" s="177" t="str">
        <f t="shared" ca="1" si="21"/>
        <v/>
      </c>
      <c r="G51" s="139" t="str">
        <f t="shared" ca="1" si="22"/>
        <v/>
      </c>
      <c r="H51" s="139" t="str">
        <f t="shared" ca="1" si="23"/>
        <v/>
      </c>
      <c r="I51" s="140" t="str">
        <f t="shared" ca="1" si="12"/>
        <v/>
      </c>
      <c r="J51" s="118" t="str">
        <f t="shared" ca="1" si="13"/>
        <v/>
      </c>
      <c r="K51" s="118" t="str">
        <f t="shared" ca="1" si="24"/>
        <v/>
      </c>
      <c r="L51" s="140" t="str">
        <f t="shared" ca="1" si="25"/>
        <v/>
      </c>
      <c r="M51" s="140" t="str">
        <f t="shared" ca="1" si="14"/>
        <v/>
      </c>
      <c r="N51" s="139" t="str">
        <f t="shared" ca="1" si="26"/>
        <v/>
      </c>
      <c r="O51" s="140" t="str">
        <f t="shared" ca="1" si="15"/>
        <v/>
      </c>
      <c r="P51" s="118" t="str">
        <f t="shared" ca="1" si="16"/>
        <v/>
      </c>
      <c r="Q51" s="138" t="str">
        <f t="shared" ca="1" si="17"/>
        <v/>
      </c>
      <c r="S51" s="1" t="str">
        <f t="shared" ca="1" si="27"/>
        <v/>
      </c>
    </row>
    <row r="52" spans="1:19" x14ac:dyDescent="0.15">
      <c r="A52" s="138" t="str">
        <f t="shared" ca="1" si="10"/>
        <v/>
      </c>
      <c r="B52" s="102" t="str">
        <f t="shared" ca="1" si="18"/>
        <v/>
      </c>
      <c r="C52" s="102" t="str">
        <f t="shared" ca="1" si="19"/>
        <v/>
      </c>
      <c r="D52" s="102" t="str">
        <f t="shared" ca="1" si="20"/>
        <v/>
      </c>
      <c r="E52" s="102" t="str">
        <f t="shared" ca="1" si="11"/>
        <v/>
      </c>
      <c r="F52" s="177" t="str">
        <f t="shared" ca="1" si="21"/>
        <v/>
      </c>
      <c r="G52" s="139" t="str">
        <f t="shared" ca="1" si="22"/>
        <v/>
      </c>
      <c r="H52" s="139" t="str">
        <f t="shared" ca="1" si="23"/>
        <v/>
      </c>
      <c r="I52" s="140" t="str">
        <f t="shared" ca="1" si="12"/>
        <v/>
      </c>
      <c r="J52" s="118" t="str">
        <f t="shared" ca="1" si="13"/>
        <v/>
      </c>
      <c r="K52" s="118" t="str">
        <f t="shared" ca="1" si="24"/>
        <v/>
      </c>
      <c r="L52" s="140" t="str">
        <f t="shared" ca="1" si="25"/>
        <v/>
      </c>
      <c r="M52" s="140" t="str">
        <f t="shared" ca="1" si="14"/>
        <v/>
      </c>
      <c r="N52" s="139" t="str">
        <f t="shared" ca="1" si="26"/>
        <v/>
      </c>
      <c r="O52" s="140" t="str">
        <f t="shared" ca="1" si="15"/>
        <v/>
      </c>
      <c r="P52" s="118" t="str">
        <f t="shared" ca="1" si="16"/>
        <v/>
      </c>
      <c r="Q52" s="138" t="str">
        <f t="shared" ca="1" si="17"/>
        <v/>
      </c>
      <c r="S52" s="1" t="str">
        <f t="shared" ca="1" si="27"/>
        <v/>
      </c>
    </row>
    <row r="53" spans="1:19" x14ac:dyDescent="0.15">
      <c r="A53" s="138" t="str">
        <f t="shared" ca="1" si="10"/>
        <v/>
      </c>
      <c r="B53" s="102" t="str">
        <f t="shared" ca="1" si="18"/>
        <v/>
      </c>
      <c r="C53" s="102" t="str">
        <f t="shared" ca="1" si="19"/>
        <v/>
      </c>
      <c r="D53" s="102" t="str">
        <f t="shared" ca="1" si="20"/>
        <v/>
      </c>
      <c r="E53" s="102" t="str">
        <f t="shared" ca="1" si="11"/>
        <v/>
      </c>
      <c r="F53" s="177" t="str">
        <f t="shared" ca="1" si="21"/>
        <v/>
      </c>
      <c r="G53" s="139" t="str">
        <f t="shared" ca="1" si="22"/>
        <v/>
      </c>
      <c r="H53" s="139" t="str">
        <f t="shared" ca="1" si="23"/>
        <v/>
      </c>
      <c r="I53" s="140" t="str">
        <f t="shared" ca="1" si="12"/>
        <v/>
      </c>
      <c r="J53" s="118" t="str">
        <f t="shared" ca="1" si="13"/>
        <v/>
      </c>
      <c r="K53" s="118" t="str">
        <f t="shared" ca="1" si="24"/>
        <v/>
      </c>
      <c r="L53" s="140" t="str">
        <f t="shared" ca="1" si="25"/>
        <v/>
      </c>
      <c r="M53" s="140" t="str">
        <f t="shared" ca="1" si="14"/>
        <v/>
      </c>
      <c r="N53" s="139" t="str">
        <f t="shared" ca="1" si="26"/>
        <v/>
      </c>
      <c r="O53" s="140" t="str">
        <f t="shared" ca="1" si="15"/>
        <v/>
      </c>
      <c r="P53" s="118" t="str">
        <f t="shared" ca="1" si="16"/>
        <v/>
      </c>
      <c r="Q53" s="138" t="str">
        <f t="shared" ca="1" si="17"/>
        <v/>
      </c>
      <c r="S53" s="1" t="str">
        <f t="shared" ca="1" si="27"/>
        <v/>
      </c>
    </row>
    <row r="54" spans="1:19" x14ac:dyDescent="0.15">
      <c r="A54" s="138" t="str">
        <f t="shared" ca="1" si="10"/>
        <v/>
      </c>
      <c r="B54" s="102" t="str">
        <f t="shared" ca="1" si="18"/>
        <v/>
      </c>
      <c r="C54" s="102" t="str">
        <f t="shared" ca="1" si="19"/>
        <v/>
      </c>
      <c r="D54" s="102" t="str">
        <f t="shared" ca="1" si="20"/>
        <v/>
      </c>
      <c r="E54" s="102" t="str">
        <f t="shared" ca="1" si="11"/>
        <v/>
      </c>
      <c r="F54" s="177" t="str">
        <f t="shared" ca="1" si="21"/>
        <v/>
      </c>
      <c r="G54" s="139" t="str">
        <f t="shared" ca="1" si="22"/>
        <v/>
      </c>
      <c r="H54" s="139" t="str">
        <f t="shared" ca="1" si="23"/>
        <v/>
      </c>
      <c r="I54" s="140" t="str">
        <f t="shared" ca="1" si="12"/>
        <v/>
      </c>
      <c r="J54" s="118" t="str">
        <f t="shared" ca="1" si="13"/>
        <v/>
      </c>
      <c r="K54" s="118" t="str">
        <f t="shared" ca="1" si="24"/>
        <v/>
      </c>
      <c r="L54" s="140" t="str">
        <f t="shared" ca="1" si="25"/>
        <v/>
      </c>
      <c r="M54" s="140" t="str">
        <f t="shared" ca="1" si="14"/>
        <v/>
      </c>
      <c r="N54" s="139" t="str">
        <f t="shared" ca="1" si="26"/>
        <v/>
      </c>
      <c r="O54" s="140" t="str">
        <f t="shared" ca="1" si="15"/>
        <v/>
      </c>
      <c r="P54" s="118" t="str">
        <f t="shared" ca="1" si="16"/>
        <v/>
      </c>
      <c r="Q54" s="138" t="str">
        <f t="shared" ca="1" si="17"/>
        <v/>
      </c>
      <c r="S54" s="1" t="str">
        <f t="shared" ca="1" si="27"/>
        <v/>
      </c>
    </row>
    <row r="55" spans="1:19" x14ac:dyDescent="0.15">
      <c r="A55" s="138" t="str">
        <f t="shared" ca="1" si="10"/>
        <v/>
      </c>
      <c r="B55" s="102" t="str">
        <f t="shared" ca="1" si="18"/>
        <v/>
      </c>
      <c r="C55" s="102" t="str">
        <f t="shared" ca="1" si="19"/>
        <v/>
      </c>
      <c r="D55" s="102" t="str">
        <f t="shared" ca="1" si="20"/>
        <v/>
      </c>
      <c r="E55" s="102" t="str">
        <f t="shared" ca="1" si="11"/>
        <v/>
      </c>
      <c r="F55" s="177" t="str">
        <f t="shared" ca="1" si="21"/>
        <v/>
      </c>
      <c r="G55" s="139" t="str">
        <f t="shared" ca="1" si="22"/>
        <v/>
      </c>
      <c r="H55" s="139" t="str">
        <f t="shared" ca="1" si="23"/>
        <v/>
      </c>
      <c r="I55" s="140" t="str">
        <f t="shared" ca="1" si="12"/>
        <v/>
      </c>
      <c r="J55" s="118" t="str">
        <f t="shared" ca="1" si="13"/>
        <v/>
      </c>
      <c r="K55" s="118" t="str">
        <f t="shared" ca="1" si="24"/>
        <v/>
      </c>
      <c r="L55" s="140" t="str">
        <f t="shared" ca="1" si="25"/>
        <v/>
      </c>
      <c r="M55" s="140" t="str">
        <f t="shared" ca="1" si="14"/>
        <v/>
      </c>
      <c r="N55" s="139" t="str">
        <f t="shared" ca="1" si="26"/>
        <v/>
      </c>
      <c r="O55" s="140" t="str">
        <f t="shared" ca="1" si="15"/>
        <v/>
      </c>
      <c r="P55" s="118" t="str">
        <f t="shared" ca="1" si="16"/>
        <v/>
      </c>
      <c r="Q55" s="138" t="str">
        <f t="shared" ca="1" si="17"/>
        <v/>
      </c>
      <c r="S55" s="1" t="str">
        <f t="shared" ca="1" si="27"/>
        <v/>
      </c>
    </row>
    <row r="56" spans="1:19" x14ac:dyDescent="0.15">
      <c r="A56" s="138" t="str">
        <f t="shared" ca="1" si="10"/>
        <v/>
      </c>
      <c r="B56" s="102" t="str">
        <f t="shared" ca="1" si="18"/>
        <v/>
      </c>
      <c r="C56" s="102" t="str">
        <f t="shared" ca="1" si="19"/>
        <v/>
      </c>
      <c r="D56" s="102" t="str">
        <f t="shared" ca="1" si="20"/>
        <v/>
      </c>
      <c r="E56" s="102" t="str">
        <f t="shared" ca="1" si="11"/>
        <v/>
      </c>
      <c r="F56" s="177" t="str">
        <f t="shared" ca="1" si="21"/>
        <v/>
      </c>
      <c r="G56" s="139" t="str">
        <f t="shared" ca="1" si="22"/>
        <v/>
      </c>
      <c r="H56" s="139" t="str">
        <f t="shared" ca="1" si="23"/>
        <v/>
      </c>
      <c r="I56" s="140" t="str">
        <f t="shared" ca="1" si="12"/>
        <v/>
      </c>
      <c r="J56" s="118" t="str">
        <f t="shared" ca="1" si="13"/>
        <v/>
      </c>
      <c r="K56" s="118" t="str">
        <f t="shared" ca="1" si="24"/>
        <v/>
      </c>
      <c r="L56" s="140" t="str">
        <f t="shared" ca="1" si="25"/>
        <v/>
      </c>
      <c r="M56" s="140" t="str">
        <f t="shared" ca="1" si="14"/>
        <v/>
      </c>
      <c r="N56" s="139" t="str">
        <f t="shared" ca="1" si="26"/>
        <v/>
      </c>
      <c r="O56" s="140" t="str">
        <f t="shared" ca="1" si="15"/>
        <v/>
      </c>
      <c r="P56" s="118" t="str">
        <f t="shared" ca="1" si="16"/>
        <v/>
      </c>
      <c r="Q56" s="138" t="str">
        <f t="shared" ca="1" si="17"/>
        <v/>
      </c>
      <c r="S56" s="1" t="str">
        <f t="shared" ca="1" si="27"/>
        <v/>
      </c>
    </row>
    <row r="57" spans="1:19" x14ac:dyDescent="0.15">
      <c r="A57" s="138" t="str">
        <f t="shared" ca="1" si="10"/>
        <v/>
      </c>
      <c r="B57" s="102" t="str">
        <f t="shared" ca="1" si="18"/>
        <v/>
      </c>
      <c r="C57" s="102" t="str">
        <f t="shared" ca="1" si="19"/>
        <v/>
      </c>
      <c r="D57" s="102" t="str">
        <f t="shared" ca="1" si="20"/>
        <v/>
      </c>
      <c r="E57" s="102" t="str">
        <f t="shared" ca="1" si="11"/>
        <v/>
      </c>
      <c r="F57" s="177" t="str">
        <f t="shared" ca="1" si="21"/>
        <v/>
      </c>
      <c r="G57" s="139" t="str">
        <f t="shared" ca="1" si="22"/>
        <v/>
      </c>
      <c r="H57" s="139" t="str">
        <f t="shared" ca="1" si="23"/>
        <v/>
      </c>
      <c r="I57" s="140" t="str">
        <f t="shared" ca="1" si="12"/>
        <v/>
      </c>
      <c r="J57" s="118" t="str">
        <f t="shared" ca="1" si="13"/>
        <v/>
      </c>
      <c r="K57" s="118" t="str">
        <f t="shared" ca="1" si="24"/>
        <v/>
      </c>
      <c r="L57" s="140" t="str">
        <f t="shared" ca="1" si="25"/>
        <v/>
      </c>
      <c r="M57" s="140" t="str">
        <f t="shared" ca="1" si="14"/>
        <v/>
      </c>
      <c r="N57" s="139" t="str">
        <f t="shared" ca="1" si="26"/>
        <v/>
      </c>
      <c r="O57" s="140" t="str">
        <f t="shared" ca="1" si="15"/>
        <v/>
      </c>
      <c r="P57" s="118" t="str">
        <f t="shared" ca="1" si="16"/>
        <v/>
      </c>
      <c r="Q57" s="138" t="str">
        <f t="shared" ca="1" si="17"/>
        <v/>
      </c>
      <c r="S57" s="1" t="str">
        <f t="shared" ca="1" si="27"/>
        <v/>
      </c>
    </row>
    <row r="58" spans="1:19" x14ac:dyDescent="0.15">
      <c r="A58" s="138" t="str">
        <f t="shared" ca="1" si="10"/>
        <v/>
      </c>
      <c r="B58" s="102" t="str">
        <f t="shared" ca="1" si="18"/>
        <v/>
      </c>
      <c r="C58" s="102" t="str">
        <f t="shared" ca="1" si="19"/>
        <v/>
      </c>
      <c r="D58" s="102" t="str">
        <f t="shared" ca="1" si="20"/>
        <v/>
      </c>
      <c r="E58" s="102" t="str">
        <f t="shared" ca="1" si="11"/>
        <v/>
      </c>
      <c r="F58" s="177" t="str">
        <f t="shared" ca="1" si="21"/>
        <v/>
      </c>
      <c r="G58" s="139" t="str">
        <f t="shared" ca="1" si="22"/>
        <v/>
      </c>
      <c r="H58" s="139" t="str">
        <f t="shared" ca="1" si="23"/>
        <v/>
      </c>
      <c r="I58" s="140" t="str">
        <f t="shared" ca="1" si="12"/>
        <v/>
      </c>
      <c r="J58" s="118" t="str">
        <f t="shared" ca="1" si="13"/>
        <v/>
      </c>
      <c r="K58" s="118" t="str">
        <f t="shared" ca="1" si="24"/>
        <v/>
      </c>
      <c r="L58" s="140" t="str">
        <f t="shared" ca="1" si="25"/>
        <v/>
      </c>
      <c r="M58" s="140" t="str">
        <f t="shared" ca="1" si="14"/>
        <v/>
      </c>
      <c r="N58" s="139" t="str">
        <f t="shared" ca="1" si="26"/>
        <v/>
      </c>
      <c r="O58" s="140" t="str">
        <f t="shared" ca="1" si="15"/>
        <v/>
      </c>
      <c r="P58" s="118" t="str">
        <f t="shared" ca="1" si="16"/>
        <v/>
      </c>
      <c r="Q58" s="138" t="str">
        <f t="shared" ca="1" si="17"/>
        <v/>
      </c>
      <c r="S58" s="1" t="str">
        <f t="shared" ca="1" si="27"/>
        <v/>
      </c>
    </row>
    <row r="59" spans="1:19" x14ac:dyDescent="0.15">
      <c r="A59" s="138" t="str">
        <f t="shared" ca="1" si="10"/>
        <v/>
      </c>
      <c r="B59" s="102" t="str">
        <f t="shared" ca="1" si="18"/>
        <v/>
      </c>
      <c r="C59" s="102" t="str">
        <f t="shared" ca="1" si="19"/>
        <v/>
      </c>
      <c r="D59" s="102" t="str">
        <f t="shared" ca="1" si="20"/>
        <v/>
      </c>
      <c r="E59" s="102" t="str">
        <f t="shared" ca="1" si="11"/>
        <v/>
      </c>
      <c r="F59" s="177" t="str">
        <f t="shared" ca="1" si="21"/>
        <v/>
      </c>
      <c r="G59" s="139" t="str">
        <f t="shared" ca="1" si="22"/>
        <v/>
      </c>
      <c r="H59" s="139" t="str">
        <f t="shared" ca="1" si="23"/>
        <v/>
      </c>
      <c r="I59" s="140" t="str">
        <f t="shared" ca="1" si="12"/>
        <v/>
      </c>
      <c r="J59" s="118" t="str">
        <f t="shared" ca="1" si="13"/>
        <v/>
      </c>
      <c r="K59" s="118" t="str">
        <f t="shared" ca="1" si="24"/>
        <v/>
      </c>
      <c r="L59" s="140" t="str">
        <f t="shared" ca="1" si="25"/>
        <v/>
      </c>
      <c r="M59" s="140" t="str">
        <f t="shared" ca="1" si="14"/>
        <v/>
      </c>
      <c r="N59" s="139" t="str">
        <f t="shared" ca="1" si="26"/>
        <v/>
      </c>
      <c r="O59" s="140" t="str">
        <f t="shared" ca="1" si="15"/>
        <v/>
      </c>
      <c r="P59" s="118" t="str">
        <f t="shared" ca="1" si="16"/>
        <v/>
      </c>
      <c r="Q59" s="138" t="str">
        <f t="shared" ca="1" si="17"/>
        <v/>
      </c>
      <c r="S59" s="1" t="str">
        <f t="shared" ca="1" si="27"/>
        <v/>
      </c>
    </row>
    <row r="60" spans="1:19" x14ac:dyDescent="0.15">
      <c r="A60" s="138" t="str">
        <f t="shared" ca="1" si="10"/>
        <v/>
      </c>
      <c r="B60" s="102" t="str">
        <f t="shared" ca="1" si="18"/>
        <v/>
      </c>
      <c r="C60" s="102" t="str">
        <f t="shared" ca="1" si="19"/>
        <v/>
      </c>
      <c r="D60" s="102" t="str">
        <f t="shared" ca="1" si="20"/>
        <v/>
      </c>
      <c r="E60" s="102" t="str">
        <f t="shared" ca="1" si="11"/>
        <v/>
      </c>
      <c r="F60" s="177" t="str">
        <f t="shared" ca="1" si="21"/>
        <v/>
      </c>
      <c r="G60" s="139" t="str">
        <f t="shared" ca="1" si="22"/>
        <v/>
      </c>
      <c r="H60" s="139" t="str">
        <f t="shared" ca="1" si="23"/>
        <v/>
      </c>
      <c r="I60" s="140" t="str">
        <f t="shared" ca="1" si="12"/>
        <v/>
      </c>
      <c r="J60" s="118" t="str">
        <f t="shared" ca="1" si="13"/>
        <v/>
      </c>
      <c r="K60" s="118" t="str">
        <f t="shared" ca="1" si="24"/>
        <v/>
      </c>
      <c r="L60" s="140" t="str">
        <f t="shared" ca="1" si="25"/>
        <v/>
      </c>
      <c r="M60" s="140" t="str">
        <f t="shared" ca="1" si="14"/>
        <v/>
      </c>
      <c r="N60" s="139" t="str">
        <f t="shared" ca="1" si="26"/>
        <v/>
      </c>
      <c r="O60" s="140" t="str">
        <f t="shared" ca="1" si="15"/>
        <v/>
      </c>
      <c r="P60" s="118" t="str">
        <f t="shared" ca="1" si="16"/>
        <v/>
      </c>
      <c r="Q60" s="138" t="str">
        <f t="shared" ca="1" si="17"/>
        <v/>
      </c>
      <c r="S60" s="1" t="str">
        <f t="shared" ca="1" si="27"/>
        <v/>
      </c>
    </row>
    <row r="61" spans="1:19" x14ac:dyDescent="0.15">
      <c r="A61" s="138" t="str">
        <f t="shared" ca="1" si="10"/>
        <v/>
      </c>
      <c r="B61" s="102" t="str">
        <f t="shared" ca="1" si="18"/>
        <v/>
      </c>
      <c r="C61" s="102" t="str">
        <f t="shared" ca="1" si="19"/>
        <v/>
      </c>
      <c r="D61" s="102" t="str">
        <f t="shared" ca="1" si="20"/>
        <v/>
      </c>
      <c r="E61" s="102" t="str">
        <f t="shared" ca="1" si="11"/>
        <v/>
      </c>
      <c r="F61" s="177" t="str">
        <f t="shared" ca="1" si="21"/>
        <v/>
      </c>
      <c r="G61" s="139" t="str">
        <f t="shared" ca="1" si="22"/>
        <v/>
      </c>
      <c r="H61" s="139" t="str">
        <f t="shared" ca="1" si="23"/>
        <v/>
      </c>
      <c r="I61" s="140" t="str">
        <f t="shared" ca="1" si="12"/>
        <v/>
      </c>
      <c r="J61" s="118" t="str">
        <f t="shared" ca="1" si="13"/>
        <v/>
      </c>
      <c r="K61" s="118" t="str">
        <f t="shared" ca="1" si="24"/>
        <v/>
      </c>
      <c r="L61" s="140" t="str">
        <f t="shared" ca="1" si="25"/>
        <v/>
      </c>
      <c r="M61" s="140" t="str">
        <f t="shared" ca="1" si="14"/>
        <v/>
      </c>
      <c r="N61" s="139" t="str">
        <f t="shared" ca="1" si="26"/>
        <v/>
      </c>
      <c r="O61" s="140" t="str">
        <f t="shared" ca="1" si="15"/>
        <v/>
      </c>
      <c r="P61" s="118" t="str">
        <f t="shared" ca="1" si="16"/>
        <v/>
      </c>
      <c r="Q61" s="138" t="str">
        <f t="shared" ca="1" si="17"/>
        <v/>
      </c>
      <c r="S61" s="1" t="str">
        <f t="shared" ca="1" si="27"/>
        <v/>
      </c>
    </row>
    <row r="62" spans="1:19" x14ac:dyDescent="0.15">
      <c r="A62" s="138" t="str">
        <f t="shared" ca="1" si="10"/>
        <v/>
      </c>
      <c r="B62" s="102" t="str">
        <f t="shared" ca="1" si="18"/>
        <v/>
      </c>
      <c r="C62" s="102" t="str">
        <f t="shared" ca="1" si="19"/>
        <v/>
      </c>
      <c r="D62" s="102" t="str">
        <f t="shared" ca="1" si="20"/>
        <v/>
      </c>
      <c r="E62" s="102" t="str">
        <f t="shared" ca="1" si="11"/>
        <v/>
      </c>
      <c r="F62" s="177" t="str">
        <f t="shared" ca="1" si="21"/>
        <v/>
      </c>
      <c r="G62" s="139" t="str">
        <f t="shared" ca="1" si="22"/>
        <v/>
      </c>
      <c r="H62" s="139" t="str">
        <f t="shared" ca="1" si="23"/>
        <v/>
      </c>
      <c r="I62" s="140" t="str">
        <f t="shared" ca="1" si="12"/>
        <v/>
      </c>
      <c r="J62" s="118" t="str">
        <f t="shared" ca="1" si="13"/>
        <v/>
      </c>
      <c r="K62" s="118" t="str">
        <f t="shared" ca="1" si="24"/>
        <v/>
      </c>
      <c r="L62" s="140" t="str">
        <f t="shared" ca="1" si="25"/>
        <v/>
      </c>
      <c r="M62" s="140" t="str">
        <f t="shared" ca="1" si="14"/>
        <v/>
      </c>
      <c r="N62" s="139" t="str">
        <f t="shared" ca="1" si="26"/>
        <v/>
      </c>
      <c r="O62" s="140" t="str">
        <f t="shared" ca="1" si="15"/>
        <v/>
      </c>
      <c r="P62" s="118" t="str">
        <f t="shared" ca="1" si="16"/>
        <v/>
      </c>
      <c r="Q62" s="138" t="str">
        <f t="shared" ca="1" si="17"/>
        <v/>
      </c>
      <c r="S62" s="1" t="str">
        <f t="shared" ca="1" si="27"/>
        <v/>
      </c>
    </row>
    <row r="63" spans="1:19" x14ac:dyDescent="0.15">
      <c r="A63" s="138" t="str">
        <f t="shared" ca="1" si="10"/>
        <v/>
      </c>
      <c r="B63" s="102" t="str">
        <f t="shared" ca="1" si="18"/>
        <v/>
      </c>
      <c r="C63" s="102" t="str">
        <f t="shared" ca="1" si="19"/>
        <v/>
      </c>
      <c r="D63" s="102" t="str">
        <f t="shared" ca="1" si="20"/>
        <v/>
      </c>
      <c r="E63" s="102" t="str">
        <f t="shared" ca="1" si="11"/>
        <v/>
      </c>
      <c r="F63" s="177" t="str">
        <f t="shared" ca="1" si="21"/>
        <v/>
      </c>
      <c r="G63" s="139" t="str">
        <f t="shared" ca="1" si="22"/>
        <v/>
      </c>
      <c r="H63" s="139" t="str">
        <f t="shared" ca="1" si="23"/>
        <v/>
      </c>
      <c r="I63" s="140" t="str">
        <f t="shared" ca="1" si="12"/>
        <v/>
      </c>
      <c r="J63" s="118" t="str">
        <f t="shared" ca="1" si="13"/>
        <v/>
      </c>
      <c r="K63" s="118" t="str">
        <f t="shared" ca="1" si="24"/>
        <v/>
      </c>
      <c r="L63" s="140" t="str">
        <f t="shared" ca="1" si="25"/>
        <v/>
      </c>
      <c r="M63" s="140" t="str">
        <f t="shared" ca="1" si="14"/>
        <v/>
      </c>
      <c r="N63" s="139" t="str">
        <f t="shared" ca="1" si="26"/>
        <v/>
      </c>
      <c r="O63" s="140" t="str">
        <f t="shared" ca="1" si="15"/>
        <v/>
      </c>
      <c r="P63" s="118" t="str">
        <f t="shared" ca="1" si="16"/>
        <v/>
      </c>
      <c r="Q63" s="138" t="str">
        <f t="shared" ca="1" si="17"/>
        <v/>
      </c>
      <c r="S63" s="1" t="str">
        <f t="shared" ca="1" si="27"/>
        <v/>
      </c>
    </row>
    <row r="64" spans="1:19" x14ac:dyDescent="0.15">
      <c r="A64" s="138" t="str">
        <f t="shared" ca="1" si="10"/>
        <v/>
      </c>
      <c r="B64" s="102" t="str">
        <f t="shared" ca="1" si="18"/>
        <v/>
      </c>
      <c r="C64" s="102" t="str">
        <f t="shared" ca="1" si="19"/>
        <v/>
      </c>
      <c r="D64" s="102" t="str">
        <f t="shared" ca="1" si="20"/>
        <v/>
      </c>
      <c r="E64" s="102" t="str">
        <f t="shared" ca="1" si="11"/>
        <v/>
      </c>
      <c r="F64" s="177" t="str">
        <f t="shared" ca="1" si="21"/>
        <v/>
      </c>
      <c r="G64" s="139" t="str">
        <f t="shared" ca="1" si="22"/>
        <v/>
      </c>
      <c r="H64" s="139" t="str">
        <f t="shared" ca="1" si="23"/>
        <v/>
      </c>
      <c r="I64" s="140" t="str">
        <f t="shared" ca="1" si="12"/>
        <v/>
      </c>
      <c r="J64" s="118" t="str">
        <f t="shared" ca="1" si="13"/>
        <v/>
      </c>
      <c r="K64" s="118" t="str">
        <f t="shared" ca="1" si="24"/>
        <v/>
      </c>
      <c r="L64" s="140" t="str">
        <f t="shared" ca="1" si="25"/>
        <v/>
      </c>
      <c r="M64" s="140" t="str">
        <f t="shared" ca="1" si="14"/>
        <v/>
      </c>
      <c r="N64" s="139" t="str">
        <f t="shared" ca="1" si="26"/>
        <v/>
      </c>
      <c r="O64" s="140" t="str">
        <f t="shared" ca="1" si="15"/>
        <v/>
      </c>
      <c r="P64" s="118" t="str">
        <f t="shared" ca="1" si="16"/>
        <v/>
      </c>
      <c r="Q64" s="138" t="str">
        <f t="shared" ca="1" si="17"/>
        <v/>
      </c>
      <c r="S64" s="1" t="str">
        <f t="shared" ca="1" si="27"/>
        <v/>
      </c>
    </row>
    <row r="65" spans="1:19" x14ac:dyDescent="0.15">
      <c r="A65" s="138" t="str">
        <f t="shared" ca="1" si="10"/>
        <v/>
      </c>
      <c r="B65" s="102" t="str">
        <f t="shared" ca="1" si="18"/>
        <v/>
      </c>
      <c r="C65" s="102" t="str">
        <f t="shared" ca="1" si="19"/>
        <v/>
      </c>
      <c r="D65" s="102" t="str">
        <f t="shared" ca="1" si="20"/>
        <v/>
      </c>
      <c r="E65" s="102" t="str">
        <f t="shared" ca="1" si="11"/>
        <v/>
      </c>
      <c r="F65" s="177" t="str">
        <f t="shared" ca="1" si="21"/>
        <v/>
      </c>
      <c r="G65" s="139" t="str">
        <f t="shared" ca="1" si="22"/>
        <v/>
      </c>
      <c r="H65" s="139" t="str">
        <f t="shared" ca="1" si="23"/>
        <v/>
      </c>
      <c r="I65" s="140" t="str">
        <f t="shared" ca="1" si="12"/>
        <v/>
      </c>
      <c r="J65" s="118" t="str">
        <f t="shared" ca="1" si="13"/>
        <v/>
      </c>
      <c r="K65" s="118" t="str">
        <f t="shared" ca="1" si="24"/>
        <v/>
      </c>
      <c r="L65" s="140" t="str">
        <f t="shared" ca="1" si="25"/>
        <v/>
      </c>
      <c r="M65" s="140" t="str">
        <f t="shared" ca="1" si="14"/>
        <v/>
      </c>
      <c r="N65" s="139" t="str">
        <f t="shared" ca="1" si="26"/>
        <v/>
      </c>
      <c r="O65" s="140" t="str">
        <f t="shared" ca="1" si="15"/>
        <v/>
      </c>
      <c r="P65" s="118" t="str">
        <f t="shared" ca="1" si="16"/>
        <v/>
      </c>
      <c r="Q65" s="138" t="str">
        <f t="shared" ca="1" si="17"/>
        <v/>
      </c>
      <c r="S65" s="1" t="str">
        <f t="shared" ca="1" si="27"/>
        <v/>
      </c>
    </row>
    <row r="66" spans="1:19" x14ac:dyDescent="0.15">
      <c r="A66" s="138" t="str">
        <f t="shared" ca="1" si="10"/>
        <v/>
      </c>
      <c r="B66" s="102" t="str">
        <f t="shared" ca="1" si="18"/>
        <v/>
      </c>
      <c r="C66" s="102" t="str">
        <f t="shared" ca="1" si="19"/>
        <v/>
      </c>
      <c r="D66" s="102" t="str">
        <f t="shared" ca="1" si="20"/>
        <v/>
      </c>
      <c r="E66" s="102" t="str">
        <f t="shared" ca="1" si="11"/>
        <v/>
      </c>
      <c r="F66" s="177" t="str">
        <f t="shared" ca="1" si="21"/>
        <v/>
      </c>
      <c r="G66" s="139" t="str">
        <f t="shared" ca="1" si="22"/>
        <v/>
      </c>
      <c r="H66" s="139" t="str">
        <f t="shared" ca="1" si="23"/>
        <v/>
      </c>
      <c r="I66" s="140" t="str">
        <f t="shared" ca="1" si="12"/>
        <v/>
      </c>
      <c r="J66" s="118" t="str">
        <f t="shared" ca="1" si="13"/>
        <v/>
      </c>
      <c r="K66" s="118" t="str">
        <f t="shared" ca="1" si="24"/>
        <v/>
      </c>
      <c r="L66" s="140" t="str">
        <f t="shared" ca="1" si="25"/>
        <v/>
      </c>
      <c r="M66" s="140" t="str">
        <f t="shared" ca="1" si="14"/>
        <v/>
      </c>
      <c r="N66" s="139" t="str">
        <f t="shared" ca="1" si="26"/>
        <v/>
      </c>
      <c r="O66" s="140" t="str">
        <f t="shared" ca="1" si="15"/>
        <v/>
      </c>
      <c r="P66" s="118" t="str">
        <f t="shared" ca="1" si="16"/>
        <v/>
      </c>
      <c r="Q66" s="138" t="str">
        <f t="shared" ca="1" si="17"/>
        <v/>
      </c>
      <c r="S66" s="1" t="str">
        <f t="shared" ca="1" si="27"/>
        <v/>
      </c>
    </row>
    <row r="67" spans="1:19" x14ac:dyDescent="0.15">
      <c r="A67" s="138" t="str">
        <f t="shared" ca="1" si="10"/>
        <v/>
      </c>
      <c r="B67" s="102" t="str">
        <f t="shared" ca="1" si="18"/>
        <v/>
      </c>
      <c r="C67" s="102" t="str">
        <f t="shared" ca="1" si="19"/>
        <v/>
      </c>
      <c r="D67" s="102" t="str">
        <f t="shared" ca="1" si="20"/>
        <v/>
      </c>
      <c r="E67" s="102" t="str">
        <f t="shared" ca="1" si="11"/>
        <v/>
      </c>
      <c r="F67" s="177" t="str">
        <f t="shared" ca="1" si="21"/>
        <v/>
      </c>
      <c r="G67" s="139" t="str">
        <f t="shared" ca="1" si="22"/>
        <v/>
      </c>
      <c r="H67" s="139" t="str">
        <f t="shared" ca="1" si="23"/>
        <v/>
      </c>
      <c r="I67" s="140" t="str">
        <f t="shared" ca="1" si="12"/>
        <v/>
      </c>
      <c r="J67" s="118" t="str">
        <f t="shared" ca="1" si="13"/>
        <v/>
      </c>
      <c r="K67" s="118" t="str">
        <f t="shared" ca="1" si="24"/>
        <v/>
      </c>
      <c r="L67" s="140" t="str">
        <f t="shared" ca="1" si="25"/>
        <v/>
      </c>
      <c r="M67" s="140" t="str">
        <f t="shared" ca="1" si="14"/>
        <v/>
      </c>
      <c r="N67" s="139" t="str">
        <f t="shared" ca="1" si="26"/>
        <v/>
      </c>
      <c r="O67" s="140" t="str">
        <f t="shared" ca="1" si="15"/>
        <v/>
      </c>
      <c r="P67" s="118" t="str">
        <f t="shared" ca="1" si="16"/>
        <v/>
      </c>
      <c r="Q67" s="138" t="str">
        <f t="shared" ca="1" si="17"/>
        <v/>
      </c>
      <c r="S67" s="1" t="str">
        <f t="shared" ca="1" si="27"/>
        <v/>
      </c>
    </row>
    <row r="68" spans="1:19" x14ac:dyDescent="0.15">
      <c r="A68" s="138" t="str">
        <f t="shared" ca="1" si="10"/>
        <v/>
      </c>
      <c r="B68" s="102" t="str">
        <f t="shared" ca="1" si="18"/>
        <v/>
      </c>
      <c r="C68" s="102" t="str">
        <f t="shared" ca="1" si="19"/>
        <v/>
      </c>
      <c r="D68" s="102" t="str">
        <f t="shared" ca="1" si="20"/>
        <v/>
      </c>
      <c r="E68" s="102" t="str">
        <f t="shared" ca="1" si="11"/>
        <v/>
      </c>
      <c r="F68" s="177" t="str">
        <f t="shared" ca="1" si="21"/>
        <v/>
      </c>
      <c r="G68" s="139" t="str">
        <f t="shared" ca="1" si="22"/>
        <v/>
      </c>
      <c r="H68" s="139" t="str">
        <f t="shared" ca="1" si="23"/>
        <v/>
      </c>
      <c r="I68" s="140" t="str">
        <f t="shared" ca="1" si="12"/>
        <v/>
      </c>
      <c r="J68" s="118" t="str">
        <f t="shared" ca="1" si="13"/>
        <v/>
      </c>
      <c r="K68" s="118" t="str">
        <f t="shared" ca="1" si="24"/>
        <v/>
      </c>
      <c r="L68" s="140" t="str">
        <f t="shared" ca="1" si="25"/>
        <v/>
      </c>
      <c r="M68" s="140" t="str">
        <f t="shared" ca="1" si="14"/>
        <v/>
      </c>
      <c r="N68" s="139" t="str">
        <f t="shared" ca="1" si="26"/>
        <v/>
      </c>
      <c r="O68" s="140" t="str">
        <f t="shared" ca="1" si="15"/>
        <v/>
      </c>
      <c r="P68" s="118" t="str">
        <f t="shared" ca="1" si="16"/>
        <v/>
      </c>
      <c r="Q68" s="138" t="str">
        <f t="shared" ca="1" si="17"/>
        <v/>
      </c>
      <c r="S68" s="1" t="str">
        <f t="shared" ca="1" si="27"/>
        <v/>
      </c>
    </row>
    <row r="69" spans="1:19" x14ac:dyDescent="0.15">
      <c r="A69" s="138" t="str">
        <f t="shared" ca="1" si="10"/>
        <v/>
      </c>
      <c r="B69" s="102" t="str">
        <f t="shared" ca="1" si="18"/>
        <v/>
      </c>
      <c r="C69" s="102" t="str">
        <f t="shared" ca="1" si="19"/>
        <v/>
      </c>
      <c r="D69" s="102" t="str">
        <f t="shared" ca="1" si="20"/>
        <v/>
      </c>
      <c r="E69" s="102" t="str">
        <f t="shared" ca="1" si="11"/>
        <v/>
      </c>
      <c r="F69" s="177" t="str">
        <f t="shared" ca="1" si="21"/>
        <v/>
      </c>
      <c r="G69" s="139" t="str">
        <f t="shared" ca="1" si="22"/>
        <v/>
      </c>
      <c r="H69" s="139" t="str">
        <f t="shared" ca="1" si="23"/>
        <v/>
      </c>
      <c r="I69" s="140" t="str">
        <f t="shared" ca="1" si="12"/>
        <v/>
      </c>
      <c r="J69" s="118" t="str">
        <f t="shared" ca="1" si="13"/>
        <v/>
      </c>
      <c r="K69" s="118" t="str">
        <f t="shared" ca="1" si="24"/>
        <v/>
      </c>
      <c r="L69" s="140" t="str">
        <f t="shared" ca="1" si="25"/>
        <v/>
      </c>
      <c r="M69" s="140" t="str">
        <f t="shared" ca="1" si="14"/>
        <v/>
      </c>
      <c r="N69" s="139" t="str">
        <f t="shared" ca="1" si="26"/>
        <v/>
      </c>
      <c r="O69" s="140" t="str">
        <f t="shared" ca="1" si="15"/>
        <v/>
      </c>
      <c r="P69" s="118" t="str">
        <f t="shared" ca="1" si="16"/>
        <v/>
      </c>
      <c r="Q69" s="138" t="str">
        <f t="shared" ca="1" si="17"/>
        <v/>
      </c>
      <c r="S69" s="1" t="str">
        <f t="shared" ca="1" si="27"/>
        <v/>
      </c>
    </row>
    <row r="70" spans="1:19" x14ac:dyDescent="0.15">
      <c r="A70" s="138" t="str">
        <f t="shared" ca="1" si="10"/>
        <v/>
      </c>
      <c r="B70" s="102" t="str">
        <f t="shared" ref="B70:B101" ca="1" si="28">IF($A70="","",INDEX(INDIRECT("gsn_raw!BD:BD"),MATCH($B$4,INDIRECT("gsn_raw!BD:BD"),0)+$A70))</f>
        <v/>
      </c>
      <c r="C70" s="102" t="str">
        <f t="shared" ref="C70:C101" ca="1" si="29">IF($A70="","",INDEX(INDIRECT("gsn_raw!BE:BE"),MATCH($B$4,INDIRECT("gsn_raw!BD:BD"),0)+$A70))</f>
        <v/>
      </c>
      <c r="D70" s="102" t="str">
        <f t="shared" ref="D70:D101" ca="1" si="30">IF($A70="","",INDEX(INDIRECT("gsn_raw!BF:BF"),MATCH($B$4,INDIRECT("gsn_raw!BD:BD"),0)+$A70))</f>
        <v/>
      </c>
      <c r="E70" s="102" t="str">
        <f t="shared" ca="1" si="11"/>
        <v/>
      </c>
      <c r="F70" s="177" t="str">
        <f t="shared" ref="F70:F101" ca="1" si="31">IF($A70="","",INDEX(INDIRECT("gsn_raw!BH:BH"),MATCH($B$4,INDIRECT("gsn_raw!BD:BD"),0)+$A70))</f>
        <v/>
      </c>
      <c r="G70" s="139" t="str">
        <f t="shared" ref="G70:G101" ca="1" si="32">IF($A70="","",INDEX(INDIRECT("gsn_raw!BI:BI"),MATCH($B$4,INDIRECT("gsn_raw!BD:BD"),0)+$A70))</f>
        <v/>
      </c>
      <c r="H70" s="139" t="str">
        <f t="shared" ref="H70:H101" ca="1" si="33">IF($A70="","",INDEX(INDIRECT("gsn_raw!BJ:BJ"),MATCH($B$4,INDIRECT("gsn_raw!BD:BD"),0)+$A70))</f>
        <v/>
      </c>
      <c r="I70" s="140" t="str">
        <f t="shared" ca="1" si="12"/>
        <v/>
      </c>
      <c r="J70" s="118" t="str">
        <f t="shared" ca="1" si="13"/>
        <v/>
      </c>
      <c r="K70" s="118" t="str">
        <f t="shared" ref="K70:K101" ca="1" si="34">IF($A70="","",INDEX(INDIRECT("gsn_raw!BL:BL"),MATCH($B$4,INDIRECT("gsn_raw!BD:BD"),0)+$A70))</f>
        <v/>
      </c>
      <c r="L70" s="140" t="str">
        <f t="shared" ref="L70:L101" ca="1" si="35">IF($A70="","",INDEX(INDIRECT("gsn_raw!BM:BM"),MATCH($B$4,INDIRECT("gsn_raw!BD:BD"),0)+$A70))</f>
        <v/>
      </c>
      <c r="M70" s="140" t="str">
        <f t="shared" ca="1" si="14"/>
        <v/>
      </c>
      <c r="N70" s="139" t="str">
        <f t="shared" ref="N70:N101" ca="1" si="36">IF($A70="","",INDEX(INDIRECT("gsn_raw!BO:BO"),MATCH($B$4,INDIRECT("gsn_raw!BD:BD"),0)+$A70))</f>
        <v/>
      </c>
      <c r="O70" s="140" t="str">
        <f t="shared" ca="1" si="15"/>
        <v/>
      </c>
      <c r="P70" s="118" t="str">
        <f t="shared" ca="1" si="16"/>
        <v/>
      </c>
      <c r="Q70" s="138" t="str">
        <f t="shared" ca="1" si="17"/>
        <v/>
      </c>
      <c r="S70" s="1" t="str">
        <f t="shared" ref="S70:S101" ca="1" si="37">IF($A70="","",INDEX(INDIRECT("gsn_raw!BG:BG"),MATCH($B$4,INDIRECT("gsn_raw!BD:BD"),0)+$A70))</f>
        <v/>
      </c>
    </row>
    <row r="71" spans="1:19" x14ac:dyDescent="0.15">
      <c r="A71" s="138" t="str">
        <f t="shared" ref="A71:A134" ca="1" si="38">IF(ROW()-5&gt;$A$5,"",ROW()-5)</f>
        <v/>
      </c>
      <c r="B71" s="102" t="str">
        <f t="shared" ca="1" si="28"/>
        <v/>
      </c>
      <c r="C71" s="102" t="str">
        <f t="shared" ca="1" si="29"/>
        <v/>
      </c>
      <c r="D71" s="102" t="str">
        <f t="shared" ca="1" si="30"/>
        <v/>
      </c>
      <c r="E71" s="102" t="str">
        <f t="shared" ref="E71:E106" ca="1" si="39">SUBSTITUTE(SUBSTITUTE(SUBSTITUTE(S71,"Broad","部分一致"),"Exact","完全一致"),"Phrase","フレーズ一致")</f>
        <v/>
      </c>
      <c r="F71" s="177" t="str">
        <f t="shared" ca="1" si="31"/>
        <v/>
      </c>
      <c r="G71" s="139" t="str">
        <f t="shared" ca="1" si="32"/>
        <v/>
      </c>
      <c r="H71" s="139" t="str">
        <f t="shared" ca="1" si="33"/>
        <v/>
      </c>
      <c r="I71" s="140" t="str">
        <f t="shared" ref="I71:I106" ca="1" si="40">IF($A71="","",IFERROR(H71/G71,""))</f>
        <v/>
      </c>
      <c r="J71" s="118" t="str">
        <f t="shared" ref="J71:J106" ca="1" si="41">IF($A71="","",IFERROR(K71/H71,""))</f>
        <v/>
      </c>
      <c r="K71" s="118" t="str">
        <f t="shared" ca="1" si="34"/>
        <v/>
      </c>
      <c r="L71" s="140" t="str">
        <f t="shared" ca="1" si="35"/>
        <v/>
      </c>
      <c r="M71" s="140" t="str">
        <f t="shared" ref="M71:M134" ca="1" si="42">IF($A71="","",INDEX(INDIRECT("gsn_raw!BP:BP"),MATCH($B$4,INDIRECT("gsn_raw!BD:BD"),0)+$A71))</f>
        <v/>
      </c>
      <c r="N71" s="139" t="str">
        <f t="shared" ca="1" si="36"/>
        <v/>
      </c>
      <c r="O71" s="140" t="str">
        <f t="shared" ref="O71:O106" ca="1" si="43">IF($A71="","",IFERROR(N71/H71,""))</f>
        <v/>
      </c>
      <c r="P71" s="118" t="str">
        <f t="shared" ref="P71:P106" ca="1" si="44">IF($A71="","",IFERROR(K71/N71,""))</f>
        <v/>
      </c>
      <c r="Q71" s="138" t="str">
        <f t="shared" ref="Q71:Q106" ca="1" si="45">IF($A71="","",IF(N71&gt;0,IF(P71&gt;$P$5,"B","A"),IF(N71=0,IF(K71&gt;$P$5,"C","D"))))</f>
        <v/>
      </c>
      <c r="S71" s="1" t="str">
        <f t="shared" ca="1" si="37"/>
        <v/>
      </c>
    </row>
    <row r="72" spans="1:19" x14ac:dyDescent="0.15">
      <c r="A72" s="138" t="str">
        <f t="shared" ca="1" si="38"/>
        <v/>
      </c>
      <c r="B72" s="102" t="str">
        <f t="shared" ca="1" si="28"/>
        <v/>
      </c>
      <c r="C72" s="102" t="str">
        <f t="shared" ca="1" si="29"/>
        <v/>
      </c>
      <c r="D72" s="102" t="str">
        <f t="shared" ca="1" si="30"/>
        <v/>
      </c>
      <c r="E72" s="102" t="str">
        <f t="shared" ca="1" si="39"/>
        <v/>
      </c>
      <c r="F72" s="177" t="str">
        <f t="shared" ca="1" si="31"/>
        <v/>
      </c>
      <c r="G72" s="139" t="str">
        <f t="shared" ca="1" si="32"/>
        <v/>
      </c>
      <c r="H72" s="139" t="str">
        <f t="shared" ca="1" si="33"/>
        <v/>
      </c>
      <c r="I72" s="140" t="str">
        <f t="shared" ca="1" si="40"/>
        <v/>
      </c>
      <c r="J72" s="118" t="str">
        <f t="shared" ca="1" si="41"/>
        <v/>
      </c>
      <c r="K72" s="118" t="str">
        <f t="shared" ca="1" si="34"/>
        <v/>
      </c>
      <c r="L72" s="140" t="str">
        <f t="shared" ca="1" si="35"/>
        <v/>
      </c>
      <c r="M72" s="140" t="str">
        <f t="shared" ca="1" si="42"/>
        <v/>
      </c>
      <c r="N72" s="139" t="str">
        <f t="shared" ca="1" si="36"/>
        <v/>
      </c>
      <c r="O72" s="140" t="str">
        <f t="shared" ca="1" si="43"/>
        <v/>
      </c>
      <c r="P72" s="118" t="str">
        <f t="shared" ca="1" si="44"/>
        <v/>
      </c>
      <c r="Q72" s="138" t="str">
        <f t="shared" ca="1" si="45"/>
        <v/>
      </c>
      <c r="S72" s="1" t="str">
        <f t="shared" ca="1" si="37"/>
        <v/>
      </c>
    </row>
    <row r="73" spans="1:19" x14ac:dyDescent="0.15">
      <c r="A73" s="138" t="str">
        <f t="shared" ca="1" si="38"/>
        <v/>
      </c>
      <c r="B73" s="102" t="str">
        <f t="shared" ca="1" si="28"/>
        <v/>
      </c>
      <c r="C73" s="102" t="str">
        <f t="shared" ca="1" si="29"/>
        <v/>
      </c>
      <c r="D73" s="102" t="str">
        <f t="shared" ca="1" si="30"/>
        <v/>
      </c>
      <c r="E73" s="102" t="str">
        <f t="shared" ca="1" si="39"/>
        <v/>
      </c>
      <c r="F73" s="177" t="str">
        <f t="shared" ca="1" si="31"/>
        <v/>
      </c>
      <c r="G73" s="139" t="str">
        <f t="shared" ca="1" si="32"/>
        <v/>
      </c>
      <c r="H73" s="139" t="str">
        <f t="shared" ca="1" si="33"/>
        <v/>
      </c>
      <c r="I73" s="140" t="str">
        <f t="shared" ca="1" si="40"/>
        <v/>
      </c>
      <c r="J73" s="118" t="str">
        <f t="shared" ca="1" si="41"/>
        <v/>
      </c>
      <c r="K73" s="118" t="str">
        <f t="shared" ca="1" si="34"/>
        <v/>
      </c>
      <c r="L73" s="140" t="str">
        <f t="shared" ca="1" si="35"/>
        <v/>
      </c>
      <c r="M73" s="140" t="str">
        <f t="shared" ca="1" si="42"/>
        <v/>
      </c>
      <c r="N73" s="139" t="str">
        <f t="shared" ca="1" si="36"/>
        <v/>
      </c>
      <c r="O73" s="140" t="str">
        <f t="shared" ca="1" si="43"/>
        <v/>
      </c>
      <c r="P73" s="118" t="str">
        <f t="shared" ca="1" si="44"/>
        <v/>
      </c>
      <c r="Q73" s="138" t="str">
        <f t="shared" ca="1" si="45"/>
        <v/>
      </c>
      <c r="S73" s="1" t="str">
        <f t="shared" ca="1" si="37"/>
        <v/>
      </c>
    </row>
    <row r="74" spans="1:19" x14ac:dyDescent="0.15">
      <c r="A74" s="138" t="str">
        <f t="shared" ca="1" si="38"/>
        <v/>
      </c>
      <c r="B74" s="102" t="str">
        <f t="shared" ca="1" si="28"/>
        <v/>
      </c>
      <c r="C74" s="102" t="str">
        <f t="shared" ca="1" si="29"/>
        <v/>
      </c>
      <c r="D74" s="102" t="str">
        <f t="shared" ca="1" si="30"/>
        <v/>
      </c>
      <c r="E74" s="102" t="str">
        <f t="shared" ca="1" si="39"/>
        <v/>
      </c>
      <c r="F74" s="177" t="str">
        <f t="shared" ca="1" si="31"/>
        <v/>
      </c>
      <c r="G74" s="139" t="str">
        <f t="shared" ca="1" si="32"/>
        <v/>
      </c>
      <c r="H74" s="139" t="str">
        <f t="shared" ca="1" si="33"/>
        <v/>
      </c>
      <c r="I74" s="140" t="str">
        <f t="shared" ca="1" si="40"/>
        <v/>
      </c>
      <c r="J74" s="118" t="str">
        <f t="shared" ca="1" si="41"/>
        <v/>
      </c>
      <c r="K74" s="118" t="str">
        <f t="shared" ca="1" si="34"/>
        <v/>
      </c>
      <c r="L74" s="140" t="str">
        <f t="shared" ca="1" si="35"/>
        <v/>
      </c>
      <c r="M74" s="140" t="str">
        <f t="shared" ca="1" si="42"/>
        <v/>
      </c>
      <c r="N74" s="139" t="str">
        <f t="shared" ca="1" si="36"/>
        <v/>
      </c>
      <c r="O74" s="140" t="str">
        <f t="shared" ca="1" si="43"/>
        <v/>
      </c>
      <c r="P74" s="118" t="str">
        <f t="shared" ca="1" si="44"/>
        <v/>
      </c>
      <c r="Q74" s="138" t="str">
        <f t="shared" ca="1" si="45"/>
        <v/>
      </c>
      <c r="S74" s="1" t="str">
        <f t="shared" ca="1" si="37"/>
        <v/>
      </c>
    </row>
    <row r="75" spans="1:19" x14ac:dyDescent="0.15">
      <c r="A75" s="138" t="str">
        <f t="shared" ca="1" si="38"/>
        <v/>
      </c>
      <c r="B75" s="102" t="str">
        <f t="shared" ca="1" si="28"/>
        <v/>
      </c>
      <c r="C75" s="102" t="str">
        <f t="shared" ca="1" si="29"/>
        <v/>
      </c>
      <c r="D75" s="102" t="str">
        <f t="shared" ca="1" si="30"/>
        <v/>
      </c>
      <c r="E75" s="102" t="str">
        <f t="shared" ca="1" si="39"/>
        <v/>
      </c>
      <c r="F75" s="177" t="str">
        <f t="shared" ca="1" si="31"/>
        <v/>
      </c>
      <c r="G75" s="139" t="str">
        <f t="shared" ca="1" si="32"/>
        <v/>
      </c>
      <c r="H75" s="139" t="str">
        <f t="shared" ca="1" si="33"/>
        <v/>
      </c>
      <c r="I75" s="140" t="str">
        <f t="shared" ca="1" si="40"/>
        <v/>
      </c>
      <c r="J75" s="118" t="str">
        <f t="shared" ca="1" si="41"/>
        <v/>
      </c>
      <c r="K75" s="118" t="str">
        <f t="shared" ca="1" si="34"/>
        <v/>
      </c>
      <c r="L75" s="140" t="str">
        <f t="shared" ca="1" si="35"/>
        <v/>
      </c>
      <c r="M75" s="140" t="str">
        <f t="shared" ca="1" si="42"/>
        <v/>
      </c>
      <c r="N75" s="139" t="str">
        <f t="shared" ca="1" si="36"/>
        <v/>
      </c>
      <c r="O75" s="140" t="str">
        <f t="shared" ca="1" si="43"/>
        <v/>
      </c>
      <c r="P75" s="118" t="str">
        <f t="shared" ca="1" si="44"/>
        <v/>
      </c>
      <c r="Q75" s="138" t="str">
        <f t="shared" ca="1" si="45"/>
        <v/>
      </c>
      <c r="S75" s="1" t="str">
        <f t="shared" ca="1" si="37"/>
        <v/>
      </c>
    </row>
    <row r="76" spans="1:19" x14ac:dyDescent="0.15">
      <c r="A76" s="138" t="str">
        <f t="shared" ca="1" si="38"/>
        <v/>
      </c>
      <c r="B76" s="102" t="str">
        <f t="shared" ca="1" si="28"/>
        <v/>
      </c>
      <c r="C76" s="102" t="str">
        <f t="shared" ca="1" si="29"/>
        <v/>
      </c>
      <c r="D76" s="102" t="str">
        <f t="shared" ca="1" si="30"/>
        <v/>
      </c>
      <c r="E76" s="102" t="str">
        <f t="shared" ca="1" si="39"/>
        <v/>
      </c>
      <c r="F76" s="177" t="str">
        <f t="shared" ca="1" si="31"/>
        <v/>
      </c>
      <c r="G76" s="139" t="str">
        <f t="shared" ca="1" si="32"/>
        <v/>
      </c>
      <c r="H76" s="139" t="str">
        <f t="shared" ca="1" si="33"/>
        <v/>
      </c>
      <c r="I76" s="140" t="str">
        <f t="shared" ca="1" si="40"/>
        <v/>
      </c>
      <c r="J76" s="118" t="str">
        <f t="shared" ca="1" si="41"/>
        <v/>
      </c>
      <c r="K76" s="118" t="str">
        <f t="shared" ca="1" si="34"/>
        <v/>
      </c>
      <c r="L76" s="140" t="str">
        <f t="shared" ca="1" si="35"/>
        <v/>
      </c>
      <c r="M76" s="140" t="str">
        <f t="shared" ca="1" si="42"/>
        <v/>
      </c>
      <c r="N76" s="139" t="str">
        <f t="shared" ca="1" si="36"/>
        <v/>
      </c>
      <c r="O76" s="140" t="str">
        <f t="shared" ca="1" si="43"/>
        <v/>
      </c>
      <c r="P76" s="118" t="str">
        <f t="shared" ca="1" si="44"/>
        <v/>
      </c>
      <c r="Q76" s="138" t="str">
        <f t="shared" ca="1" si="45"/>
        <v/>
      </c>
      <c r="S76" s="1" t="str">
        <f t="shared" ca="1" si="37"/>
        <v/>
      </c>
    </row>
    <row r="77" spans="1:19" x14ac:dyDescent="0.15">
      <c r="A77" s="138" t="str">
        <f t="shared" ca="1" si="38"/>
        <v/>
      </c>
      <c r="B77" s="102" t="str">
        <f t="shared" ca="1" si="28"/>
        <v/>
      </c>
      <c r="C77" s="102" t="str">
        <f t="shared" ca="1" si="29"/>
        <v/>
      </c>
      <c r="D77" s="102" t="str">
        <f t="shared" ca="1" si="30"/>
        <v/>
      </c>
      <c r="E77" s="102" t="str">
        <f t="shared" ca="1" si="39"/>
        <v/>
      </c>
      <c r="F77" s="177" t="str">
        <f t="shared" ca="1" si="31"/>
        <v/>
      </c>
      <c r="G77" s="139" t="str">
        <f t="shared" ca="1" si="32"/>
        <v/>
      </c>
      <c r="H77" s="139" t="str">
        <f t="shared" ca="1" si="33"/>
        <v/>
      </c>
      <c r="I77" s="140" t="str">
        <f t="shared" ca="1" si="40"/>
        <v/>
      </c>
      <c r="J77" s="118" t="str">
        <f t="shared" ca="1" si="41"/>
        <v/>
      </c>
      <c r="K77" s="118" t="str">
        <f t="shared" ca="1" si="34"/>
        <v/>
      </c>
      <c r="L77" s="140" t="str">
        <f t="shared" ca="1" si="35"/>
        <v/>
      </c>
      <c r="M77" s="140" t="str">
        <f t="shared" ca="1" si="42"/>
        <v/>
      </c>
      <c r="N77" s="139" t="str">
        <f t="shared" ca="1" si="36"/>
        <v/>
      </c>
      <c r="O77" s="140" t="str">
        <f t="shared" ca="1" si="43"/>
        <v/>
      </c>
      <c r="P77" s="118" t="str">
        <f t="shared" ca="1" si="44"/>
        <v/>
      </c>
      <c r="Q77" s="138" t="str">
        <f t="shared" ca="1" si="45"/>
        <v/>
      </c>
      <c r="S77" s="1" t="str">
        <f t="shared" ca="1" si="37"/>
        <v/>
      </c>
    </row>
    <row r="78" spans="1:19" x14ac:dyDescent="0.15">
      <c r="A78" s="138" t="str">
        <f t="shared" ca="1" si="38"/>
        <v/>
      </c>
      <c r="B78" s="102" t="str">
        <f t="shared" ca="1" si="28"/>
        <v/>
      </c>
      <c r="C78" s="102" t="str">
        <f t="shared" ca="1" si="29"/>
        <v/>
      </c>
      <c r="D78" s="102" t="str">
        <f t="shared" ca="1" si="30"/>
        <v/>
      </c>
      <c r="E78" s="102" t="str">
        <f t="shared" ca="1" si="39"/>
        <v/>
      </c>
      <c r="F78" s="177" t="str">
        <f t="shared" ca="1" si="31"/>
        <v/>
      </c>
      <c r="G78" s="139" t="str">
        <f t="shared" ca="1" si="32"/>
        <v/>
      </c>
      <c r="H78" s="139" t="str">
        <f t="shared" ca="1" si="33"/>
        <v/>
      </c>
      <c r="I78" s="140" t="str">
        <f t="shared" ca="1" si="40"/>
        <v/>
      </c>
      <c r="J78" s="118" t="str">
        <f t="shared" ca="1" si="41"/>
        <v/>
      </c>
      <c r="K78" s="118" t="str">
        <f t="shared" ca="1" si="34"/>
        <v/>
      </c>
      <c r="L78" s="140" t="str">
        <f t="shared" ca="1" si="35"/>
        <v/>
      </c>
      <c r="M78" s="140" t="str">
        <f t="shared" ca="1" si="42"/>
        <v/>
      </c>
      <c r="N78" s="139" t="str">
        <f t="shared" ca="1" si="36"/>
        <v/>
      </c>
      <c r="O78" s="140" t="str">
        <f t="shared" ca="1" si="43"/>
        <v/>
      </c>
      <c r="P78" s="118" t="str">
        <f t="shared" ca="1" si="44"/>
        <v/>
      </c>
      <c r="Q78" s="138" t="str">
        <f t="shared" ca="1" si="45"/>
        <v/>
      </c>
      <c r="S78" s="1" t="str">
        <f t="shared" ca="1" si="37"/>
        <v/>
      </c>
    </row>
    <row r="79" spans="1:19" x14ac:dyDescent="0.15">
      <c r="A79" s="138" t="str">
        <f t="shared" ca="1" si="38"/>
        <v/>
      </c>
      <c r="B79" s="102" t="str">
        <f t="shared" ca="1" si="28"/>
        <v/>
      </c>
      <c r="C79" s="102" t="str">
        <f t="shared" ca="1" si="29"/>
        <v/>
      </c>
      <c r="D79" s="102" t="str">
        <f t="shared" ca="1" si="30"/>
        <v/>
      </c>
      <c r="E79" s="102" t="str">
        <f t="shared" ca="1" si="39"/>
        <v/>
      </c>
      <c r="F79" s="177" t="str">
        <f t="shared" ca="1" si="31"/>
        <v/>
      </c>
      <c r="G79" s="139" t="str">
        <f t="shared" ca="1" si="32"/>
        <v/>
      </c>
      <c r="H79" s="139" t="str">
        <f t="shared" ca="1" si="33"/>
        <v/>
      </c>
      <c r="I79" s="140" t="str">
        <f t="shared" ca="1" si="40"/>
        <v/>
      </c>
      <c r="J79" s="118" t="str">
        <f t="shared" ca="1" si="41"/>
        <v/>
      </c>
      <c r="K79" s="118" t="str">
        <f t="shared" ca="1" si="34"/>
        <v/>
      </c>
      <c r="L79" s="140" t="str">
        <f t="shared" ca="1" si="35"/>
        <v/>
      </c>
      <c r="M79" s="140" t="str">
        <f t="shared" ca="1" si="42"/>
        <v/>
      </c>
      <c r="N79" s="139" t="str">
        <f t="shared" ca="1" si="36"/>
        <v/>
      </c>
      <c r="O79" s="140" t="str">
        <f t="shared" ca="1" si="43"/>
        <v/>
      </c>
      <c r="P79" s="118" t="str">
        <f t="shared" ca="1" si="44"/>
        <v/>
      </c>
      <c r="Q79" s="138" t="str">
        <f t="shared" ca="1" si="45"/>
        <v/>
      </c>
      <c r="S79" s="1" t="str">
        <f t="shared" ca="1" si="37"/>
        <v/>
      </c>
    </row>
    <row r="80" spans="1:19" x14ac:dyDescent="0.15">
      <c r="A80" s="138" t="str">
        <f t="shared" ca="1" si="38"/>
        <v/>
      </c>
      <c r="B80" s="102" t="str">
        <f t="shared" ca="1" si="28"/>
        <v/>
      </c>
      <c r="C80" s="102" t="str">
        <f t="shared" ca="1" si="29"/>
        <v/>
      </c>
      <c r="D80" s="102" t="str">
        <f t="shared" ca="1" si="30"/>
        <v/>
      </c>
      <c r="E80" s="102" t="str">
        <f t="shared" ca="1" si="39"/>
        <v/>
      </c>
      <c r="F80" s="177" t="str">
        <f t="shared" ca="1" si="31"/>
        <v/>
      </c>
      <c r="G80" s="139" t="str">
        <f t="shared" ca="1" si="32"/>
        <v/>
      </c>
      <c r="H80" s="139" t="str">
        <f t="shared" ca="1" si="33"/>
        <v/>
      </c>
      <c r="I80" s="140" t="str">
        <f t="shared" ca="1" si="40"/>
        <v/>
      </c>
      <c r="J80" s="118" t="str">
        <f t="shared" ca="1" si="41"/>
        <v/>
      </c>
      <c r="K80" s="118" t="str">
        <f t="shared" ca="1" si="34"/>
        <v/>
      </c>
      <c r="L80" s="140" t="str">
        <f t="shared" ca="1" si="35"/>
        <v/>
      </c>
      <c r="M80" s="140" t="str">
        <f t="shared" ca="1" si="42"/>
        <v/>
      </c>
      <c r="N80" s="139" t="str">
        <f t="shared" ca="1" si="36"/>
        <v/>
      </c>
      <c r="O80" s="140" t="str">
        <f t="shared" ca="1" si="43"/>
        <v/>
      </c>
      <c r="P80" s="118" t="str">
        <f t="shared" ca="1" si="44"/>
        <v/>
      </c>
      <c r="Q80" s="138" t="str">
        <f t="shared" ca="1" si="45"/>
        <v/>
      </c>
      <c r="S80" s="1" t="str">
        <f t="shared" ca="1" si="37"/>
        <v/>
      </c>
    </row>
    <row r="81" spans="1:19" x14ac:dyDescent="0.15">
      <c r="A81" s="138" t="str">
        <f t="shared" ca="1" si="38"/>
        <v/>
      </c>
      <c r="B81" s="102" t="str">
        <f t="shared" ca="1" si="28"/>
        <v/>
      </c>
      <c r="C81" s="102" t="str">
        <f t="shared" ca="1" si="29"/>
        <v/>
      </c>
      <c r="D81" s="102" t="str">
        <f t="shared" ca="1" si="30"/>
        <v/>
      </c>
      <c r="E81" s="102" t="str">
        <f t="shared" ca="1" si="39"/>
        <v/>
      </c>
      <c r="F81" s="177" t="str">
        <f t="shared" ca="1" si="31"/>
        <v/>
      </c>
      <c r="G81" s="139" t="str">
        <f t="shared" ca="1" si="32"/>
        <v/>
      </c>
      <c r="H81" s="139" t="str">
        <f t="shared" ca="1" si="33"/>
        <v/>
      </c>
      <c r="I81" s="140" t="str">
        <f t="shared" ca="1" si="40"/>
        <v/>
      </c>
      <c r="J81" s="118" t="str">
        <f t="shared" ca="1" si="41"/>
        <v/>
      </c>
      <c r="K81" s="118" t="str">
        <f t="shared" ca="1" si="34"/>
        <v/>
      </c>
      <c r="L81" s="140" t="str">
        <f t="shared" ca="1" si="35"/>
        <v/>
      </c>
      <c r="M81" s="140" t="str">
        <f t="shared" ca="1" si="42"/>
        <v/>
      </c>
      <c r="N81" s="139" t="str">
        <f t="shared" ca="1" si="36"/>
        <v/>
      </c>
      <c r="O81" s="140" t="str">
        <f t="shared" ca="1" si="43"/>
        <v/>
      </c>
      <c r="P81" s="118" t="str">
        <f t="shared" ca="1" si="44"/>
        <v/>
      </c>
      <c r="Q81" s="138" t="str">
        <f t="shared" ca="1" si="45"/>
        <v/>
      </c>
      <c r="S81" s="1" t="str">
        <f t="shared" ca="1" si="37"/>
        <v/>
      </c>
    </row>
    <row r="82" spans="1:19" x14ac:dyDescent="0.15">
      <c r="A82" s="138" t="str">
        <f t="shared" ca="1" si="38"/>
        <v/>
      </c>
      <c r="B82" s="102" t="str">
        <f t="shared" ca="1" si="28"/>
        <v/>
      </c>
      <c r="C82" s="102" t="str">
        <f t="shared" ca="1" si="29"/>
        <v/>
      </c>
      <c r="D82" s="102" t="str">
        <f t="shared" ca="1" si="30"/>
        <v/>
      </c>
      <c r="E82" s="102" t="str">
        <f t="shared" ca="1" si="39"/>
        <v/>
      </c>
      <c r="F82" s="177" t="str">
        <f t="shared" ca="1" si="31"/>
        <v/>
      </c>
      <c r="G82" s="139" t="str">
        <f t="shared" ca="1" si="32"/>
        <v/>
      </c>
      <c r="H82" s="139" t="str">
        <f t="shared" ca="1" si="33"/>
        <v/>
      </c>
      <c r="I82" s="140" t="str">
        <f t="shared" ca="1" si="40"/>
        <v/>
      </c>
      <c r="J82" s="118" t="str">
        <f t="shared" ca="1" si="41"/>
        <v/>
      </c>
      <c r="K82" s="118" t="str">
        <f t="shared" ca="1" si="34"/>
        <v/>
      </c>
      <c r="L82" s="140" t="str">
        <f t="shared" ca="1" si="35"/>
        <v/>
      </c>
      <c r="M82" s="140" t="str">
        <f t="shared" ca="1" si="42"/>
        <v/>
      </c>
      <c r="N82" s="139" t="str">
        <f t="shared" ca="1" si="36"/>
        <v/>
      </c>
      <c r="O82" s="140" t="str">
        <f t="shared" ca="1" si="43"/>
        <v/>
      </c>
      <c r="P82" s="118" t="str">
        <f t="shared" ca="1" si="44"/>
        <v/>
      </c>
      <c r="Q82" s="138" t="str">
        <f t="shared" ca="1" si="45"/>
        <v/>
      </c>
      <c r="S82" s="1" t="str">
        <f t="shared" ca="1" si="37"/>
        <v/>
      </c>
    </row>
    <row r="83" spans="1:19" x14ac:dyDescent="0.15">
      <c r="A83" s="138" t="str">
        <f t="shared" ca="1" si="38"/>
        <v/>
      </c>
      <c r="B83" s="102" t="str">
        <f t="shared" ca="1" si="28"/>
        <v/>
      </c>
      <c r="C83" s="102" t="str">
        <f t="shared" ca="1" si="29"/>
        <v/>
      </c>
      <c r="D83" s="102" t="str">
        <f t="shared" ca="1" si="30"/>
        <v/>
      </c>
      <c r="E83" s="102" t="str">
        <f t="shared" ca="1" si="39"/>
        <v/>
      </c>
      <c r="F83" s="177" t="str">
        <f t="shared" ca="1" si="31"/>
        <v/>
      </c>
      <c r="G83" s="139" t="str">
        <f t="shared" ca="1" si="32"/>
        <v/>
      </c>
      <c r="H83" s="139" t="str">
        <f t="shared" ca="1" si="33"/>
        <v/>
      </c>
      <c r="I83" s="140" t="str">
        <f t="shared" ca="1" si="40"/>
        <v/>
      </c>
      <c r="J83" s="118" t="str">
        <f t="shared" ca="1" si="41"/>
        <v/>
      </c>
      <c r="K83" s="118" t="str">
        <f t="shared" ca="1" si="34"/>
        <v/>
      </c>
      <c r="L83" s="140" t="str">
        <f t="shared" ca="1" si="35"/>
        <v/>
      </c>
      <c r="M83" s="140" t="str">
        <f t="shared" ca="1" si="42"/>
        <v/>
      </c>
      <c r="N83" s="139" t="str">
        <f t="shared" ca="1" si="36"/>
        <v/>
      </c>
      <c r="O83" s="140" t="str">
        <f t="shared" ca="1" si="43"/>
        <v/>
      </c>
      <c r="P83" s="118" t="str">
        <f t="shared" ca="1" si="44"/>
        <v/>
      </c>
      <c r="Q83" s="138" t="str">
        <f t="shared" ca="1" si="45"/>
        <v/>
      </c>
      <c r="S83" s="1" t="str">
        <f t="shared" ca="1" si="37"/>
        <v/>
      </c>
    </row>
    <row r="84" spans="1:19" x14ac:dyDescent="0.15">
      <c r="A84" s="138" t="str">
        <f t="shared" ca="1" si="38"/>
        <v/>
      </c>
      <c r="B84" s="102" t="str">
        <f t="shared" ca="1" si="28"/>
        <v/>
      </c>
      <c r="C84" s="102" t="str">
        <f t="shared" ca="1" si="29"/>
        <v/>
      </c>
      <c r="D84" s="102" t="str">
        <f t="shared" ca="1" si="30"/>
        <v/>
      </c>
      <c r="E84" s="102" t="str">
        <f t="shared" ca="1" si="39"/>
        <v/>
      </c>
      <c r="F84" s="177" t="str">
        <f t="shared" ca="1" si="31"/>
        <v/>
      </c>
      <c r="G84" s="139" t="str">
        <f t="shared" ca="1" si="32"/>
        <v/>
      </c>
      <c r="H84" s="139" t="str">
        <f t="shared" ca="1" si="33"/>
        <v/>
      </c>
      <c r="I84" s="140" t="str">
        <f t="shared" ca="1" si="40"/>
        <v/>
      </c>
      <c r="J84" s="118" t="str">
        <f t="shared" ca="1" si="41"/>
        <v/>
      </c>
      <c r="K84" s="118" t="str">
        <f t="shared" ca="1" si="34"/>
        <v/>
      </c>
      <c r="L84" s="140" t="str">
        <f t="shared" ca="1" si="35"/>
        <v/>
      </c>
      <c r="M84" s="140" t="str">
        <f t="shared" ca="1" si="42"/>
        <v/>
      </c>
      <c r="N84" s="139" t="str">
        <f t="shared" ca="1" si="36"/>
        <v/>
      </c>
      <c r="O84" s="140" t="str">
        <f t="shared" ca="1" si="43"/>
        <v/>
      </c>
      <c r="P84" s="118" t="str">
        <f t="shared" ca="1" si="44"/>
        <v/>
      </c>
      <c r="Q84" s="138" t="str">
        <f t="shared" ca="1" si="45"/>
        <v/>
      </c>
      <c r="S84" s="1" t="str">
        <f t="shared" ca="1" si="37"/>
        <v/>
      </c>
    </row>
    <row r="85" spans="1:19" x14ac:dyDescent="0.15">
      <c r="A85" s="138" t="str">
        <f t="shared" ca="1" si="38"/>
        <v/>
      </c>
      <c r="B85" s="102" t="str">
        <f t="shared" ca="1" si="28"/>
        <v/>
      </c>
      <c r="C85" s="102" t="str">
        <f t="shared" ca="1" si="29"/>
        <v/>
      </c>
      <c r="D85" s="102" t="str">
        <f t="shared" ca="1" si="30"/>
        <v/>
      </c>
      <c r="E85" s="102" t="str">
        <f t="shared" ca="1" si="39"/>
        <v/>
      </c>
      <c r="F85" s="177" t="str">
        <f t="shared" ca="1" si="31"/>
        <v/>
      </c>
      <c r="G85" s="139" t="str">
        <f t="shared" ca="1" si="32"/>
        <v/>
      </c>
      <c r="H85" s="139" t="str">
        <f t="shared" ca="1" si="33"/>
        <v/>
      </c>
      <c r="I85" s="140" t="str">
        <f t="shared" ca="1" si="40"/>
        <v/>
      </c>
      <c r="J85" s="118" t="str">
        <f t="shared" ca="1" si="41"/>
        <v/>
      </c>
      <c r="K85" s="118" t="str">
        <f t="shared" ca="1" si="34"/>
        <v/>
      </c>
      <c r="L85" s="140" t="str">
        <f t="shared" ca="1" si="35"/>
        <v/>
      </c>
      <c r="M85" s="140" t="str">
        <f t="shared" ca="1" si="42"/>
        <v/>
      </c>
      <c r="N85" s="139" t="str">
        <f t="shared" ca="1" si="36"/>
        <v/>
      </c>
      <c r="O85" s="140" t="str">
        <f t="shared" ca="1" si="43"/>
        <v/>
      </c>
      <c r="P85" s="118" t="str">
        <f t="shared" ca="1" si="44"/>
        <v/>
      </c>
      <c r="Q85" s="138" t="str">
        <f t="shared" ca="1" si="45"/>
        <v/>
      </c>
      <c r="S85" s="1" t="str">
        <f t="shared" ca="1" si="37"/>
        <v/>
      </c>
    </row>
    <row r="86" spans="1:19" x14ac:dyDescent="0.15">
      <c r="A86" s="138" t="str">
        <f t="shared" ca="1" si="38"/>
        <v/>
      </c>
      <c r="B86" s="102" t="str">
        <f t="shared" ca="1" si="28"/>
        <v/>
      </c>
      <c r="C86" s="102" t="str">
        <f t="shared" ca="1" si="29"/>
        <v/>
      </c>
      <c r="D86" s="102" t="str">
        <f t="shared" ca="1" si="30"/>
        <v/>
      </c>
      <c r="E86" s="102" t="str">
        <f t="shared" ca="1" si="39"/>
        <v/>
      </c>
      <c r="F86" s="177" t="str">
        <f t="shared" ca="1" si="31"/>
        <v/>
      </c>
      <c r="G86" s="139" t="str">
        <f t="shared" ca="1" si="32"/>
        <v/>
      </c>
      <c r="H86" s="139" t="str">
        <f t="shared" ca="1" si="33"/>
        <v/>
      </c>
      <c r="I86" s="140" t="str">
        <f t="shared" ca="1" si="40"/>
        <v/>
      </c>
      <c r="J86" s="118" t="str">
        <f t="shared" ca="1" si="41"/>
        <v/>
      </c>
      <c r="K86" s="118" t="str">
        <f t="shared" ca="1" si="34"/>
        <v/>
      </c>
      <c r="L86" s="140" t="str">
        <f t="shared" ca="1" si="35"/>
        <v/>
      </c>
      <c r="M86" s="140" t="str">
        <f t="shared" ca="1" si="42"/>
        <v/>
      </c>
      <c r="N86" s="139" t="str">
        <f t="shared" ca="1" si="36"/>
        <v/>
      </c>
      <c r="O86" s="140" t="str">
        <f t="shared" ca="1" si="43"/>
        <v/>
      </c>
      <c r="P86" s="118" t="str">
        <f t="shared" ca="1" si="44"/>
        <v/>
      </c>
      <c r="Q86" s="138" t="str">
        <f t="shared" ca="1" si="45"/>
        <v/>
      </c>
      <c r="S86" s="1" t="str">
        <f t="shared" ca="1" si="37"/>
        <v/>
      </c>
    </row>
    <row r="87" spans="1:19" x14ac:dyDescent="0.15">
      <c r="A87" s="138" t="str">
        <f t="shared" ca="1" si="38"/>
        <v/>
      </c>
      <c r="B87" s="102" t="str">
        <f t="shared" ca="1" si="28"/>
        <v/>
      </c>
      <c r="C87" s="102" t="str">
        <f t="shared" ca="1" si="29"/>
        <v/>
      </c>
      <c r="D87" s="102" t="str">
        <f t="shared" ca="1" si="30"/>
        <v/>
      </c>
      <c r="E87" s="102" t="str">
        <f t="shared" ca="1" si="39"/>
        <v/>
      </c>
      <c r="F87" s="177" t="str">
        <f t="shared" ca="1" si="31"/>
        <v/>
      </c>
      <c r="G87" s="139" t="str">
        <f t="shared" ca="1" si="32"/>
        <v/>
      </c>
      <c r="H87" s="139" t="str">
        <f t="shared" ca="1" si="33"/>
        <v/>
      </c>
      <c r="I87" s="140" t="str">
        <f t="shared" ca="1" si="40"/>
        <v/>
      </c>
      <c r="J87" s="118" t="str">
        <f t="shared" ca="1" si="41"/>
        <v/>
      </c>
      <c r="K87" s="118" t="str">
        <f t="shared" ca="1" si="34"/>
        <v/>
      </c>
      <c r="L87" s="140" t="str">
        <f t="shared" ca="1" si="35"/>
        <v/>
      </c>
      <c r="M87" s="140" t="str">
        <f t="shared" ca="1" si="42"/>
        <v/>
      </c>
      <c r="N87" s="139" t="str">
        <f t="shared" ca="1" si="36"/>
        <v/>
      </c>
      <c r="O87" s="140" t="str">
        <f t="shared" ca="1" si="43"/>
        <v/>
      </c>
      <c r="P87" s="118" t="str">
        <f t="shared" ca="1" si="44"/>
        <v/>
      </c>
      <c r="Q87" s="138" t="str">
        <f t="shared" ca="1" si="45"/>
        <v/>
      </c>
      <c r="S87" s="1" t="str">
        <f t="shared" ca="1" si="37"/>
        <v/>
      </c>
    </row>
    <row r="88" spans="1:19" x14ac:dyDescent="0.15">
      <c r="A88" s="138" t="str">
        <f t="shared" ca="1" si="38"/>
        <v/>
      </c>
      <c r="B88" s="102" t="str">
        <f t="shared" ca="1" si="28"/>
        <v/>
      </c>
      <c r="C88" s="102" t="str">
        <f t="shared" ca="1" si="29"/>
        <v/>
      </c>
      <c r="D88" s="102" t="str">
        <f t="shared" ca="1" si="30"/>
        <v/>
      </c>
      <c r="E88" s="102" t="str">
        <f t="shared" ca="1" si="39"/>
        <v/>
      </c>
      <c r="F88" s="177" t="str">
        <f t="shared" ca="1" si="31"/>
        <v/>
      </c>
      <c r="G88" s="139" t="str">
        <f t="shared" ca="1" si="32"/>
        <v/>
      </c>
      <c r="H88" s="139" t="str">
        <f t="shared" ca="1" si="33"/>
        <v/>
      </c>
      <c r="I88" s="140" t="str">
        <f t="shared" ca="1" si="40"/>
        <v/>
      </c>
      <c r="J88" s="118" t="str">
        <f t="shared" ca="1" si="41"/>
        <v/>
      </c>
      <c r="K88" s="118" t="str">
        <f t="shared" ca="1" si="34"/>
        <v/>
      </c>
      <c r="L88" s="140" t="str">
        <f t="shared" ca="1" si="35"/>
        <v/>
      </c>
      <c r="M88" s="140" t="str">
        <f t="shared" ca="1" si="42"/>
        <v/>
      </c>
      <c r="N88" s="139" t="str">
        <f t="shared" ca="1" si="36"/>
        <v/>
      </c>
      <c r="O88" s="140" t="str">
        <f t="shared" ca="1" si="43"/>
        <v/>
      </c>
      <c r="P88" s="118" t="str">
        <f t="shared" ca="1" si="44"/>
        <v/>
      </c>
      <c r="Q88" s="138" t="str">
        <f t="shared" ca="1" si="45"/>
        <v/>
      </c>
      <c r="S88" s="1" t="str">
        <f t="shared" ca="1" si="37"/>
        <v/>
      </c>
    </row>
    <row r="89" spans="1:19" x14ac:dyDescent="0.15">
      <c r="A89" s="138" t="str">
        <f t="shared" ca="1" si="38"/>
        <v/>
      </c>
      <c r="B89" s="102" t="str">
        <f t="shared" ca="1" si="28"/>
        <v/>
      </c>
      <c r="C89" s="102" t="str">
        <f t="shared" ca="1" si="29"/>
        <v/>
      </c>
      <c r="D89" s="102" t="str">
        <f t="shared" ca="1" si="30"/>
        <v/>
      </c>
      <c r="E89" s="102" t="str">
        <f t="shared" ca="1" si="39"/>
        <v/>
      </c>
      <c r="F89" s="177" t="str">
        <f t="shared" ca="1" si="31"/>
        <v/>
      </c>
      <c r="G89" s="139" t="str">
        <f t="shared" ca="1" si="32"/>
        <v/>
      </c>
      <c r="H89" s="139" t="str">
        <f t="shared" ca="1" si="33"/>
        <v/>
      </c>
      <c r="I89" s="140" t="str">
        <f t="shared" ca="1" si="40"/>
        <v/>
      </c>
      <c r="J89" s="118" t="str">
        <f t="shared" ca="1" si="41"/>
        <v/>
      </c>
      <c r="K89" s="118" t="str">
        <f t="shared" ca="1" si="34"/>
        <v/>
      </c>
      <c r="L89" s="140" t="str">
        <f t="shared" ca="1" si="35"/>
        <v/>
      </c>
      <c r="M89" s="140" t="str">
        <f t="shared" ca="1" si="42"/>
        <v/>
      </c>
      <c r="N89" s="139" t="str">
        <f t="shared" ca="1" si="36"/>
        <v/>
      </c>
      <c r="O89" s="140" t="str">
        <f t="shared" ca="1" si="43"/>
        <v/>
      </c>
      <c r="P89" s="118" t="str">
        <f t="shared" ca="1" si="44"/>
        <v/>
      </c>
      <c r="Q89" s="138" t="str">
        <f t="shared" ca="1" si="45"/>
        <v/>
      </c>
      <c r="S89" s="1" t="str">
        <f t="shared" ca="1" si="37"/>
        <v/>
      </c>
    </row>
    <row r="90" spans="1:19" x14ac:dyDescent="0.15">
      <c r="A90" s="138" t="str">
        <f t="shared" ca="1" si="38"/>
        <v/>
      </c>
      <c r="B90" s="102" t="str">
        <f t="shared" ca="1" si="28"/>
        <v/>
      </c>
      <c r="C90" s="102" t="str">
        <f t="shared" ca="1" si="29"/>
        <v/>
      </c>
      <c r="D90" s="102" t="str">
        <f t="shared" ca="1" si="30"/>
        <v/>
      </c>
      <c r="E90" s="102" t="str">
        <f t="shared" ca="1" si="39"/>
        <v/>
      </c>
      <c r="F90" s="177" t="str">
        <f t="shared" ca="1" si="31"/>
        <v/>
      </c>
      <c r="G90" s="139" t="str">
        <f t="shared" ca="1" si="32"/>
        <v/>
      </c>
      <c r="H90" s="139" t="str">
        <f t="shared" ca="1" si="33"/>
        <v/>
      </c>
      <c r="I90" s="140" t="str">
        <f t="shared" ca="1" si="40"/>
        <v/>
      </c>
      <c r="J90" s="118" t="str">
        <f t="shared" ca="1" si="41"/>
        <v/>
      </c>
      <c r="K90" s="118" t="str">
        <f t="shared" ca="1" si="34"/>
        <v/>
      </c>
      <c r="L90" s="140" t="str">
        <f t="shared" ca="1" si="35"/>
        <v/>
      </c>
      <c r="M90" s="140" t="str">
        <f t="shared" ca="1" si="42"/>
        <v/>
      </c>
      <c r="N90" s="139" t="str">
        <f t="shared" ca="1" si="36"/>
        <v/>
      </c>
      <c r="O90" s="140" t="str">
        <f t="shared" ca="1" si="43"/>
        <v/>
      </c>
      <c r="P90" s="118" t="str">
        <f t="shared" ca="1" si="44"/>
        <v/>
      </c>
      <c r="Q90" s="138" t="str">
        <f t="shared" ca="1" si="45"/>
        <v/>
      </c>
      <c r="S90" s="1" t="str">
        <f t="shared" ca="1" si="37"/>
        <v/>
      </c>
    </row>
    <row r="91" spans="1:19" x14ac:dyDescent="0.15">
      <c r="A91" s="138" t="str">
        <f t="shared" ca="1" si="38"/>
        <v/>
      </c>
      <c r="B91" s="102" t="str">
        <f t="shared" ca="1" si="28"/>
        <v/>
      </c>
      <c r="C91" s="102" t="str">
        <f t="shared" ca="1" si="29"/>
        <v/>
      </c>
      <c r="D91" s="102" t="str">
        <f t="shared" ca="1" si="30"/>
        <v/>
      </c>
      <c r="E91" s="102" t="str">
        <f t="shared" ca="1" si="39"/>
        <v/>
      </c>
      <c r="F91" s="177" t="str">
        <f t="shared" ca="1" si="31"/>
        <v/>
      </c>
      <c r="G91" s="139" t="str">
        <f t="shared" ca="1" si="32"/>
        <v/>
      </c>
      <c r="H91" s="139" t="str">
        <f t="shared" ca="1" si="33"/>
        <v/>
      </c>
      <c r="I91" s="140" t="str">
        <f t="shared" ca="1" si="40"/>
        <v/>
      </c>
      <c r="J91" s="118" t="str">
        <f t="shared" ca="1" si="41"/>
        <v/>
      </c>
      <c r="K91" s="118" t="str">
        <f t="shared" ca="1" si="34"/>
        <v/>
      </c>
      <c r="L91" s="140" t="str">
        <f t="shared" ca="1" si="35"/>
        <v/>
      </c>
      <c r="M91" s="140" t="str">
        <f t="shared" ca="1" si="42"/>
        <v/>
      </c>
      <c r="N91" s="139" t="str">
        <f t="shared" ca="1" si="36"/>
        <v/>
      </c>
      <c r="O91" s="140" t="str">
        <f t="shared" ca="1" si="43"/>
        <v/>
      </c>
      <c r="P91" s="118" t="str">
        <f t="shared" ca="1" si="44"/>
        <v/>
      </c>
      <c r="Q91" s="138" t="str">
        <f t="shared" ca="1" si="45"/>
        <v/>
      </c>
      <c r="S91" s="1" t="str">
        <f t="shared" ca="1" si="37"/>
        <v/>
      </c>
    </row>
    <row r="92" spans="1:19" x14ac:dyDescent="0.15">
      <c r="A92" s="138" t="str">
        <f t="shared" ca="1" si="38"/>
        <v/>
      </c>
      <c r="B92" s="102" t="str">
        <f t="shared" ca="1" si="28"/>
        <v/>
      </c>
      <c r="C92" s="102" t="str">
        <f t="shared" ca="1" si="29"/>
        <v/>
      </c>
      <c r="D92" s="102" t="str">
        <f t="shared" ca="1" si="30"/>
        <v/>
      </c>
      <c r="E92" s="102" t="str">
        <f t="shared" ca="1" si="39"/>
        <v/>
      </c>
      <c r="F92" s="177" t="str">
        <f t="shared" ca="1" si="31"/>
        <v/>
      </c>
      <c r="G92" s="139" t="str">
        <f t="shared" ca="1" si="32"/>
        <v/>
      </c>
      <c r="H92" s="139" t="str">
        <f t="shared" ca="1" si="33"/>
        <v/>
      </c>
      <c r="I92" s="140" t="str">
        <f t="shared" ca="1" si="40"/>
        <v/>
      </c>
      <c r="J92" s="118" t="str">
        <f t="shared" ca="1" si="41"/>
        <v/>
      </c>
      <c r="K92" s="118" t="str">
        <f t="shared" ca="1" si="34"/>
        <v/>
      </c>
      <c r="L92" s="140" t="str">
        <f t="shared" ca="1" si="35"/>
        <v/>
      </c>
      <c r="M92" s="140" t="str">
        <f t="shared" ca="1" si="42"/>
        <v/>
      </c>
      <c r="N92" s="139" t="str">
        <f t="shared" ca="1" si="36"/>
        <v/>
      </c>
      <c r="O92" s="140" t="str">
        <f t="shared" ca="1" si="43"/>
        <v/>
      </c>
      <c r="P92" s="118" t="str">
        <f t="shared" ca="1" si="44"/>
        <v/>
      </c>
      <c r="Q92" s="138" t="str">
        <f t="shared" ca="1" si="45"/>
        <v/>
      </c>
      <c r="S92" s="1" t="str">
        <f t="shared" ca="1" si="37"/>
        <v/>
      </c>
    </row>
    <row r="93" spans="1:19" x14ac:dyDescent="0.15">
      <c r="A93" s="138" t="str">
        <f t="shared" ca="1" si="38"/>
        <v/>
      </c>
      <c r="B93" s="102" t="str">
        <f t="shared" ca="1" si="28"/>
        <v/>
      </c>
      <c r="C93" s="102" t="str">
        <f t="shared" ca="1" si="29"/>
        <v/>
      </c>
      <c r="D93" s="102" t="str">
        <f t="shared" ca="1" si="30"/>
        <v/>
      </c>
      <c r="E93" s="102" t="str">
        <f t="shared" ca="1" si="39"/>
        <v/>
      </c>
      <c r="F93" s="177" t="str">
        <f t="shared" ca="1" si="31"/>
        <v/>
      </c>
      <c r="G93" s="139" t="str">
        <f t="shared" ca="1" si="32"/>
        <v/>
      </c>
      <c r="H93" s="139" t="str">
        <f t="shared" ca="1" si="33"/>
        <v/>
      </c>
      <c r="I93" s="140" t="str">
        <f t="shared" ca="1" si="40"/>
        <v/>
      </c>
      <c r="J93" s="118" t="str">
        <f t="shared" ca="1" si="41"/>
        <v/>
      </c>
      <c r="K93" s="118" t="str">
        <f t="shared" ca="1" si="34"/>
        <v/>
      </c>
      <c r="L93" s="140" t="str">
        <f t="shared" ca="1" si="35"/>
        <v/>
      </c>
      <c r="M93" s="140" t="str">
        <f t="shared" ca="1" si="42"/>
        <v/>
      </c>
      <c r="N93" s="139" t="str">
        <f t="shared" ca="1" si="36"/>
        <v/>
      </c>
      <c r="O93" s="140" t="str">
        <f t="shared" ca="1" si="43"/>
        <v/>
      </c>
      <c r="P93" s="118" t="str">
        <f t="shared" ca="1" si="44"/>
        <v/>
      </c>
      <c r="Q93" s="138" t="str">
        <f t="shared" ca="1" si="45"/>
        <v/>
      </c>
      <c r="S93" s="1" t="str">
        <f t="shared" ca="1" si="37"/>
        <v/>
      </c>
    </row>
    <row r="94" spans="1:19" x14ac:dyDescent="0.15">
      <c r="A94" s="138" t="str">
        <f t="shared" ca="1" si="38"/>
        <v/>
      </c>
      <c r="B94" s="102" t="str">
        <f t="shared" ca="1" si="28"/>
        <v/>
      </c>
      <c r="C94" s="102" t="str">
        <f t="shared" ca="1" si="29"/>
        <v/>
      </c>
      <c r="D94" s="102" t="str">
        <f t="shared" ca="1" si="30"/>
        <v/>
      </c>
      <c r="E94" s="102" t="str">
        <f t="shared" ca="1" si="39"/>
        <v/>
      </c>
      <c r="F94" s="177" t="str">
        <f t="shared" ca="1" si="31"/>
        <v/>
      </c>
      <c r="G94" s="139" t="str">
        <f t="shared" ca="1" si="32"/>
        <v/>
      </c>
      <c r="H94" s="139" t="str">
        <f t="shared" ca="1" si="33"/>
        <v/>
      </c>
      <c r="I94" s="140" t="str">
        <f t="shared" ca="1" si="40"/>
        <v/>
      </c>
      <c r="J94" s="118" t="str">
        <f t="shared" ca="1" si="41"/>
        <v/>
      </c>
      <c r="K94" s="118" t="str">
        <f t="shared" ca="1" si="34"/>
        <v/>
      </c>
      <c r="L94" s="140" t="str">
        <f t="shared" ca="1" si="35"/>
        <v/>
      </c>
      <c r="M94" s="140" t="str">
        <f t="shared" ca="1" si="42"/>
        <v/>
      </c>
      <c r="N94" s="139" t="str">
        <f t="shared" ca="1" si="36"/>
        <v/>
      </c>
      <c r="O94" s="140" t="str">
        <f t="shared" ca="1" si="43"/>
        <v/>
      </c>
      <c r="P94" s="118" t="str">
        <f t="shared" ca="1" si="44"/>
        <v/>
      </c>
      <c r="Q94" s="138" t="str">
        <f t="shared" ca="1" si="45"/>
        <v/>
      </c>
      <c r="S94" s="1" t="str">
        <f t="shared" ca="1" si="37"/>
        <v/>
      </c>
    </row>
    <row r="95" spans="1:19" x14ac:dyDescent="0.15">
      <c r="A95" s="138" t="str">
        <f t="shared" ca="1" si="38"/>
        <v/>
      </c>
      <c r="B95" s="102" t="str">
        <f t="shared" ca="1" si="28"/>
        <v/>
      </c>
      <c r="C95" s="102" t="str">
        <f t="shared" ca="1" si="29"/>
        <v/>
      </c>
      <c r="D95" s="102" t="str">
        <f t="shared" ca="1" si="30"/>
        <v/>
      </c>
      <c r="E95" s="102" t="str">
        <f t="shared" ca="1" si="39"/>
        <v/>
      </c>
      <c r="F95" s="177" t="str">
        <f t="shared" ca="1" si="31"/>
        <v/>
      </c>
      <c r="G95" s="139" t="str">
        <f t="shared" ca="1" si="32"/>
        <v/>
      </c>
      <c r="H95" s="139" t="str">
        <f t="shared" ca="1" si="33"/>
        <v/>
      </c>
      <c r="I95" s="140" t="str">
        <f t="shared" ca="1" si="40"/>
        <v/>
      </c>
      <c r="J95" s="118" t="str">
        <f t="shared" ca="1" si="41"/>
        <v/>
      </c>
      <c r="K95" s="118" t="str">
        <f t="shared" ca="1" si="34"/>
        <v/>
      </c>
      <c r="L95" s="140" t="str">
        <f t="shared" ca="1" si="35"/>
        <v/>
      </c>
      <c r="M95" s="140" t="str">
        <f t="shared" ca="1" si="42"/>
        <v/>
      </c>
      <c r="N95" s="139" t="str">
        <f t="shared" ca="1" si="36"/>
        <v/>
      </c>
      <c r="O95" s="140" t="str">
        <f t="shared" ca="1" si="43"/>
        <v/>
      </c>
      <c r="P95" s="118" t="str">
        <f t="shared" ca="1" si="44"/>
        <v/>
      </c>
      <c r="Q95" s="138" t="str">
        <f t="shared" ca="1" si="45"/>
        <v/>
      </c>
      <c r="S95" s="1" t="str">
        <f t="shared" ca="1" si="37"/>
        <v/>
      </c>
    </row>
    <row r="96" spans="1:19" x14ac:dyDescent="0.15">
      <c r="A96" s="138" t="str">
        <f t="shared" ca="1" si="38"/>
        <v/>
      </c>
      <c r="B96" s="102" t="str">
        <f t="shared" ca="1" si="28"/>
        <v/>
      </c>
      <c r="C96" s="102" t="str">
        <f t="shared" ca="1" si="29"/>
        <v/>
      </c>
      <c r="D96" s="102" t="str">
        <f t="shared" ca="1" si="30"/>
        <v/>
      </c>
      <c r="E96" s="102" t="str">
        <f t="shared" ca="1" si="39"/>
        <v/>
      </c>
      <c r="F96" s="177" t="str">
        <f t="shared" ca="1" si="31"/>
        <v/>
      </c>
      <c r="G96" s="139" t="str">
        <f t="shared" ca="1" si="32"/>
        <v/>
      </c>
      <c r="H96" s="139" t="str">
        <f t="shared" ca="1" si="33"/>
        <v/>
      </c>
      <c r="I96" s="140" t="str">
        <f t="shared" ca="1" si="40"/>
        <v/>
      </c>
      <c r="J96" s="118" t="str">
        <f t="shared" ca="1" si="41"/>
        <v/>
      </c>
      <c r="K96" s="118" t="str">
        <f t="shared" ca="1" si="34"/>
        <v/>
      </c>
      <c r="L96" s="140" t="str">
        <f t="shared" ca="1" si="35"/>
        <v/>
      </c>
      <c r="M96" s="140" t="str">
        <f t="shared" ca="1" si="42"/>
        <v/>
      </c>
      <c r="N96" s="139" t="str">
        <f t="shared" ca="1" si="36"/>
        <v/>
      </c>
      <c r="O96" s="140" t="str">
        <f t="shared" ca="1" si="43"/>
        <v/>
      </c>
      <c r="P96" s="118" t="str">
        <f t="shared" ca="1" si="44"/>
        <v/>
      </c>
      <c r="Q96" s="138" t="str">
        <f t="shared" ca="1" si="45"/>
        <v/>
      </c>
      <c r="S96" s="1" t="str">
        <f t="shared" ca="1" si="37"/>
        <v/>
      </c>
    </row>
    <row r="97" spans="1:19" x14ac:dyDescent="0.15">
      <c r="A97" s="138" t="str">
        <f t="shared" ca="1" si="38"/>
        <v/>
      </c>
      <c r="B97" s="102" t="str">
        <f t="shared" ca="1" si="28"/>
        <v/>
      </c>
      <c r="C97" s="102" t="str">
        <f t="shared" ca="1" si="29"/>
        <v/>
      </c>
      <c r="D97" s="102" t="str">
        <f t="shared" ca="1" si="30"/>
        <v/>
      </c>
      <c r="E97" s="102" t="str">
        <f t="shared" ca="1" si="39"/>
        <v/>
      </c>
      <c r="F97" s="177" t="str">
        <f t="shared" ca="1" si="31"/>
        <v/>
      </c>
      <c r="G97" s="139" t="str">
        <f t="shared" ca="1" si="32"/>
        <v/>
      </c>
      <c r="H97" s="139" t="str">
        <f t="shared" ca="1" si="33"/>
        <v/>
      </c>
      <c r="I97" s="140" t="str">
        <f t="shared" ca="1" si="40"/>
        <v/>
      </c>
      <c r="J97" s="118" t="str">
        <f t="shared" ca="1" si="41"/>
        <v/>
      </c>
      <c r="K97" s="118" t="str">
        <f t="shared" ca="1" si="34"/>
        <v/>
      </c>
      <c r="L97" s="140" t="str">
        <f t="shared" ca="1" si="35"/>
        <v/>
      </c>
      <c r="M97" s="140" t="str">
        <f t="shared" ca="1" si="42"/>
        <v/>
      </c>
      <c r="N97" s="139" t="str">
        <f t="shared" ca="1" si="36"/>
        <v/>
      </c>
      <c r="O97" s="140" t="str">
        <f t="shared" ca="1" si="43"/>
        <v/>
      </c>
      <c r="P97" s="118" t="str">
        <f t="shared" ca="1" si="44"/>
        <v/>
      </c>
      <c r="Q97" s="138" t="str">
        <f t="shared" ca="1" si="45"/>
        <v/>
      </c>
      <c r="S97" s="1" t="str">
        <f t="shared" ca="1" si="37"/>
        <v/>
      </c>
    </row>
    <row r="98" spans="1:19" x14ac:dyDescent="0.15">
      <c r="A98" s="138" t="str">
        <f t="shared" ca="1" si="38"/>
        <v/>
      </c>
      <c r="B98" s="102" t="str">
        <f t="shared" ca="1" si="28"/>
        <v/>
      </c>
      <c r="C98" s="102" t="str">
        <f t="shared" ca="1" si="29"/>
        <v/>
      </c>
      <c r="D98" s="102" t="str">
        <f t="shared" ca="1" si="30"/>
        <v/>
      </c>
      <c r="E98" s="102" t="str">
        <f t="shared" ca="1" si="39"/>
        <v/>
      </c>
      <c r="F98" s="177" t="str">
        <f t="shared" ca="1" si="31"/>
        <v/>
      </c>
      <c r="G98" s="139" t="str">
        <f t="shared" ca="1" si="32"/>
        <v/>
      </c>
      <c r="H98" s="139" t="str">
        <f t="shared" ca="1" si="33"/>
        <v/>
      </c>
      <c r="I98" s="140" t="str">
        <f t="shared" ca="1" si="40"/>
        <v/>
      </c>
      <c r="J98" s="118" t="str">
        <f t="shared" ca="1" si="41"/>
        <v/>
      </c>
      <c r="K98" s="118" t="str">
        <f t="shared" ca="1" si="34"/>
        <v/>
      </c>
      <c r="L98" s="140" t="str">
        <f t="shared" ca="1" si="35"/>
        <v/>
      </c>
      <c r="M98" s="140" t="str">
        <f t="shared" ca="1" si="42"/>
        <v/>
      </c>
      <c r="N98" s="139" t="str">
        <f t="shared" ca="1" si="36"/>
        <v/>
      </c>
      <c r="O98" s="140" t="str">
        <f t="shared" ca="1" si="43"/>
        <v/>
      </c>
      <c r="P98" s="118" t="str">
        <f t="shared" ca="1" si="44"/>
        <v/>
      </c>
      <c r="Q98" s="138" t="str">
        <f t="shared" ca="1" si="45"/>
        <v/>
      </c>
      <c r="S98" s="1" t="str">
        <f t="shared" ca="1" si="37"/>
        <v/>
      </c>
    </row>
    <row r="99" spans="1:19" x14ac:dyDescent="0.15">
      <c r="A99" s="138" t="str">
        <f t="shared" ca="1" si="38"/>
        <v/>
      </c>
      <c r="B99" s="102" t="str">
        <f t="shared" ca="1" si="28"/>
        <v/>
      </c>
      <c r="C99" s="102" t="str">
        <f t="shared" ca="1" si="29"/>
        <v/>
      </c>
      <c r="D99" s="102" t="str">
        <f t="shared" ca="1" si="30"/>
        <v/>
      </c>
      <c r="E99" s="102" t="str">
        <f t="shared" ca="1" si="39"/>
        <v/>
      </c>
      <c r="F99" s="177" t="str">
        <f t="shared" ca="1" si="31"/>
        <v/>
      </c>
      <c r="G99" s="139" t="str">
        <f t="shared" ca="1" si="32"/>
        <v/>
      </c>
      <c r="H99" s="139" t="str">
        <f t="shared" ca="1" si="33"/>
        <v/>
      </c>
      <c r="I99" s="140" t="str">
        <f t="shared" ca="1" si="40"/>
        <v/>
      </c>
      <c r="J99" s="118" t="str">
        <f t="shared" ca="1" si="41"/>
        <v/>
      </c>
      <c r="K99" s="118" t="str">
        <f t="shared" ca="1" si="34"/>
        <v/>
      </c>
      <c r="L99" s="140" t="str">
        <f t="shared" ca="1" si="35"/>
        <v/>
      </c>
      <c r="M99" s="140" t="str">
        <f t="shared" ca="1" si="42"/>
        <v/>
      </c>
      <c r="N99" s="139" t="str">
        <f t="shared" ca="1" si="36"/>
        <v/>
      </c>
      <c r="O99" s="140" t="str">
        <f t="shared" ca="1" si="43"/>
        <v/>
      </c>
      <c r="P99" s="118" t="str">
        <f t="shared" ca="1" si="44"/>
        <v/>
      </c>
      <c r="Q99" s="138" t="str">
        <f t="shared" ca="1" si="45"/>
        <v/>
      </c>
      <c r="S99" s="1" t="str">
        <f t="shared" ca="1" si="37"/>
        <v/>
      </c>
    </row>
    <row r="100" spans="1:19" x14ac:dyDescent="0.15">
      <c r="A100" s="138" t="str">
        <f t="shared" ca="1" si="38"/>
        <v/>
      </c>
      <c r="B100" s="102" t="str">
        <f t="shared" ca="1" si="28"/>
        <v/>
      </c>
      <c r="C100" s="102" t="str">
        <f t="shared" ca="1" si="29"/>
        <v/>
      </c>
      <c r="D100" s="102" t="str">
        <f t="shared" ca="1" si="30"/>
        <v/>
      </c>
      <c r="E100" s="102" t="str">
        <f t="shared" ca="1" si="39"/>
        <v/>
      </c>
      <c r="F100" s="177" t="str">
        <f t="shared" ca="1" si="31"/>
        <v/>
      </c>
      <c r="G100" s="139" t="str">
        <f t="shared" ca="1" si="32"/>
        <v/>
      </c>
      <c r="H100" s="139" t="str">
        <f t="shared" ca="1" si="33"/>
        <v/>
      </c>
      <c r="I100" s="140" t="str">
        <f t="shared" ca="1" si="40"/>
        <v/>
      </c>
      <c r="J100" s="118" t="str">
        <f t="shared" ca="1" si="41"/>
        <v/>
      </c>
      <c r="K100" s="118" t="str">
        <f t="shared" ca="1" si="34"/>
        <v/>
      </c>
      <c r="L100" s="140" t="str">
        <f t="shared" ca="1" si="35"/>
        <v/>
      </c>
      <c r="M100" s="140" t="str">
        <f t="shared" ca="1" si="42"/>
        <v/>
      </c>
      <c r="N100" s="139" t="str">
        <f t="shared" ca="1" si="36"/>
        <v/>
      </c>
      <c r="O100" s="140" t="str">
        <f t="shared" ca="1" si="43"/>
        <v/>
      </c>
      <c r="P100" s="118" t="str">
        <f t="shared" ca="1" si="44"/>
        <v/>
      </c>
      <c r="Q100" s="138" t="str">
        <f t="shared" ca="1" si="45"/>
        <v/>
      </c>
      <c r="S100" s="1" t="str">
        <f t="shared" ca="1" si="37"/>
        <v/>
      </c>
    </row>
    <row r="101" spans="1:19" x14ac:dyDescent="0.15">
      <c r="A101" s="138" t="str">
        <f t="shared" ca="1" si="38"/>
        <v/>
      </c>
      <c r="B101" s="102" t="str">
        <f t="shared" ca="1" si="28"/>
        <v/>
      </c>
      <c r="C101" s="102" t="str">
        <f t="shared" ca="1" si="29"/>
        <v/>
      </c>
      <c r="D101" s="102" t="str">
        <f t="shared" ca="1" si="30"/>
        <v/>
      </c>
      <c r="E101" s="102" t="str">
        <f t="shared" ca="1" si="39"/>
        <v/>
      </c>
      <c r="F101" s="177" t="str">
        <f t="shared" ca="1" si="31"/>
        <v/>
      </c>
      <c r="G101" s="139" t="str">
        <f t="shared" ca="1" si="32"/>
        <v/>
      </c>
      <c r="H101" s="139" t="str">
        <f t="shared" ca="1" si="33"/>
        <v/>
      </c>
      <c r="I101" s="140" t="str">
        <f t="shared" ca="1" si="40"/>
        <v/>
      </c>
      <c r="J101" s="118" t="str">
        <f t="shared" ca="1" si="41"/>
        <v/>
      </c>
      <c r="K101" s="118" t="str">
        <f t="shared" ca="1" si="34"/>
        <v/>
      </c>
      <c r="L101" s="140" t="str">
        <f t="shared" ca="1" si="35"/>
        <v/>
      </c>
      <c r="M101" s="140" t="str">
        <f t="shared" ca="1" si="42"/>
        <v/>
      </c>
      <c r="N101" s="139" t="str">
        <f t="shared" ca="1" si="36"/>
        <v/>
      </c>
      <c r="O101" s="140" t="str">
        <f t="shared" ca="1" si="43"/>
        <v/>
      </c>
      <c r="P101" s="118" t="str">
        <f t="shared" ca="1" si="44"/>
        <v/>
      </c>
      <c r="Q101" s="138" t="str">
        <f t="shared" ca="1" si="45"/>
        <v/>
      </c>
      <c r="S101" s="1" t="str">
        <f t="shared" ca="1" si="37"/>
        <v/>
      </c>
    </row>
    <row r="102" spans="1:19" x14ac:dyDescent="0.15">
      <c r="A102" s="138" t="str">
        <f t="shared" ca="1" si="38"/>
        <v/>
      </c>
      <c r="B102" s="102" t="str">
        <f t="shared" ref="B102:B133" ca="1" si="46">IF($A102="","",INDEX(INDIRECT("gsn_raw!BD:BD"),MATCH($B$4,INDIRECT("gsn_raw!BD:BD"),0)+$A102))</f>
        <v/>
      </c>
      <c r="C102" s="102" t="str">
        <f t="shared" ref="C102:C133" ca="1" si="47">IF($A102="","",INDEX(INDIRECT("gsn_raw!BE:BE"),MATCH($B$4,INDIRECT("gsn_raw!BD:BD"),0)+$A102))</f>
        <v/>
      </c>
      <c r="D102" s="102" t="str">
        <f t="shared" ref="D102:D133" ca="1" si="48">IF($A102="","",INDEX(INDIRECT("gsn_raw!BF:BF"),MATCH($B$4,INDIRECT("gsn_raw!BD:BD"),0)+$A102))</f>
        <v/>
      </c>
      <c r="E102" s="102" t="str">
        <f t="shared" ca="1" si="39"/>
        <v/>
      </c>
      <c r="F102" s="177" t="str">
        <f t="shared" ref="F102:F133" ca="1" si="49">IF($A102="","",INDEX(INDIRECT("gsn_raw!BH:BH"),MATCH($B$4,INDIRECT("gsn_raw!BD:BD"),0)+$A102))</f>
        <v/>
      </c>
      <c r="G102" s="139" t="str">
        <f t="shared" ref="G102:G133" ca="1" si="50">IF($A102="","",INDEX(INDIRECT("gsn_raw!BI:BI"),MATCH($B$4,INDIRECT("gsn_raw!BD:BD"),0)+$A102))</f>
        <v/>
      </c>
      <c r="H102" s="139" t="str">
        <f t="shared" ref="H102:H133" ca="1" si="51">IF($A102="","",INDEX(INDIRECT("gsn_raw!BJ:BJ"),MATCH($B$4,INDIRECT("gsn_raw!BD:BD"),0)+$A102))</f>
        <v/>
      </c>
      <c r="I102" s="140" t="str">
        <f t="shared" ca="1" si="40"/>
        <v/>
      </c>
      <c r="J102" s="118" t="str">
        <f t="shared" ca="1" si="41"/>
        <v/>
      </c>
      <c r="K102" s="118" t="str">
        <f t="shared" ref="K102:K133" ca="1" si="52">IF($A102="","",INDEX(INDIRECT("gsn_raw!BL:BL"),MATCH($B$4,INDIRECT("gsn_raw!BD:BD"),0)+$A102))</f>
        <v/>
      </c>
      <c r="L102" s="140" t="str">
        <f t="shared" ref="L102:L133" ca="1" si="53">IF($A102="","",INDEX(INDIRECT("gsn_raw!BM:BM"),MATCH($B$4,INDIRECT("gsn_raw!BD:BD"),0)+$A102))</f>
        <v/>
      </c>
      <c r="M102" s="140" t="str">
        <f t="shared" ca="1" si="42"/>
        <v/>
      </c>
      <c r="N102" s="139" t="str">
        <f t="shared" ref="N102:N133" ca="1" si="54">IF($A102="","",INDEX(INDIRECT("gsn_raw!BO:BO"),MATCH($B$4,INDIRECT("gsn_raw!BD:BD"),0)+$A102))</f>
        <v/>
      </c>
      <c r="O102" s="140" t="str">
        <f t="shared" ca="1" si="43"/>
        <v/>
      </c>
      <c r="P102" s="118" t="str">
        <f t="shared" ca="1" si="44"/>
        <v/>
      </c>
      <c r="Q102" s="138" t="str">
        <f t="shared" ca="1" si="45"/>
        <v/>
      </c>
      <c r="S102" s="1" t="str">
        <f t="shared" ref="S102:S133" ca="1" si="55">IF($A102="","",INDEX(INDIRECT("gsn_raw!BG:BG"),MATCH($B$4,INDIRECT("gsn_raw!BD:BD"),0)+$A102))</f>
        <v/>
      </c>
    </row>
    <row r="103" spans="1:19" x14ac:dyDescent="0.15">
      <c r="A103" s="138" t="str">
        <f t="shared" ca="1" si="38"/>
        <v/>
      </c>
      <c r="B103" s="102" t="str">
        <f t="shared" ca="1" si="46"/>
        <v/>
      </c>
      <c r="C103" s="102" t="str">
        <f t="shared" ca="1" si="47"/>
        <v/>
      </c>
      <c r="D103" s="102" t="str">
        <f t="shared" ca="1" si="48"/>
        <v/>
      </c>
      <c r="E103" s="102" t="str">
        <f t="shared" ca="1" si="39"/>
        <v/>
      </c>
      <c r="F103" s="177" t="str">
        <f t="shared" ca="1" si="49"/>
        <v/>
      </c>
      <c r="G103" s="139" t="str">
        <f t="shared" ca="1" si="50"/>
        <v/>
      </c>
      <c r="H103" s="139" t="str">
        <f t="shared" ca="1" si="51"/>
        <v/>
      </c>
      <c r="I103" s="140" t="str">
        <f t="shared" ca="1" si="40"/>
        <v/>
      </c>
      <c r="J103" s="118" t="str">
        <f t="shared" ca="1" si="41"/>
        <v/>
      </c>
      <c r="K103" s="118" t="str">
        <f t="shared" ca="1" si="52"/>
        <v/>
      </c>
      <c r="L103" s="140" t="str">
        <f t="shared" ca="1" si="53"/>
        <v/>
      </c>
      <c r="M103" s="140" t="str">
        <f t="shared" ca="1" si="42"/>
        <v/>
      </c>
      <c r="N103" s="139" t="str">
        <f t="shared" ca="1" si="54"/>
        <v/>
      </c>
      <c r="O103" s="140" t="str">
        <f t="shared" ca="1" si="43"/>
        <v/>
      </c>
      <c r="P103" s="118" t="str">
        <f t="shared" ca="1" si="44"/>
        <v/>
      </c>
      <c r="Q103" s="138" t="str">
        <f t="shared" ca="1" si="45"/>
        <v/>
      </c>
      <c r="S103" s="1" t="str">
        <f t="shared" ca="1" si="55"/>
        <v/>
      </c>
    </row>
    <row r="104" spans="1:19" x14ac:dyDescent="0.15">
      <c r="A104" s="138" t="str">
        <f t="shared" ca="1" si="38"/>
        <v/>
      </c>
      <c r="B104" s="102" t="str">
        <f t="shared" ca="1" si="46"/>
        <v/>
      </c>
      <c r="C104" s="102" t="str">
        <f t="shared" ca="1" si="47"/>
        <v/>
      </c>
      <c r="D104" s="102" t="str">
        <f t="shared" ca="1" si="48"/>
        <v/>
      </c>
      <c r="E104" s="102" t="str">
        <f t="shared" ca="1" si="39"/>
        <v/>
      </c>
      <c r="F104" s="177" t="str">
        <f t="shared" ca="1" si="49"/>
        <v/>
      </c>
      <c r="G104" s="139" t="str">
        <f t="shared" ca="1" si="50"/>
        <v/>
      </c>
      <c r="H104" s="139" t="str">
        <f t="shared" ca="1" si="51"/>
        <v/>
      </c>
      <c r="I104" s="140" t="str">
        <f t="shared" ca="1" si="40"/>
        <v/>
      </c>
      <c r="J104" s="118" t="str">
        <f t="shared" ca="1" si="41"/>
        <v/>
      </c>
      <c r="K104" s="118" t="str">
        <f t="shared" ca="1" si="52"/>
        <v/>
      </c>
      <c r="L104" s="140" t="str">
        <f t="shared" ca="1" si="53"/>
        <v/>
      </c>
      <c r="M104" s="140" t="str">
        <f t="shared" ca="1" si="42"/>
        <v/>
      </c>
      <c r="N104" s="139" t="str">
        <f t="shared" ca="1" si="54"/>
        <v/>
      </c>
      <c r="O104" s="140" t="str">
        <f t="shared" ca="1" si="43"/>
        <v/>
      </c>
      <c r="P104" s="118" t="str">
        <f t="shared" ca="1" si="44"/>
        <v/>
      </c>
      <c r="Q104" s="138" t="str">
        <f t="shared" ca="1" si="45"/>
        <v/>
      </c>
      <c r="S104" s="1" t="str">
        <f t="shared" ca="1" si="55"/>
        <v/>
      </c>
    </row>
    <row r="105" spans="1:19" x14ac:dyDescent="0.15">
      <c r="A105" s="138" t="str">
        <f t="shared" ca="1" si="38"/>
        <v/>
      </c>
      <c r="B105" s="102" t="str">
        <f t="shared" ca="1" si="46"/>
        <v/>
      </c>
      <c r="C105" s="102" t="str">
        <f t="shared" ca="1" si="47"/>
        <v/>
      </c>
      <c r="D105" s="102" t="str">
        <f t="shared" ca="1" si="48"/>
        <v/>
      </c>
      <c r="E105" s="102" t="str">
        <f t="shared" ca="1" si="39"/>
        <v/>
      </c>
      <c r="F105" s="177" t="str">
        <f t="shared" ca="1" si="49"/>
        <v/>
      </c>
      <c r="G105" s="139" t="str">
        <f t="shared" ca="1" si="50"/>
        <v/>
      </c>
      <c r="H105" s="139" t="str">
        <f t="shared" ca="1" si="51"/>
        <v/>
      </c>
      <c r="I105" s="140" t="str">
        <f t="shared" ca="1" si="40"/>
        <v/>
      </c>
      <c r="J105" s="118" t="str">
        <f t="shared" ca="1" si="41"/>
        <v/>
      </c>
      <c r="K105" s="118" t="str">
        <f t="shared" ca="1" si="52"/>
        <v/>
      </c>
      <c r="L105" s="140" t="str">
        <f t="shared" ca="1" si="53"/>
        <v/>
      </c>
      <c r="M105" s="140" t="str">
        <f t="shared" ca="1" si="42"/>
        <v/>
      </c>
      <c r="N105" s="139" t="str">
        <f t="shared" ca="1" si="54"/>
        <v/>
      </c>
      <c r="O105" s="140" t="str">
        <f t="shared" ca="1" si="43"/>
        <v/>
      </c>
      <c r="P105" s="118" t="str">
        <f t="shared" ca="1" si="44"/>
        <v/>
      </c>
      <c r="Q105" s="138" t="str">
        <f t="shared" ca="1" si="45"/>
        <v/>
      </c>
      <c r="S105" s="1" t="str">
        <f t="shared" ca="1" si="55"/>
        <v/>
      </c>
    </row>
    <row r="106" spans="1:19" x14ac:dyDescent="0.15">
      <c r="A106" s="138" t="str">
        <f t="shared" ca="1" si="38"/>
        <v/>
      </c>
      <c r="B106" s="102" t="str">
        <f t="shared" ca="1" si="46"/>
        <v/>
      </c>
      <c r="C106" s="102" t="str">
        <f t="shared" ca="1" si="47"/>
        <v/>
      </c>
      <c r="D106" s="102" t="str">
        <f t="shared" ca="1" si="48"/>
        <v/>
      </c>
      <c r="E106" s="102" t="str">
        <f t="shared" ca="1" si="39"/>
        <v/>
      </c>
      <c r="F106" s="177" t="str">
        <f t="shared" ca="1" si="49"/>
        <v/>
      </c>
      <c r="G106" s="139" t="str">
        <f t="shared" ca="1" si="50"/>
        <v/>
      </c>
      <c r="H106" s="139" t="str">
        <f t="shared" ca="1" si="51"/>
        <v/>
      </c>
      <c r="I106" s="140" t="str">
        <f t="shared" ca="1" si="40"/>
        <v/>
      </c>
      <c r="J106" s="118" t="str">
        <f t="shared" ca="1" si="41"/>
        <v/>
      </c>
      <c r="K106" s="118" t="str">
        <f t="shared" ca="1" si="52"/>
        <v/>
      </c>
      <c r="L106" s="140" t="str">
        <f t="shared" ca="1" si="53"/>
        <v/>
      </c>
      <c r="M106" s="140" t="str">
        <f t="shared" ca="1" si="42"/>
        <v/>
      </c>
      <c r="N106" s="139" t="str">
        <f t="shared" ca="1" si="54"/>
        <v/>
      </c>
      <c r="O106" s="140" t="str">
        <f t="shared" ca="1" si="43"/>
        <v/>
      </c>
      <c r="P106" s="118" t="str">
        <f t="shared" ca="1" si="44"/>
        <v/>
      </c>
      <c r="Q106" s="138" t="str">
        <f t="shared" ca="1" si="45"/>
        <v/>
      </c>
      <c r="S106" s="1" t="str">
        <f t="shared" ca="1" si="55"/>
        <v/>
      </c>
    </row>
    <row r="107" spans="1:19" x14ac:dyDescent="0.15">
      <c r="A107" s="138" t="str">
        <f t="shared" ca="1" si="38"/>
        <v/>
      </c>
      <c r="B107" s="102" t="str">
        <f t="shared" ca="1" si="46"/>
        <v/>
      </c>
      <c r="C107" s="102" t="str">
        <f t="shared" ca="1" si="47"/>
        <v/>
      </c>
      <c r="D107" s="102" t="str">
        <f t="shared" ca="1" si="48"/>
        <v/>
      </c>
      <c r="E107" s="102" t="str">
        <f t="shared" ref="E107:E170" ca="1" si="56">SUBSTITUTE(SUBSTITUTE(SUBSTITUTE(S107,"Broad","部分一致"),"Exact","完全一致"),"Phrase","フレーズ一致")</f>
        <v/>
      </c>
      <c r="F107" s="177" t="str">
        <f t="shared" ca="1" si="49"/>
        <v/>
      </c>
      <c r="G107" s="139" t="str">
        <f t="shared" ca="1" si="50"/>
        <v/>
      </c>
      <c r="H107" s="139" t="str">
        <f t="shared" ca="1" si="51"/>
        <v/>
      </c>
      <c r="I107" s="140" t="str">
        <f t="shared" ref="I107:I170" ca="1" si="57">IF($A107="","",IFERROR(H107/G107,""))</f>
        <v/>
      </c>
      <c r="J107" s="118" t="str">
        <f t="shared" ref="J107:J170" ca="1" si="58">IF($A107="","",IFERROR(K107/H107,""))</f>
        <v/>
      </c>
      <c r="K107" s="118" t="str">
        <f t="shared" ca="1" si="52"/>
        <v/>
      </c>
      <c r="L107" s="140" t="str">
        <f t="shared" ca="1" si="53"/>
        <v/>
      </c>
      <c r="M107" s="140" t="str">
        <f t="shared" ca="1" si="42"/>
        <v/>
      </c>
      <c r="N107" s="139" t="str">
        <f t="shared" ca="1" si="54"/>
        <v/>
      </c>
      <c r="O107" s="140" t="str">
        <f t="shared" ref="O107:O170" ca="1" si="59">IF($A107="","",IFERROR(N107/H107,""))</f>
        <v/>
      </c>
      <c r="P107" s="118" t="str">
        <f t="shared" ref="P107:P170" ca="1" si="60">IF($A107="","",IFERROR(K107/N107,""))</f>
        <v/>
      </c>
      <c r="Q107" s="138" t="str">
        <f t="shared" ref="Q107:Q170" ca="1" si="61">IF($A107="","",IF(N107&gt;0,IF(P107&gt;$P$5,"B","A"),IF(N107=0,IF(K107&gt;$P$5,"C","D"))))</f>
        <v/>
      </c>
      <c r="S107" s="1" t="str">
        <f t="shared" ca="1" si="55"/>
        <v/>
      </c>
    </row>
    <row r="108" spans="1:19" x14ac:dyDescent="0.15">
      <c r="A108" s="138" t="str">
        <f t="shared" ca="1" si="38"/>
        <v/>
      </c>
      <c r="B108" s="102" t="str">
        <f t="shared" ca="1" si="46"/>
        <v/>
      </c>
      <c r="C108" s="102" t="str">
        <f t="shared" ca="1" si="47"/>
        <v/>
      </c>
      <c r="D108" s="102" t="str">
        <f t="shared" ca="1" si="48"/>
        <v/>
      </c>
      <c r="E108" s="102" t="str">
        <f t="shared" ca="1" si="56"/>
        <v/>
      </c>
      <c r="F108" s="177" t="str">
        <f t="shared" ca="1" si="49"/>
        <v/>
      </c>
      <c r="G108" s="139" t="str">
        <f t="shared" ca="1" si="50"/>
        <v/>
      </c>
      <c r="H108" s="139" t="str">
        <f t="shared" ca="1" si="51"/>
        <v/>
      </c>
      <c r="I108" s="140" t="str">
        <f t="shared" ca="1" si="57"/>
        <v/>
      </c>
      <c r="J108" s="118" t="str">
        <f t="shared" ca="1" si="58"/>
        <v/>
      </c>
      <c r="K108" s="118" t="str">
        <f t="shared" ca="1" si="52"/>
        <v/>
      </c>
      <c r="L108" s="140" t="str">
        <f t="shared" ca="1" si="53"/>
        <v/>
      </c>
      <c r="M108" s="140" t="str">
        <f t="shared" ca="1" si="42"/>
        <v/>
      </c>
      <c r="N108" s="139" t="str">
        <f t="shared" ca="1" si="54"/>
        <v/>
      </c>
      <c r="O108" s="140" t="str">
        <f t="shared" ca="1" si="59"/>
        <v/>
      </c>
      <c r="P108" s="118" t="str">
        <f t="shared" ca="1" si="60"/>
        <v/>
      </c>
      <c r="Q108" s="138" t="str">
        <f t="shared" ca="1" si="61"/>
        <v/>
      </c>
      <c r="S108" s="1" t="str">
        <f t="shared" ca="1" si="55"/>
        <v/>
      </c>
    </row>
    <row r="109" spans="1:19" x14ac:dyDescent="0.15">
      <c r="A109" s="138" t="str">
        <f t="shared" ca="1" si="38"/>
        <v/>
      </c>
      <c r="B109" s="102" t="str">
        <f t="shared" ca="1" si="46"/>
        <v/>
      </c>
      <c r="C109" s="102" t="str">
        <f t="shared" ca="1" si="47"/>
        <v/>
      </c>
      <c r="D109" s="102" t="str">
        <f t="shared" ca="1" si="48"/>
        <v/>
      </c>
      <c r="E109" s="102" t="str">
        <f t="shared" ca="1" si="56"/>
        <v/>
      </c>
      <c r="F109" s="177" t="str">
        <f t="shared" ca="1" si="49"/>
        <v/>
      </c>
      <c r="G109" s="139" t="str">
        <f t="shared" ca="1" si="50"/>
        <v/>
      </c>
      <c r="H109" s="139" t="str">
        <f t="shared" ca="1" si="51"/>
        <v/>
      </c>
      <c r="I109" s="140" t="str">
        <f t="shared" ca="1" si="57"/>
        <v/>
      </c>
      <c r="J109" s="118" t="str">
        <f t="shared" ca="1" si="58"/>
        <v/>
      </c>
      <c r="K109" s="118" t="str">
        <f t="shared" ca="1" si="52"/>
        <v/>
      </c>
      <c r="L109" s="140" t="str">
        <f t="shared" ca="1" si="53"/>
        <v/>
      </c>
      <c r="M109" s="140" t="str">
        <f t="shared" ca="1" si="42"/>
        <v/>
      </c>
      <c r="N109" s="139" t="str">
        <f t="shared" ca="1" si="54"/>
        <v/>
      </c>
      <c r="O109" s="140" t="str">
        <f t="shared" ca="1" si="59"/>
        <v/>
      </c>
      <c r="P109" s="118" t="str">
        <f t="shared" ca="1" si="60"/>
        <v/>
      </c>
      <c r="Q109" s="138" t="str">
        <f t="shared" ca="1" si="61"/>
        <v/>
      </c>
      <c r="S109" s="1" t="str">
        <f t="shared" ca="1" si="55"/>
        <v/>
      </c>
    </row>
    <row r="110" spans="1:19" x14ac:dyDescent="0.15">
      <c r="A110" s="138" t="str">
        <f t="shared" ca="1" si="38"/>
        <v/>
      </c>
      <c r="B110" s="102" t="str">
        <f t="shared" ca="1" si="46"/>
        <v/>
      </c>
      <c r="C110" s="102" t="str">
        <f t="shared" ca="1" si="47"/>
        <v/>
      </c>
      <c r="D110" s="102" t="str">
        <f t="shared" ca="1" si="48"/>
        <v/>
      </c>
      <c r="E110" s="102" t="str">
        <f t="shared" ca="1" si="56"/>
        <v/>
      </c>
      <c r="F110" s="177" t="str">
        <f t="shared" ca="1" si="49"/>
        <v/>
      </c>
      <c r="G110" s="139" t="str">
        <f t="shared" ca="1" si="50"/>
        <v/>
      </c>
      <c r="H110" s="139" t="str">
        <f t="shared" ca="1" si="51"/>
        <v/>
      </c>
      <c r="I110" s="140" t="str">
        <f t="shared" ca="1" si="57"/>
        <v/>
      </c>
      <c r="J110" s="118" t="str">
        <f t="shared" ca="1" si="58"/>
        <v/>
      </c>
      <c r="K110" s="118" t="str">
        <f t="shared" ca="1" si="52"/>
        <v/>
      </c>
      <c r="L110" s="140" t="str">
        <f t="shared" ca="1" si="53"/>
        <v/>
      </c>
      <c r="M110" s="140" t="str">
        <f t="shared" ca="1" si="42"/>
        <v/>
      </c>
      <c r="N110" s="139" t="str">
        <f t="shared" ca="1" si="54"/>
        <v/>
      </c>
      <c r="O110" s="140" t="str">
        <f t="shared" ca="1" si="59"/>
        <v/>
      </c>
      <c r="P110" s="118" t="str">
        <f t="shared" ca="1" si="60"/>
        <v/>
      </c>
      <c r="Q110" s="138" t="str">
        <f t="shared" ca="1" si="61"/>
        <v/>
      </c>
      <c r="S110" s="1" t="str">
        <f t="shared" ca="1" si="55"/>
        <v/>
      </c>
    </row>
    <row r="111" spans="1:19" x14ac:dyDescent="0.15">
      <c r="A111" s="138" t="str">
        <f t="shared" ca="1" si="38"/>
        <v/>
      </c>
      <c r="B111" s="102" t="str">
        <f t="shared" ca="1" si="46"/>
        <v/>
      </c>
      <c r="C111" s="102" t="str">
        <f t="shared" ca="1" si="47"/>
        <v/>
      </c>
      <c r="D111" s="102" t="str">
        <f t="shared" ca="1" si="48"/>
        <v/>
      </c>
      <c r="E111" s="102" t="str">
        <f t="shared" ca="1" si="56"/>
        <v/>
      </c>
      <c r="F111" s="177" t="str">
        <f t="shared" ca="1" si="49"/>
        <v/>
      </c>
      <c r="G111" s="139" t="str">
        <f t="shared" ca="1" si="50"/>
        <v/>
      </c>
      <c r="H111" s="139" t="str">
        <f t="shared" ca="1" si="51"/>
        <v/>
      </c>
      <c r="I111" s="140" t="str">
        <f t="shared" ca="1" si="57"/>
        <v/>
      </c>
      <c r="J111" s="118" t="str">
        <f t="shared" ca="1" si="58"/>
        <v/>
      </c>
      <c r="K111" s="118" t="str">
        <f t="shared" ca="1" si="52"/>
        <v/>
      </c>
      <c r="L111" s="140" t="str">
        <f t="shared" ca="1" si="53"/>
        <v/>
      </c>
      <c r="M111" s="140" t="str">
        <f t="shared" ca="1" si="42"/>
        <v/>
      </c>
      <c r="N111" s="139" t="str">
        <f t="shared" ca="1" si="54"/>
        <v/>
      </c>
      <c r="O111" s="140" t="str">
        <f t="shared" ca="1" si="59"/>
        <v/>
      </c>
      <c r="P111" s="118" t="str">
        <f t="shared" ca="1" si="60"/>
        <v/>
      </c>
      <c r="Q111" s="138" t="str">
        <f t="shared" ca="1" si="61"/>
        <v/>
      </c>
      <c r="S111" s="1" t="str">
        <f t="shared" ca="1" si="55"/>
        <v/>
      </c>
    </row>
    <row r="112" spans="1:19" x14ac:dyDescent="0.15">
      <c r="A112" s="138" t="str">
        <f t="shared" ca="1" si="38"/>
        <v/>
      </c>
      <c r="B112" s="102" t="str">
        <f t="shared" ca="1" si="46"/>
        <v/>
      </c>
      <c r="C112" s="102" t="str">
        <f t="shared" ca="1" si="47"/>
        <v/>
      </c>
      <c r="D112" s="102" t="str">
        <f t="shared" ca="1" si="48"/>
        <v/>
      </c>
      <c r="E112" s="102" t="str">
        <f t="shared" ca="1" si="56"/>
        <v/>
      </c>
      <c r="F112" s="177" t="str">
        <f t="shared" ca="1" si="49"/>
        <v/>
      </c>
      <c r="G112" s="139" t="str">
        <f t="shared" ca="1" si="50"/>
        <v/>
      </c>
      <c r="H112" s="139" t="str">
        <f t="shared" ca="1" si="51"/>
        <v/>
      </c>
      <c r="I112" s="140" t="str">
        <f t="shared" ca="1" si="57"/>
        <v/>
      </c>
      <c r="J112" s="118" t="str">
        <f t="shared" ca="1" si="58"/>
        <v/>
      </c>
      <c r="K112" s="118" t="str">
        <f t="shared" ca="1" si="52"/>
        <v/>
      </c>
      <c r="L112" s="140" t="str">
        <f t="shared" ca="1" si="53"/>
        <v/>
      </c>
      <c r="M112" s="140" t="str">
        <f t="shared" ca="1" si="42"/>
        <v/>
      </c>
      <c r="N112" s="139" t="str">
        <f t="shared" ca="1" si="54"/>
        <v/>
      </c>
      <c r="O112" s="140" t="str">
        <f t="shared" ca="1" si="59"/>
        <v/>
      </c>
      <c r="P112" s="118" t="str">
        <f t="shared" ca="1" si="60"/>
        <v/>
      </c>
      <c r="Q112" s="138" t="str">
        <f t="shared" ca="1" si="61"/>
        <v/>
      </c>
      <c r="S112" s="1" t="str">
        <f t="shared" ca="1" si="55"/>
        <v/>
      </c>
    </row>
    <row r="113" spans="1:19" x14ac:dyDescent="0.15">
      <c r="A113" s="138" t="str">
        <f t="shared" ca="1" si="38"/>
        <v/>
      </c>
      <c r="B113" s="102" t="str">
        <f t="shared" ca="1" si="46"/>
        <v/>
      </c>
      <c r="C113" s="102" t="str">
        <f t="shared" ca="1" si="47"/>
        <v/>
      </c>
      <c r="D113" s="102" t="str">
        <f t="shared" ca="1" si="48"/>
        <v/>
      </c>
      <c r="E113" s="102" t="str">
        <f t="shared" ca="1" si="56"/>
        <v/>
      </c>
      <c r="F113" s="177" t="str">
        <f t="shared" ca="1" si="49"/>
        <v/>
      </c>
      <c r="G113" s="139" t="str">
        <f t="shared" ca="1" si="50"/>
        <v/>
      </c>
      <c r="H113" s="139" t="str">
        <f t="shared" ca="1" si="51"/>
        <v/>
      </c>
      <c r="I113" s="140" t="str">
        <f t="shared" ca="1" si="57"/>
        <v/>
      </c>
      <c r="J113" s="118" t="str">
        <f t="shared" ca="1" si="58"/>
        <v/>
      </c>
      <c r="K113" s="118" t="str">
        <f t="shared" ca="1" si="52"/>
        <v/>
      </c>
      <c r="L113" s="140" t="str">
        <f t="shared" ca="1" si="53"/>
        <v/>
      </c>
      <c r="M113" s="140" t="str">
        <f t="shared" ca="1" si="42"/>
        <v/>
      </c>
      <c r="N113" s="139" t="str">
        <f t="shared" ca="1" si="54"/>
        <v/>
      </c>
      <c r="O113" s="140" t="str">
        <f t="shared" ca="1" si="59"/>
        <v/>
      </c>
      <c r="P113" s="118" t="str">
        <f t="shared" ca="1" si="60"/>
        <v/>
      </c>
      <c r="Q113" s="138" t="str">
        <f t="shared" ca="1" si="61"/>
        <v/>
      </c>
      <c r="S113" s="1" t="str">
        <f t="shared" ca="1" si="55"/>
        <v/>
      </c>
    </row>
    <row r="114" spans="1:19" x14ac:dyDescent="0.15">
      <c r="A114" s="138" t="str">
        <f t="shared" ca="1" si="38"/>
        <v/>
      </c>
      <c r="B114" s="102" t="str">
        <f t="shared" ca="1" si="46"/>
        <v/>
      </c>
      <c r="C114" s="102" t="str">
        <f t="shared" ca="1" si="47"/>
        <v/>
      </c>
      <c r="D114" s="102" t="str">
        <f t="shared" ca="1" si="48"/>
        <v/>
      </c>
      <c r="E114" s="102" t="str">
        <f t="shared" ca="1" si="56"/>
        <v/>
      </c>
      <c r="F114" s="177" t="str">
        <f t="shared" ca="1" si="49"/>
        <v/>
      </c>
      <c r="G114" s="139" t="str">
        <f t="shared" ca="1" si="50"/>
        <v/>
      </c>
      <c r="H114" s="139" t="str">
        <f t="shared" ca="1" si="51"/>
        <v/>
      </c>
      <c r="I114" s="140" t="str">
        <f t="shared" ca="1" si="57"/>
        <v/>
      </c>
      <c r="J114" s="118" t="str">
        <f t="shared" ca="1" si="58"/>
        <v/>
      </c>
      <c r="K114" s="118" t="str">
        <f t="shared" ca="1" si="52"/>
        <v/>
      </c>
      <c r="L114" s="140" t="str">
        <f t="shared" ca="1" si="53"/>
        <v/>
      </c>
      <c r="M114" s="140" t="str">
        <f t="shared" ca="1" si="42"/>
        <v/>
      </c>
      <c r="N114" s="139" t="str">
        <f t="shared" ca="1" si="54"/>
        <v/>
      </c>
      <c r="O114" s="140" t="str">
        <f t="shared" ca="1" si="59"/>
        <v/>
      </c>
      <c r="P114" s="118" t="str">
        <f t="shared" ca="1" si="60"/>
        <v/>
      </c>
      <c r="Q114" s="138" t="str">
        <f t="shared" ca="1" si="61"/>
        <v/>
      </c>
      <c r="S114" s="1" t="str">
        <f t="shared" ca="1" si="55"/>
        <v/>
      </c>
    </row>
    <row r="115" spans="1:19" x14ac:dyDescent="0.15">
      <c r="A115" s="138" t="str">
        <f t="shared" ca="1" si="38"/>
        <v/>
      </c>
      <c r="B115" s="102" t="str">
        <f t="shared" ca="1" si="46"/>
        <v/>
      </c>
      <c r="C115" s="102" t="str">
        <f t="shared" ca="1" si="47"/>
        <v/>
      </c>
      <c r="D115" s="102" t="str">
        <f t="shared" ca="1" si="48"/>
        <v/>
      </c>
      <c r="E115" s="102" t="str">
        <f t="shared" ca="1" si="56"/>
        <v/>
      </c>
      <c r="F115" s="177" t="str">
        <f t="shared" ca="1" si="49"/>
        <v/>
      </c>
      <c r="G115" s="139" t="str">
        <f t="shared" ca="1" si="50"/>
        <v/>
      </c>
      <c r="H115" s="139" t="str">
        <f t="shared" ca="1" si="51"/>
        <v/>
      </c>
      <c r="I115" s="140" t="str">
        <f t="shared" ca="1" si="57"/>
        <v/>
      </c>
      <c r="J115" s="118" t="str">
        <f t="shared" ca="1" si="58"/>
        <v/>
      </c>
      <c r="K115" s="118" t="str">
        <f t="shared" ca="1" si="52"/>
        <v/>
      </c>
      <c r="L115" s="140" t="str">
        <f t="shared" ca="1" si="53"/>
        <v/>
      </c>
      <c r="M115" s="140" t="str">
        <f t="shared" ca="1" si="42"/>
        <v/>
      </c>
      <c r="N115" s="139" t="str">
        <f t="shared" ca="1" si="54"/>
        <v/>
      </c>
      <c r="O115" s="140" t="str">
        <f t="shared" ca="1" si="59"/>
        <v/>
      </c>
      <c r="P115" s="118" t="str">
        <f t="shared" ca="1" si="60"/>
        <v/>
      </c>
      <c r="Q115" s="138" t="str">
        <f t="shared" ca="1" si="61"/>
        <v/>
      </c>
      <c r="S115" s="1" t="str">
        <f t="shared" ca="1" si="55"/>
        <v/>
      </c>
    </row>
    <row r="116" spans="1:19" x14ac:dyDescent="0.15">
      <c r="A116" s="138" t="str">
        <f t="shared" ca="1" si="38"/>
        <v/>
      </c>
      <c r="B116" s="102" t="str">
        <f t="shared" ca="1" si="46"/>
        <v/>
      </c>
      <c r="C116" s="102" t="str">
        <f t="shared" ca="1" si="47"/>
        <v/>
      </c>
      <c r="D116" s="102" t="str">
        <f t="shared" ca="1" si="48"/>
        <v/>
      </c>
      <c r="E116" s="102" t="str">
        <f t="shared" ca="1" si="56"/>
        <v/>
      </c>
      <c r="F116" s="177" t="str">
        <f t="shared" ca="1" si="49"/>
        <v/>
      </c>
      <c r="G116" s="139" t="str">
        <f t="shared" ca="1" si="50"/>
        <v/>
      </c>
      <c r="H116" s="139" t="str">
        <f t="shared" ca="1" si="51"/>
        <v/>
      </c>
      <c r="I116" s="140" t="str">
        <f t="shared" ca="1" si="57"/>
        <v/>
      </c>
      <c r="J116" s="118" t="str">
        <f t="shared" ca="1" si="58"/>
        <v/>
      </c>
      <c r="K116" s="118" t="str">
        <f t="shared" ca="1" si="52"/>
        <v/>
      </c>
      <c r="L116" s="140" t="str">
        <f t="shared" ca="1" si="53"/>
        <v/>
      </c>
      <c r="M116" s="140" t="str">
        <f t="shared" ca="1" si="42"/>
        <v/>
      </c>
      <c r="N116" s="139" t="str">
        <f t="shared" ca="1" si="54"/>
        <v/>
      </c>
      <c r="O116" s="140" t="str">
        <f t="shared" ca="1" si="59"/>
        <v/>
      </c>
      <c r="P116" s="118" t="str">
        <f t="shared" ca="1" si="60"/>
        <v/>
      </c>
      <c r="Q116" s="138" t="str">
        <f t="shared" ca="1" si="61"/>
        <v/>
      </c>
      <c r="S116" s="1" t="str">
        <f t="shared" ca="1" si="55"/>
        <v/>
      </c>
    </row>
    <row r="117" spans="1:19" x14ac:dyDescent="0.15">
      <c r="A117" s="138" t="str">
        <f t="shared" ca="1" si="38"/>
        <v/>
      </c>
      <c r="B117" s="102" t="str">
        <f t="shared" ca="1" si="46"/>
        <v/>
      </c>
      <c r="C117" s="102" t="str">
        <f t="shared" ca="1" si="47"/>
        <v/>
      </c>
      <c r="D117" s="102" t="str">
        <f t="shared" ca="1" si="48"/>
        <v/>
      </c>
      <c r="E117" s="102" t="str">
        <f t="shared" ca="1" si="56"/>
        <v/>
      </c>
      <c r="F117" s="177" t="str">
        <f t="shared" ca="1" si="49"/>
        <v/>
      </c>
      <c r="G117" s="139" t="str">
        <f t="shared" ca="1" si="50"/>
        <v/>
      </c>
      <c r="H117" s="139" t="str">
        <f t="shared" ca="1" si="51"/>
        <v/>
      </c>
      <c r="I117" s="140" t="str">
        <f t="shared" ca="1" si="57"/>
        <v/>
      </c>
      <c r="J117" s="118" t="str">
        <f t="shared" ca="1" si="58"/>
        <v/>
      </c>
      <c r="K117" s="118" t="str">
        <f t="shared" ca="1" si="52"/>
        <v/>
      </c>
      <c r="L117" s="140" t="str">
        <f t="shared" ca="1" si="53"/>
        <v/>
      </c>
      <c r="M117" s="140" t="str">
        <f t="shared" ca="1" si="42"/>
        <v/>
      </c>
      <c r="N117" s="139" t="str">
        <f t="shared" ca="1" si="54"/>
        <v/>
      </c>
      <c r="O117" s="140" t="str">
        <f t="shared" ca="1" si="59"/>
        <v/>
      </c>
      <c r="P117" s="118" t="str">
        <f t="shared" ca="1" si="60"/>
        <v/>
      </c>
      <c r="Q117" s="138" t="str">
        <f t="shared" ca="1" si="61"/>
        <v/>
      </c>
      <c r="S117" s="1" t="str">
        <f t="shared" ca="1" si="55"/>
        <v/>
      </c>
    </row>
    <row r="118" spans="1:19" x14ac:dyDescent="0.15">
      <c r="A118" s="138" t="str">
        <f t="shared" ca="1" si="38"/>
        <v/>
      </c>
      <c r="B118" s="102" t="str">
        <f t="shared" ca="1" si="46"/>
        <v/>
      </c>
      <c r="C118" s="102" t="str">
        <f t="shared" ca="1" si="47"/>
        <v/>
      </c>
      <c r="D118" s="102" t="str">
        <f t="shared" ca="1" si="48"/>
        <v/>
      </c>
      <c r="E118" s="102" t="str">
        <f t="shared" ca="1" si="56"/>
        <v/>
      </c>
      <c r="F118" s="177" t="str">
        <f t="shared" ca="1" si="49"/>
        <v/>
      </c>
      <c r="G118" s="139" t="str">
        <f t="shared" ca="1" si="50"/>
        <v/>
      </c>
      <c r="H118" s="139" t="str">
        <f t="shared" ca="1" si="51"/>
        <v/>
      </c>
      <c r="I118" s="140" t="str">
        <f t="shared" ca="1" si="57"/>
        <v/>
      </c>
      <c r="J118" s="118" t="str">
        <f t="shared" ca="1" si="58"/>
        <v/>
      </c>
      <c r="K118" s="118" t="str">
        <f t="shared" ca="1" si="52"/>
        <v/>
      </c>
      <c r="L118" s="140" t="str">
        <f t="shared" ca="1" si="53"/>
        <v/>
      </c>
      <c r="M118" s="140" t="str">
        <f t="shared" ca="1" si="42"/>
        <v/>
      </c>
      <c r="N118" s="139" t="str">
        <f t="shared" ca="1" si="54"/>
        <v/>
      </c>
      <c r="O118" s="140" t="str">
        <f t="shared" ca="1" si="59"/>
        <v/>
      </c>
      <c r="P118" s="118" t="str">
        <f t="shared" ca="1" si="60"/>
        <v/>
      </c>
      <c r="Q118" s="138" t="str">
        <f t="shared" ca="1" si="61"/>
        <v/>
      </c>
      <c r="S118" s="1" t="str">
        <f t="shared" ca="1" si="55"/>
        <v/>
      </c>
    </row>
    <row r="119" spans="1:19" x14ac:dyDescent="0.15">
      <c r="A119" s="138" t="str">
        <f t="shared" ca="1" si="38"/>
        <v/>
      </c>
      <c r="B119" s="102" t="str">
        <f t="shared" ca="1" si="46"/>
        <v/>
      </c>
      <c r="C119" s="102" t="str">
        <f t="shared" ca="1" si="47"/>
        <v/>
      </c>
      <c r="D119" s="102" t="str">
        <f t="shared" ca="1" si="48"/>
        <v/>
      </c>
      <c r="E119" s="102" t="str">
        <f t="shared" ca="1" si="56"/>
        <v/>
      </c>
      <c r="F119" s="177" t="str">
        <f t="shared" ca="1" si="49"/>
        <v/>
      </c>
      <c r="G119" s="139" t="str">
        <f t="shared" ca="1" si="50"/>
        <v/>
      </c>
      <c r="H119" s="139" t="str">
        <f t="shared" ca="1" si="51"/>
        <v/>
      </c>
      <c r="I119" s="140" t="str">
        <f t="shared" ca="1" si="57"/>
        <v/>
      </c>
      <c r="J119" s="118" t="str">
        <f t="shared" ca="1" si="58"/>
        <v/>
      </c>
      <c r="K119" s="118" t="str">
        <f t="shared" ca="1" si="52"/>
        <v/>
      </c>
      <c r="L119" s="140" t="str">
        <f t="shared" ca="1" si="53"/>
        <v/>
      </c>
      <c r="M119" s="140" t="str">
        <f t="shared" ca="1" si="42"/>
        <v/>
      </c>
      <c r="N119" s="139" t="str">
        <f t="shared" ca="1" si="54"/>
        <v/>
      </c>
      <c r="O119" s="140" t="str">
        <f t="shared" ca="1" si="59"/>
        <v/>
      </c>
      <c r="P119" s="118" t="str">
        <f t="shared" ca="1" si="60"/>
        <v/>
      </c>
      <c r="Q119" s="138" t="str">
        <f t="shared" ca="1" si="61"/>
        <v/>
      </c>
      <c r="S119" s="1" t="str">
        <f t="shared" ca="1" si="55"/>
        <v/>
      </c>
    </row>
    <row r="120" spans="1:19" x14ac:dyDescent="0.15">
      <c r="A120" s="138" t="str">
        <f t="shared" ca="1" si="38"/>
        <v/>
      </c>
      <c r="B120" s="102" t="str">
        <f t="shared" ca="1" si="46"/>
        <v/>
      </c>
      <c r="C120" s="102" t="str">
        <f t="shared" ca="1" si="47"/>
        <v/>
      </c>
      <c r="D120" s="102" t="str">
        <f t="shared" ca="1" si="48"/>
        <v/>
      </c>
      <c r="E120" s="102" t="str">
        <f t="shared" ca="1" si="56"/>
        <v/>
      </c>
      <c r="F120" s="177" t="str">
        <f t="shared" ca="1" si="49"/>
        <v/>
      </c>
      <c r="G120" s="139" t="str">
        <f t="shared" ca="1" si="50"/>
        <v/>
      </c>
      <c r="H120" s="139" t="str">
        <f t="shared" ca="1" si="51"/>
        <v/>
      </c>
      <c r="I120" s="140" t="str">
        <f t="shared" ca="1" si="57"/>
        <v/>
      </c>
      <c r="J120" s="118" t="str">
        <f t="shared" ca="1" si="58"/>
        <v/>
      </c>
      <c r="K120" s="118" t="str">
        <f t="shared" ca="1" si="52"/>
        <v/>
      </c>
      <c r="L120" s="140" t="str">
        <f t="shared" ca="1" si="53"/>
        <v/>
      </c>
      <c r="M120" s="140" t="str">
        <f t="shared" ca="1" si="42"/>
        <v/>
      </c>
      <c r="N120" s="139" t="str">
        <f t="shared" ca="1" si="54"/>
        <v/>
      </c>
      <c r="O120" s="140" t="str">
        <f t="shared" ca="1" si="59"/>
        <v/>
      </c>
      <c r="P120" s="118" t="str">
        <f t="shared" ca="1" si="60"/>
        <v/>
      </c>
      <c r="Q120" s="138" t="str">
        <f t="shared" ca="1" si="61"/>
        <v/>
      </c>
      <c r="S120" s="1" t="str">
        <f t="shared" ca="1" si="55"/>
        <v/>
      </c>
    </row>
    <row r="121" spans="1:19" x14ac:dyDescent="0.15">
      <c r="A121" s="138" t="str">
        <f t="shared" ca="1" si="38"/>
        <v/>
      </c>
      <c r="B121" s="102" t="str">
        <f t="shared" ca="1" si="46"/>
        <v/>
      </c>
      <c r="C121" s="102" t="str">
        <f t="shared" ca="1" si="47"/>
        <v/>
      </c>
      <c r="D121" s="102" t="str">
        <f t="shared" ca="1" si="48"/>
        <v/>
      </c>
      <c r="E121" s="102" t="str">
        <f t="shared" ca="1" si="56"/>
        <v/>
      </c>
      <c r="F121" s="177" t="str">
        <f t="shared" ca="1" si="49"/>
        <v/>
      </c>
      <c r="G121" s="139" t="str">
        <f t="shared" ca="1" si="50"/>
        <v/>
      </c>
      <c r="H121" s="139" t="str">
        <f t="shared" ca="1" si="51"/>
        <v/>
      </c>
      <c r="I121" s="140" t="str">
        <f t="shared" ca="1" si="57"/>
        <v/>
      </c>
      <c r="J121" s="118" t="str">
        <f t="shared" ca="1" si="58"/>
        <v/>
      </c>
      <c r="K121" s="118" t="str">
        <f t="shared" ca="1" si="52"/>
        <v/>
      </c>
      <c r="L121" s="140" t="str">
        <f t="shared" ca="1" si="53"/>
        <v/>
      </c>
      <c r="M121" s="140" t="str">
        <f t="shared" ca="1" si="42"/>
        <v/>
      </c>
      <c r="N121" s="139" t="str">
        <f t="shared" ca="1" si="54"/>
        <v/>
      </c>
      <c r="O121" s="140" t="str">
        <f t="shared" ca="1" si="59"/>
        <v/>
      </c>
      <c r="P121" s="118" t="str">
        <f t="shared" ca="1" si="60"/>
        <v/>
      </c>
      <c r="Q121" s="138" t="str">
        <f t="shared" ca="1" si="61"/>
        <v/>
      </c>
      <c r="S121" s="1" t="str">
        <f t="shared" ca="1" si="55"/>
        <v/>
      </c>
    </row>
    <row r="122" spans="1:19" x14ac:dyDescent="0.15">
      <c r="A122" s="138" t="str">
        <f t="shared" ca="1" si="38"/>
        <v/>
      </c>
      <c r="B122" s="102" t="str">
        <f t="shared" ca="1" si="46"/>
        <v/>
      </c>
      <c r="C122" s="102" t="str">
        <f t="shared" ca="1" si="47"/>
        <v/>
      </c>
      <c r="D122" s="102" t="str">
        <f t="shared" ca="1" si="48"/>
        <v/>
      </c>
      <c r="E122" s="102" t="str">
        <f t="shared" ca="1" si="56"/>
        <v/>
      </c>
      <c r="F122" s="177" t="str">
        <f t="shared" ca="1" si="49"/>
        <v/>
      </c>
      <c r="G122" s="139" t="str">
        <f t="shared" ca="1" si="50"/>
        <v/>
      </c>
      <c r="H122" s="139" t="str">
        <f t="shared" ca="1" si="51"/>
        <v/>
      </c>
      <c r="I122" s="140" t="str">
        <f t="shared" ca="1" si="57"/>
        <v/>
      </c>
      <c r="J122" s="118" t="str">
        <f t="shared" ca="1" si="58"/>
        <v/>
      </c>
      <c r="K122" s="118" t="str">
        <f t="shared" ca="1" si="52"/>
        <v/>
      </c>
      <c r="L122" s="140" t="str">
        <f t="shared" ca="1" si="53"/>
        <v/>
      </c>
      <c r="M122" s="140" t="str">
        <f t="shared" ca="1" si="42"/>
        <v/>
      </c>
      <c r="N122" s="139" t="str">
        <f t="shared" ca="1" si="54"/>
        <v/>
      </c>
      <c r="O122" s="140" t="str">
        <f t="shared" ca="1" si="59"/>
        <v/>
      </c>
      <c r="P122" s="118" t="str">
        <f t="shared" ca="1" si="60"/>
        <v/>
      </c>
      <c r="Q122" s="138" t="str">
        <f t="shared" ca="1" si="61"/>
        <v/>
      </c>
      <c r="S122" s="1" t="str">
        <f t="shared" ca="1" si="55"/>
        <v/>
      </c>
    </row>
    <row r="123" spans="1:19" x14ac:dyDescent="0.15">
      <c r="A123" s="138" t="str">
        <f t="shared" ca="1" si="38"/>
        <v/>
      </c>
      <c r="B123" s="102" t="str">
        <f t="shared" ca="1" si="46"/>
        <v/>
      </c>
      <c r="C123" s="102" t="str">
        <f t="shared" ca="1" si="47"/>
        <v/>
      </c>
      <c r="D123" s="102" t="str">
        <f t="shared" ca="1" si="48"/>
        <v/>
      </c>
      <c r="E123" s="102" t="str">
        <f t="shared" ca="1" si="56"/>
        <v/>
      </c>
      <c r="F123" s="177" t="str">
        <f t="shared" ca="1" si="49"/>
        <v/>
      </c>
      <c r="G123" s="139" t="str">
        <f t="shared" ca="1" si="50"/>
        <v/>
      </c>
      <c r="H123" s="139" t="str">
        <f t="shared" ca="1" si="51"/>
        <v/>
      </c>
      <c r="I123" s="140" t="str">
        <f t="shared" ca="1" si="57"/>
        <v/>
      </c>
      <c r="J123" s="118" t="str">
        <f t="shared" ca="1" si="58"/>
        <v/>
      </c>
      <c r="K123" s="118" t="str">
        <f t="shared" ca="1" si="52"/>
        <v/>
      </c>
      <c r="L123" s="140" t="str">
        <f t="shared" ca="1" si="53"/>
        <v/>
      </c>
      <c r="M123" s="140" t="str">
        <f t="shared" ca="1" si="42"/>
        <v/>
      </c>
      <c r="N123" s="139" t="str">
        <f t="shared" ca="1" si="54"/>
        <v/>
      </c>
      <c r="O123" s="140" t="str">
        <f t="shared" ca="1" si="59"/>
        <v/>
      </c>
      <c r="P123" s="118" t="str">
        <f t="shared" ca="1" si="60"/>
        <v/>
      </c>
      <c r="Q123" s="138" t="str">
        <f t="shared" ca="1" si="61"/>
        <v/>
      </c>
      <c r="S123" s="1" t="str">
        <f t="shared" ca="1" si="55"/>
        <v/>
      </c>
    </row>
    <row r="124" spans="1:19" x14ac:dyDescent="0.15">
      <c r="A124" s="138" t="str">
        <f t="shared" ca="1" si="38"/>
        <v/>
      </c>
      <c r="B124" s="102" t="str">
        <f t="shared" ca="1" si="46"/>
        <v/>
      </c>
      <c r="C124" s="102" t="str">
        <f t="shared" ca="1" si="47"/>
        <v/>
      </c>
      <c r="D124" s="102" t="str">
        <f t="shared" ca="1" si="48"/>
        <v/>
      </c>
      <c r="E124" s="102" t="str">
        <f t="shared" ca="1" si="56"/>
        <v/>
      </c>
      <c r="F124" s="177" t="str">
        <f t="shared" ca="1" si="49"/>
        <v/>
      </c>
      <c r="G124" s="139" t="str">
        <f t="shared" ca="1" si="50"/>
        <v/>
      </c>
      <c r="H124" s="139" t="str">
        <f t="shared" ca="1" si="51"/>
        <v/>
      </c>
      <c r="I124" s="140" t="str">
        <f t="shared" ca="1" si="57"/>
        <v/>
      </c>
      <c r="J124" s="118" t="str">
        <f t="shared" ca="1" si="58"/>
        <v/>
      </c>
      <c r="K124" s="118" t="str">
        <f t="shared" ca="1" si="52"/>
        <v/>
      </c>
      <c r="L124" s="140" t="str">
        <f t="shared" ca="1" si="53"/>
        <v/>
      </c>
      <c r="M124" s="140" t="str">
        <f t="shared" ca="1" si="42"/>
        <v/>
      </c>
      <c r="N124" s="139" t="str">
        <f t="shared" ca="1" si="54"/>
        <v/>
      </c>
      <c r="O124" s="140" t="str">
        <f t="shared" ca="1" si="59"/>
        <v/>
      </c>
      <c r="P124" s="118" t="str">
        <f t="shared" ca="1" si="60"/>
        <v/>
      </c>
      <c r="Q124" s="138" t="str">
        <f t="shared" ca="1" si="61"/>
        <v/>
      </c>
      <c r="S124" s="1" t="str">
        <f t="shared" ca="1" si="55"/>
        <v/>
      </c>
    </row>
    <row r="125" spans="1:19" x14ac:dyDescent="0.15">
      <c r="A125" s="138" t="str">
        <f t="shared" ca="1" si="38"/>
        <v/>
      </c>
      <c r="B125" s="102" t="str">
        <f t="shared" ca="1" si="46"/>
        <v/>
      </c>
      <c r="C125" s="102" t="str">
        <f t="shared" ca="1" si="47"/>
        <v/>
      </c>
      <c r="D125" s="102" t="str">
        <f t="shared" ca="1" si="48"/>
        <v/>
      </c>
      <c r="E125" s="102" t="str">
        <f t="shared" ca="1" si="56"/>
        <v/>
      </c>
      <c r="F125" s="177" t="str">
        <f t="shared" ca="1" si="49"/>
        <v/>
      </c>
      <c r="G125" s="139" t="str">
        <f t="shared" ca="1" si="50"/>
        <v/>
      </c>
      <c r="H125" s="139" t="str">
        <f t="shared" ca="1" si="51"/>
        <v/>
      </c>
      <c r="I125" s="140" t="str">
        <f t="shared" ca="1" si="57"/>
        <v/>
      </c>
      <c r="J125" s="118" t="str">
        <f t="shared" ca="1" si="58"/>
        <v/>
      </c>
      <c r="K125" s="118" t="str">
        <f t="shared" ca="1" si="52"/>
        <v/>
      </c>
      <c r="L125" s="140" t="str">
        <f t="shared" ca="1" si="53"/>
        <v/>
      </c>
      <c r="M125" s="140" t="str">
        <f t="shared" ca="1" si="42"/>
        <v/>
      </c>
      <c r="N125" s="139" t="str">
        <f t="shared" ca="1" si="54"/>
        <v/>
      </c>
      <c r="O125" s="140" t="str">
        <f t="shared" ca="1" si="59"/>
        <v/>
      </c>
      <c r="P125" s="118" t="str">
        <f t="shared" ca="1" si="60"/>
        <v/>
      </c>
      <c r="Q125" s="138" t="str">
        <f t="shared" ca="1" si="61"/>
        <v/>
      </c>
      <c r="S125" s="1" t="str">
        <f t="shared" ca="1" si="55"/>
        <v/>
      </c>
    </row>
    <row r="126" spans="1:19" x14ac:dyDescent="0.15">
      <c r="A126" s="138" t="str">
        <f t="shared" ca="1" si="38"/>
        <v/>
      </c>
      <c r="B126" s="102" t="str">
        <f t="shared" ca="1" si="46"/>
        <v/>
      </c>
      <c r="C126" s="102" t="str">
        <f t="shared" ca="1" si="47"/>
        <v/>
      </c>
      <c r="D126" s="102" t="str">
        <f t="shared" ca="1" si="48"/>
        <v/>
      </c>
      <c r="E126" s="102" t="str">
        <f t="shared" ca="1" si="56"/>
        <v/>
      </c>
      <c r="F126" s="177" t="str">
        <f t="shared" ca="1" si="49"/>
        <v/>
      </c>
      <c r="G126" s="139" t="str">
        <f t="shared" ca="1" si="50"/>
        <v/>
      </c>
      <c r="H126" s="139" t="str">
        <f t="shared" ca="1" si="51"/>
        <v/>
      </c>
      <c r="I126" s="140" t="str">
        <f t="shared" ca="1" si="57"/>
        <v/>
      </c>
      <c r="J126" s="118" t="str">
        <f t="shared" ca="1" si="58"/>
        <v/>
      </c>
      <c r="K126" s="118" t="str">
        <f t="shared" ca="1" si="52"/>
        <v/>
      </c>
      <c r="L126" s="140" t="str">
        <f t="shared" ca="1" si="53"/>
        <v/>
      </c>
      <c r="M126" s="140" t="str">
        <f t="shared" ca="1" si="42"/>
        <v/>
      </c>
      <c r="N126" s="139" t="str">
        <f t="shared" ca="1" si="54"/>
        <v/>
      </c>
      <c r="O126" s="140" t="str">
        <f t="shared" ca="1" si="59"/>
        <v/>
      </c>
      <c r="P126" s="118" t="str">
        <f t="shared" ca="1" si="60"/>
        <v/>
      </c>
      <c r="Q126" s="138" t="str">
        <f t="shared" ca="1" si="61"/>
        <v/>
      </c>
      <c r="S126" s="1" t="str">
        <f t="shared" ca="1" si="55"/>
        <v/>
      </c>
    </row>
    <row r="127" spans="1:19" x14ac:dyDescent="0.15">
      <c r="A127" s="138" t="str">
        <f t="shared" ca="1" si="38"/>
        <v/>
      </c>
      <c r="B127" s="102" t="str">
        <f t="shared" ca="1" si="46"/>
        <v/>
      </c>
      <c r="C127" s="102" t="str">
        <f t="shared" ca="1" si="47"/>
        <v/>
      </c>
      <c r="D127" s="102" t="str">
        <f t="shared" ca="1" si="48"/>
        <v/>
      </c>
      <c r="E127" s="102" t="str">
        <f t="shared" ca="1" si="56"/>
        <v/>
      </c>
      <c r="F127" s="177" t="str">
        <f t="shared" ca="1" si="49"/>
        <v/>
      </c>
      <c r="G127" s="139" t="str">
        <f t="shared" ca="1" si="50"/>
        <v/>
      </c>
      <c r="H127" s="139" t="str">
        <f t="shared" ca="1" si="51"/>
        <v/>
      </c>
      <c r="I127" s="140" t="str">
        <f t="shared" ca="1" si="57"/>
        <v/>
      </c>
      <c r="J127" s="118" t="str">
        <f t="shared" ca="1" si="58"/>
        <v/>
      </c>
      <c r="K127" s="118" t="str">
        <f t="shared" ca="1" si="52"/>
        <v/>
      </c>
      <c r="L127" s="140" t="str">
        <f t="shared" ca="1" si="53"/>
        <v/>
      </c>
      <c r="M127" s="140" t="str">
        <f t="shared" ca="1" si="42"/>
        <v/>
      </c>
      <c r="N127" s="139" t="str">
        <f t="shared" ca="1" si="54"/>
        <v/>
      </c>
      <c r="O127" s="140" t="str">
        <f t="shared" ca="1" si="59"/>
        <v/>
      </c>
      <c r="P127" s="118" t="str">
        <f t="shared" ca="1" si="60"/>
        <v/>
      </c>
      <c r="Q127" s="138" t="str">
        <f t="shared" ca="1" si="61"/>
        <v/>
      </c>
      <c r="S127" s="1" t="str">
        <f t="shared" ca="1" si="55"/>
        <v/>
      </c>
    </row>
    <row r="128" spans="1:19" x14ac:dyDescent="0.15">
      <c r="A128" s="138" t="str">
        <f t="shared" ca="1" si="38"/>
        <v/>
      </c>
      <c r="B128" s="102" t="str">
        <f t="shared" ca="1" si="46"/>
        <v/>
      </c>
      <c r="C128" s="102" t="str">
        <f t="shared" ca="1" si="47"/>
        <v/>
      </c>
      <c r="D128" s="102" t="str">
        <f t="shared" ca="1" si="48"/>
        <v/>
      </c>
      <c r="E128" s="102" t="str">
        <f t="shared" ca="1" si="56"/>
        <v/>
      </c>
      <c r="F128" s="177" t="str">
        <f t="shared" ca="1" si="49"/>
        <v/>
      </c>
      <c r="G128" s="139" t="str">
        <f t="shared" ca="1" si="50"/>
        <v/>
      </c>
      <c r="H128" s="139" t="str">
        <f t="shared" ca="1" si="51"/>
        <v/>
      </c>
      <c r="I128" s="140" t="str">
        <f t="shared" ca="1" si="57"/>
        <v/>
      </c>
      <c r="J128" s="118" t="str">
        <f t="shared" ca="1" si="58"/>
        <v/>
      </c>
      <c r="K128" s="118" t="str">
        <f t="shared" ca="1" si="52"/>
        <v/>
      </c>
      <c r="L128" s="140" t="str">
        <f t="shared" ca="1" si="53"/>
        <v/>
      </c>
      <c r="M128" s="140" t="str">
        <f t="shared" ca="1" si="42"/>
        <v/>
      </c>
      <c r="N128" s="139" t="str">
        <f t="shared" ca="1" si="54"/>
        <v/>
      </c>
      <c r="O128" s="140" t="str">
        <f t="shared" ca="1" si="59"/>
        <v/>
      </c>
      <c r="P128" s="118" t="str">
        <f t="shared" ca="1" si="60"/>
        <v/>
      </c>
      <c r="Q128" s="138" t="str">
        <f t="shared" ca="1" si="61"/>
        <v/>
      </c>
      <c r="S128" s="1" t="str">
        <f t="shared" ca="1" si="55"/>
        <v/>
      </c>
    </row>
    <row r="129" spans="1:19" x14ac:dyDescent="0.15">
      <c r="A129" s="138" t="str">
        <f t="shared" ca="1" si="38"/>
        <v/>
      </c>
      <c r="B129" s="102" t="str">
        <f t="shared" ca="1" si="46"/>
        <v/>
      </c>
      <c r="C129" s="102" t="str">
        <f t="shared" ca="1" si="47"/>
        <v/>
      </c>
      <c r="D129" s="102" t="str">
        <f t="shared" ca="1" si="48"/>
        <v/>
      </c>
      <c r="E129" s="102" t="str">
        <f t="shared" ca="1" si="56"/>
        <v/>
      </c>
      <c r="F129" s="177" t="str">
        <f t="shared" ca="1" si="49"/>
        <v/>
      </c>
      <c r="G129" s="139" t="str">
        <f t="shared" ca="1" si="50"/>
        <v/>
      </c>
      <c r="H129" s="139" t="str">
        <f t="shared" ca="1" si="51"/>
        <v/>
      </c>
      <c r="I129" s="140" t="str">
        <f t="shared" ca="1" si="57"/>
        <v/>
      </c>
      <c r="J129" s="118" t="str">
        <f t="shared" ca="1" si="58"/>
        <v/>
      </c>
      <c r="K129" s="118" t="str">
        <f t="shared" ca="1" si="52"/>
        <v/>
      </c>
      <c r="L129" s="140" t="str">
        <f t="shared" ca="1" si="53"/>
        <v/>
      </c>
      <c r="M129" s="140" t="str">
        <f t="shared" ca="1" si="42"/>
        <v/>
      </c>
      <c r="N129" s="139" t="str">
        <f t="shared" ca="1" si="54"/>
        <v/>
      </c>
      <c r="O129" s="140" t="str">
        <f t="shared" ca="1" si="59"/>
        <v/>
      </c>
      <c r="P129" s="118" t="str">
        <f t="shared" ca="1" si="60"/>
        <v/>
      </c>
      <c r="Q129" s="138" t="str">
        <f t="shared" ca="1" si="61"/>
        <v/>
      </c>
      <c r="S129" s="1" t="str">
        <f t="shared" ca="1" si="55"/>
        <v/>
      </c>
    </row>
    <row r="130" spans="1:19" x14ac:dyDescent="0.15">
      <c r="A130" s="138" t="str">
        <f t="shared" ca="1" si="38"/>
        <v/>
      </c>
      <c r="B130" s="102" t="str">
        <f t="shared" ca="1" si="46"/>
        <v/>
      </c>
      <c r="C130" s="102" t="str">
        <f t="shared" ca="1" si="47"/>
        <v/>
      </c>
      <c r="D130" s="102" t="str">
        <f t="shared" ca="1" si="48"/>
        <v/>
      </c>
      <c r="E130" s="102" t="str">
        <f t="shared" ca="1" si="56"/>
        <v/>
      </c>
      <c r="F130" s="177" t="str">
        <f t="shared" ca="1" si="49"/>
        <v/>
      </c>
      <c r="G130" s="139" t="str">
        <f t="shared" ca="1" si="50"/>
        <v/>
      </c>
      <c r="H130" s="139" t="str">
        <f t="shared" ca="1" si="51"/>
        <v/>
      </c>
      <c r="I130" s="140" t="str">
        <f t="shared" ca="1" si="57"/>
        <v/>
      </c>
      <c r="J130" s="118" t="str">
        <f t="shared" ca="1" si="58"/>
        <v/>
      </c>
      <c r="K130" s="118" t="str">
        <f t="shared" ca="1" si="52"/>
        <v/>
      </c>
      <c r="L130" s="140" t="str">
        <f t="shared" ca="1" si="53"/>
        <v/>
      </c>
      <c r="M130" s="140" t="str">
        <f t="shared" ca="1" si="42"/>
        <v/>
      </c>
      <c r="N130" s="139" t="str">
        <f t="shared" ca="1" si="54"/>
        <v/>
      </c>
      <c r="O130" s="140" t="str">
        <f t="shared" ca="1" si="59"/>
        <v/>
      </c>
      <c r="P130" s="118" t="str">
        <f t="shared" ca="1" si="60"/>
        <v/>
      </c>
      <c r="Q130" s="138" t="str">
        <f t="shared" ca="1" si="61"/>
        <v/>
      </c>
      <c r="S130" s="1" t="str">
        <f t="shared" ca="1" si="55"/>
        <v/>
      </c>
    </row>
    <row r="131" spans="1:19" x14ac:dyDescent="0.15">
      <c r="A131" s="138" t="str">
        <f t="shared" ca="1" si="38"/>
        <v/>
      </c>
      <c r="B131" s="102" t="str">
        <f t="shared" ca="1" si="46"/>
        <v/>
      </c>
      <c r="C131" s="102" t="str">
        <f t="shared" ca="1" si="47"/>
        <v/>
      </c>
      <c r="D131" s="102" t="str">
        <f t="shared" ca="1" si="48"/>
        <v/>
      </c>
      <c r="E131" s="102" t="str">
        <f t="shared" ca="1" si="56"/>
        <v/>
      </c>
      <c r="F131" s="177" t="str">
        <f t="shared" ca="1" si="49"/>
        <v/>
      </c>
      <c r="G131" s="139" t="str">
        <f t="shared" ca="1" si="50"/>
        <v/>
      </c>
      <c r="H131" s="139" t="str">
        <f t="shared" ca="1" si="51"/>
        <v/>
      </c>
      <c r="I131" s="140" t="str">
        <f t="shared" ca="1" si="57"/>
        <v/>
      </c>
      <c r="J131" s="118" t="str">
        <f t="shared" ca="1" si="58"/>
        <v/>
      </c>
      <c r="K131" s="118" t="str">
        <f t="shared" ca="1" si="52"/>
        <v/>
      </c>
      <c r="L131" s="140" t="str">
        <f t="shared" ca="1" si="53"/>
        <v/>
      </c>
      <c r="M131" s="140" t="str">
        <f t="shared" ca="1" si="42"/>
        <v/>
      </c>
      <c r="N131" s="139" t="str">
        <f t="shared" ca="1" si="54"/>
        <v/>
      </c>
      <c r="O131" s="140" t="str">
        <f t="shared" ca="1" si="59"/>
        <v/>
      </c>
      <c r="P131" s="118" t="str">
        <f t="shared" ca="1" si="60"/>
        <v/>
      </c>
      <c r="Q131" s="138" t="str">
        <f t="shared" ca="1" si="61"/>
        <v/>
      </c>
      <c r="S131" s="1" t="str">
        <f t="shared" ca="1" si="55"/>
        <v/>
      </c>
    </row>
    <row r="132" spans="1:19" x14ac:dyDescent="0.15">
      <c r="A132" s="138" t="str">
        <f t="shared" ca="1" si="38"/>
        <v/>
      </c>
      <c r="B132" s="102" t="str">
        <f t="shared" ca="1" si="46"/>
        <v/>
      </c>
      <c r="C132" s="102" t="str">
        <f t="shared" ca="1" si="47"/>
        <v/>
      </c>
      <c r="D132" s="102" t="str">
        <f t="shared" ca="1" si="48"/>
        <v/>
      </c>
      <c r="E132" s="102" t="str">
        <f t="shared" ca="1" si="56"/>
        <v/>
      </c>
      <c r="F132" s="177" t="str">
        <f t="shared" ca="1" si="49"/>
        <v/>
      </c>
      <c r="G132" s="139" t="str">
        <f t="shared" ca="1" si="50"/>
        <v/>
      </c>
      <c r="H132" s="139" t="str">
        <f t="shared" ca="1" si="51"/>
        <v/>
      </c>
      <c r="I132" s="140" t="str">
        <f t="shared" ca="1" si="57"/>
        <v/>
      </c>
      <c r="J132" s="118" t="str">
        <f t="shared" ca="1" si="58"/>
        <v/>
      </c>
      <c r="K132" s="118" t="str">
        <f t="shared" ca="1" si="52"/>
        <v/>
      </c>
      <c r="L132" s="140" t="str">
        <f t="shared" ca="1" si="53"/>
        <v/>
      </c>
      <c r="M132" s="140" t="str">
        <f t="shared" ca="1" si="42"/>
        <v/>
      </c>
      <c r="N132" s="139" t="str">
        <f t="shared" ca="1" si="54"/>
        <v/>
      </c>
      <c r="O132" s="140" t="str">
        <f t="shared" ca="1" si="59"/>
        <v/>
      </c>
      <c r="P132" s="118" t="str">
        <f t="shared" ca="1" si="60"/>
        <v/>
      </c>
      <c r="Q132" s="138" t="str">
        <f t="shared" ca="1" si="61"/>
        <v/>
      </c>
      <c r="S132" s="1" t="str">
        <f t="shared" ca="1" si="55"/>
        <v/>
      </c>
    </row>
    <row r="133" spans="1:19" x14ac:dyDescent="0.15">
      <c r="A133" s="138" t="str">
        <f t="shared" ca="1" si="38"/>
        <v/>
      </c>
      <c r="B133" s="102" t="str">
        <f t="shared" ca="1" si="46"/>
        <v/>
      </c>
      <c r="C133" s="102" t="str">
        <f t="shared" ca="1" si="47"/>
        <v/>
      </c>
      <c r="D133" s="102" t="str">
        <f t="shared" ca="1" si="48"/>
        <v/>
      </c>
      <c r="E133" s="102" t="str">
        <f t="shared" ca="1" si="56"/>
        <v/>
      </c>
      <c r="F133" s="177" t="str">
        <f t="shared" ca="1" si="49"/>
        <v/>
      </c>
      <c r="G133" s="139" t="str">
        <f t="shared" ca="1" si="50"/>
        <v/>
      </c>
      <c r="H133" s="139" t="str">
        <f t="shared" ca="1" si="51"/>
        <v/>
      </c>
      <c r="I133" s="140" t="str">
        <f t="shared" ca="1" si="57"/>
        <v/>
      </c>
      <c r="J133" s="118" t="str">
        <f t="shared" ca="1" si="58"/>
        <v/>
      </c>
      <c r="K133" s="118" t="str">
        <f t="shared" ca="1" si="52"/>
        <v/>
      </c>
      <c r="L133" s="140" t="str">
        <f t="shared" ca="1" si="53"/>
        <v/>
      </c>
      <c r="M133" s="140" t="str">
        <f t="shared" ca="1" si="42"/>
        <v/>
      </c>
      <c r="N133" s="139" t="str">
        <f t="shared" ca="1" si="54"/>
        <v/>
      </c>
      <c r="O133" s="140" t="str">
        <f t="shared" ca="1" si="59"/>
        <v/>
      </c>
      <c r="P133" s="118" t="str">
        <f t="shared" ca="1" si="60"/>
        <v/>
      </c>
      <c r="Q133" s="138" t="str">
        <f t="shared" ca="1" si="61"/>
        <v/>
      </c>
      <c r="S133" s="1" t="str">
        <f t="shared" ca="1" si="55"/>
        <v/>
      </c>
    </row>
    <row r="134" spans="1:19" x14ac:dyDescent="0.15">
      <c r="A134" s="138" t="str">
        <f t="shared" ca="1" si="38"/>
        <v/>
      </c>
      <c r="B134" s="102" t="str">
        <f t="shared" ref="B134:B165" ca="1" si="62">IF($A134="","",INDEX(INDIRECT("gsn_raw!BD:BD"),MATCH($B$4,INDIRECT("gsn_raw!BD:BD"),0)+$A134))</f>
        <v/>
      </c>
      <c r="C134" s="102" t="str">
        <f t="shared" ref="C134:C165" ca="1" si="63">IF($A134="","",INDEX(INDIRECT("gsn_raw!BE:BE"),MATCH($B$4,INDIRECT("gsn_raw!BD:BD"),0)+$A134))</f>
        <v/>
      </c>
      <c r="D134" s="102" t="str">
        <f t="shared" ref="D134:D165" ca="1" si="64">IF($A134="","",INDEX(INDIRECT("gsn_raw!BF:BF"),MATCH($B$4,INDIRECT("gsn_raw!BD:BD"),0)+$A134))</f>
        <v/>
      </c>
      <c r="E134" s="102" t="str">
        <f t="shared" ca="1" si="56"/>
        <v/>
      </c>
      <c r="F134" s="177" t="str">
        <f t="shared" ref="F134:F165" ca="1" si="65">IF($A134="","",INDEX(INDIRECT("gsn_raw!BH:BH"),MATCH($B$4,INDIRECT("gsn_raw!BD:BD"),0)+$A134))</f>
        <v/>
      </c>
      <c r="G134" s="139" t="str">
        <f t="shared" ref="G134:G165" ca="1" si="66">IF($A134="","",INDEX(INDIRECT("gsn_raw!BI:BI"),MATCH($B$4,INDIRECT("gsn_raw!BD:BD"),0)+$A134))</f>
        <v/>
      </c>
      <c r="H134" s="139" t="str">
        <f t="shared" ref="H134:H165" ca="1" si="67">IF($A134="","",INDEX(INDIRECT("gsn_raw!BJ:BJ"),MATCH($B$4,INDIRECT("gsn_raw!BD:BD"),0)+$A134))</f>
        <v/>
      </c>
      <c r="I134" s="140" t="str">
        <f t="shared" ca="1" si="57"/>
        <v/>
      </c>
      <c r="J134" s="118" t="str">
        <f t="shared" ca="1" si="58"/>
        <v/>
      </c>
      <c r="K134" s="118" t="str">
        <f t="shared" ref="K134:K165" ca="1" si="68">IF($A134="","",INDEX(INDIRECT("gsn_raw!BL:BL"),MATCH($B$4,INDIRECT("gsn_raw!BD:BD"),0)+$A134))</f>
        <v/>
      </c>
      <c r="L134" s="140" t="str">
        <f t="shared" ref="L134:L165" ca="1" si="69">IF($A134="","",INDEX(INDIRECT("gsn_raw!BM:BM"),MATCH($B$4,INDIRECT("gsn_raw!BD:BD"),0)+$A134))</f>
        <v/>
      </c>
      <c r="M134" s="140" t="str">
        <f t="shared" ca="1" si="42"/>
        <v/>
      </c>
      <c r="N134" s="139" t="str">
        <f t="shared" ref="N134:N165" ca="1" si="70">IF($A134="","",INDEX(INDIRECT("gsn_raw!BO:BO"),MATCH($B$4,INDIRECT("gsn_raw!BD:BD"),0)+$A134))</f>
        <v/>
      </c>
      <c r="O134" s="140" t="str">
        <f t="shared" ca="1" si="59"/>
        <v/>
      </c>
      <c r="P134" s="118" t="str">
        <f t="shared" ca="1" si="60"/>
        <v/>
      </c>
      <c r="Q134" s="138" t="str">
        <f t="shared" ca="1" si="61"/>
        <v/>
      </c>
      <c r="S134" s="1" t="str">
        <f t="shared" ref="S134:S165" ca="1" si="71">IF($A134="","",INDEX(INDIRECT("gsn_raw!BG:BG"),MATCH($B$4,INDIRECT("gsn_raw!BD:BD"),0)+$A134))</f>
        <v/>
      </c>
    </row>
    <row r="135" spans="1:19" x14ac:dyDescent="0.15">
      <c r="A135" s="138" t="str">
        <f t="shared" ref="A135:A198" ca="1" si="72">IF(ROW()-5&gt;$A$5,"",ROW()-5)</f>
        <v/>
      </c>
      <c r="B135" s="102" t="str">
        <f t="shared" ca="1" si="62"/>
        <v/>
      </c>
      <c r="C135" s="102" t="str">
        <f t="shared" ca="1" si="63"/>
        <v/>
      </c>
      <c r="D135" s="102" t="str">
        <f t="shared" ca="1" si="64"/>
        <v/>
      </c>
      <c r="E135" s="102" t="str">
        <f t="shared" ca="1" si="56"/>
        <v/>
      </c>
      <c r="F135" s="177" t="str">
        <f t="shared" ca="1" si="65"/>
        <v/>
      </c>
      <c r="G135" s="139" t="str">
        <f t="shared" ca="1" si="66"/>
        <v/>
      </c>
      <c r="H135" s="139" t="str">
        <f t="shared" ca="1" si="67"/>
        <v/>
      </c>
      <c r="I135" s="140" t="str">
        <f t="shared" ca="1" si="57"/>
        <v/>
      </c>
      <c r="J135" s="118" t="str">
        <f t="shared" ca="1" si="58"/>
        <v/>
      </c>
      <c r="K135" s="118" t="str">
        <f t="shared" ca="1" si="68"/>
        <v/>
      </c>
      <c r="L135" s="140" t="str">
        <f t="shared" ca="1" si="69"/>
        <v/>
      </c>
      <c r="M135" s="140" t="str">
        <f t="shared" ref="M135:M198" ca="1" si="73">IF($A135="","",INDEX(INDIRECT("gsn_raw!BP:BP"),MATCH($B$4,INDIRECT("gsn_raw!BD:BD"),0)+$A135))</f>
        <v/>
      </c>
      <c r="N135" s="139" t="str">
        <f t="shared" ca="1" si="70"/>
        <v/>
      </c>
      <c r="O135" s="140" t="str">
        <f t="shared" ca="1" si="59"/>
        <v/>
      </c>
      <c r="P135" s="118" t="str">
        <f t="shared" ca="1" si="60"/>
        <v/>
      </c>
      <c r="Q135" s="138" t="str">
        <f t="shared" ca="1" si="61"/>
        <v/>
      </c>
      <c r="S135" s="1" t="str">
        <f t="shared" ca="1" si="71"/>
        <v/>
      </c>
    </row>
    <row r="136" spans="1:19" x14ac:dyDescent="0.15">
      <c r="A136" s="138" t="str">
        <f t="shared" ca="1" si="72"/>
        <v/>
      </c>
      <c r="B136" s="102" t="str">
        <f t="shared" ca="1" si="62"/>
        <v/>
      </c>
      <c r="C136" s="102" t="str">
        <f t="shared" ca="1" si="63"/>
        <v/>
      </c>
      <c r="D136" s="102" t="str">
        <f t="shared" ca="1" si="64"/>
        <v/>
      </c>
      <c r="E136" s="102" t="str">
        <f t="shared" ca="1" si="56"/>
        <v/>
      </c>
      <c r="F136" s="177" t="str">
        <f t="shared" ca="1" si="65"/>
        <v/>
      </c>
      <c r="G136" s="139" t="str">
        <f t="shared" ca="1" si="66"/>
        <v/>
      </c>
      <c r="H136" s="139" t="str">
        <f t="shared" ca="1" si="67"/>
        <v/>
      </c>
      <c r="I136" s="140" t="str">
        <f t="shared" ca="1" si="57"/>
        <v/>
      </c>
      <c r="J136" s="118" t="str">
        <f t="shared" ca="1" si="58"/>
        <v/>
      </c>
      <c r="K136" s="118" t="str">
        <f t="shared" ca="1" si="68"/>
        <v/>
      </c>
      <c r="L136" s="140" t="str">
        <f t="shared" ca="1" si="69"/>
        <v/>
      </c>
      <c r="M136" s="140" t="str">
        <f t="shared" ca="1" si="73"/>
        <v/>
      </c>
      <c r="N136" s="139" t="str">
        <f t="shared" ca="1" si="70"/>
        <v/>
      </c>
      <c r="O136" s="140" t="str">
        <f t="shared" ca="1" si="59"/>
        <v/>
      </c>
      <c r="P136" s="118" t="str">
        <f t="shared" ca="1" si="60"/>
        <v/>
      </c>
      <c r="Q136" s="138" t="str">
        <f t="shared" ca="1" si="61"/>
        <v/>
      </c>
      <c r="S136" s="1" t="str">
        <f t="shared" ca="1" si="71"/>
        <v/>
      </c>
    </row>
    <row r="137" spans="1:19" x14ac:dyDescent="0.15">
      <c r="A137" s="138" t="str">
        <f t="shared" ca="1" si="72"/>
        <v/>
      </c>
      <c r="B137" s="102" t="str">
        <f t="shared" ca="1" si="62"/>
        <v/>
      </c>
      <c r="C137" s="102" t="str">
        <f t="shared" ca="1" si="63"/>
        <v/>
      </c>
      <c r="D137" s="102" t="str">
        <f t="shared" ca="1" si="64"/>
        <v/>
      </c>
      <c r="E137" s="102" t="str">
        <f t="shared" ca="1" si="56"/>
        <v/>
      </c>
      <c r="F137" s="177" t="str">
        <f t="shared" ca="1" si="65"/>
        <v/>
      </c>
      <c r="G137" s="139" t="str">
        <f t="shared" ca="1" si="66"/>
        <v/>
      </c>
      <c r="H137" s="139" t="str">
        <f t="shared" ca="1" si="67"/>
        <v/>
      </c>
      <c r="I137" s="140" t="str">
        <f t="shared" ca="1" si="57"/>
        <v/>
      </c>
      <c r="J137" s="118" t="str">
        <f t="shared" ca="1" si="58"/>
        <v/>
      </c>
      <c r="K137" s="118" t="str">
        <f t="shared" ca="1" si="68"/>
        <v/>
      </c>
      <c r="L137" s="140" t="str">
        <f t="shared" ca="1" si="69"/>
        <v/>
      </c>
      <c r="M137" s="140" t="str">
        <f t="shared" ca="1" si="73"/>
        <v/>
      </c>
      <c r="N137" s="139" t="str">
        <f t="shared" ca="1" si="70"/>
        <v/>
      </c>
      <c r="O137" s="140" t="str">
        <f t="shared" ca="1" si="59"/>
        <v/>
      </c>
      <c r="P137" s="118" t="str">
        <f t="shared" ca="1" si="60"/>
        <v/>
      </c>
      <c r="Q137" s="138" t="str">
        <f t="shared" ca="1" si="61"/>
        <v/>
      </c>
      <c r="S137" s="1" t="str">
        <f t="shared" ca="1" si="71"/>
        <v/>
      </c>
    </row>
    <row r="138" spans="1:19" x14ac:dyDescent="0.15">
      <c r="A138" s="138" t="str">
        <f t="shared" ca="1" si="72"/>
        <v/>
      </c>
      <c r="B138" s="102" t="str">
        <f t="shared" ca="1" si="62"/>
        <v/>
      </c>
      <c r="C138" s="102" t="str">
        <f t="shared" ca="1" si="63"/>
        <v/>
      </c>
      <c r="D138" s="102" t="str">
        <f t="shared" ca="1" si="64"/>
        <v/>
      </c>
      <c r="E138" s="102" t="str">
        <f t="shared" ca="1" si="56"/>
        <v/>
      </c>
      <c r="F138" s="177" t="str">
        <f t="shared" ca="1" si="65"/>
        <v/>
      </c>
      <c r="G138" s="139" t="str">
        <f t="shared" ca="1" si="66"/>
        <v/>
      </c>
      <c r="H138" s="139" t="str">
        <f t="shared" ca="1" si="67"/>
        <v/>
      </c>
      <c r="I138" s="140" t="str">
        <f t="shared" ca="1" si="57"/>
        <v/>
      </c>
      <c r="J138" s="118" t="str">
        <f t="shared" ca="1" si="58"/>
        <v/>
      </c>
      <c r="K138" s="118" t="str">
        <f t="shared" ca="1" si="68"/>
        <v/>
      </c>
      <c r="L138" s="140" t="str">
        <f t="shared" ca="1" si="69"/>
        <v/>
      </c>
      <c r="M138" s="140" t="str">
        <f t="shared" ca="1" si="73"/>
        <v/>
      </c>
      <c r="N138" s="139" t="str">
        <f t="shared" ca="1" si="70"/>
        <v/>
      </c>
      <c r="O138" s="140" t="str">
        <f t="shared" ca="1" si="59"/>
        <v/>
      </c>
      <c r="P138" s="118" t="str">
        <f t="shared" ca="1" si="60"/>
        <v/>
      </c>
      <c r="Q138" s="138" t="str">
        <f t="shared" ca="1" si="61"/>
        <v/>
      </c>
      <c r="S138" s="1" t="str">
        <f t="shared" ca="1" si="71"/>
        <v/>
      </c>
    </row>
    <row r="139" spans="1:19" x14ac:dyDescent="0.15">
      <c r="A139" s="138" t="str">
        <f t="shared" ca="1" si="72"/>
        <v/>
      </c>
      <c r="B139" s="102" t="str">
        <f t="shared" ca="1" si="62"/>
        <v/>
      </c>
      <c r="C139" s="102" t="str">
        <f t="shared" ca="1" si="63"/>
        <v/>
      </c>
      <c r="D139" s="102" t="str">
        <f t="shared" ca="1" si="64"/>
        <v/>
      </c>
      <c r="E139" s="102" t="str">
        <f t="shared" ca="1" si="56"/>
        <v/>
      </c>
      <c r="F139" s="177" t="str">
        <f t="shared" ca="1" si="65"/>
        <v/>
      </c>
      <c r="G139" s="139" t="str">
        <f t="shared" ca="1" si="66"/>
        <v/>
      </c>
      <c r="H139" s="139" t="str">
        <f t="shared" ca="1" si="67"/>
        <v/>
      </c>
      <c r="I139" s="140" t="str">
        <f t="shared" ca="1" si="57"/>
        <v/>
      </c>
      <c r="J139" s="118" t="str">
        <f t="shared" ca="1" si="58"/>
        <v/>
      </c>
      <c r="K139" s="118" t="str">
        <f t="shared" ca="1" si="68"/>
        <v/>
      </c>
      <c r="L139" s="140" t="str">
        <f t="shared" ca="1" si="69"/>
        <v/>
      </c>
      <c r="M139" s="140" t="str">
        <f t="shared" ca="1" si="73"/>
        <v/>
      </c>
      <c r="N139" s="139" t="str">
        <f t="shared" ca="1" si="70"/>
        <v/>
      </c>
      <c r="O139" s="140" t="str">
        <f t="shared" ca="1" si="59"/>
        <v/>
      </c>
      <c r="P139" s="118" t="str">
        <f t="shared" ca="1" si="60"/>
        <v/>
      </c>
      <c r="Q139" s="138" t="str">
        <f t="shared" ca="1" si="61"/>
        <v/>
      </c>
      <c r="S139" s="1" t="str">
        <f t="shared" ca="1" si="71"/>
        <v/>
      </c>
    </row>
    <row r="140" spans="1:19" x14ac:dyDescent="0.15">
      <c r="A140" s="138" t="str">
        <f t="shared" ca="1" si="72"/>
        <v/>
      </c>
      <c r="B140" s="102" t="str">
        <f t="shared" ca="1" si="62"/>
        <v/>
      </c>
      <c r="C140" s="102" t="str">
        <f t="shared" ca="1" si="63"/>
        <v/>
      </c>
      <c r="D140" s="102" t="str">
        <f t="shared" ca="1" si="64"/>
        <v/>
      </c>
      <c r="E140" s="102" t="str">
        <f t="shared" ca="1" si="56"/>
        <v/>
      </c>
      <c r="F140" s="177" t="str">
        <f t="shared" ca="1" si="65"/>
        <v/>
      </c>
      <c r="G140" s="139" t="str">
        <f t="shared" ca="1" si="66"/>
        <v/>
      </c>
      <c r="H140" s="139" t="str">
        <f t="shared" ca="1" si="67"/>
        <v/>
      </c>
      <c r="I140" s="140" t="str">
        <f t="shared" ca="1" si="57"/>
        <v/>
      </c>
      <c r="J140" s="118" t="str">
        <f t="shared" ca="1" si="58"/>
        <v/>
      </c>
      <c r="K140" s="118" t="str">
        <f t="shared" ca="1" si="68"/>
        <v/>
      </c>
      <c r="L140" s="140" t="str">
        <f t="shared" ca="1" si="69"/>
        <v/>
      </c>
      <c r="M140" s="140" t="str">
        <f t="shared" ca="1" si="73"/>
        <v/>
      </c>
      <c r="N140" s="139" t="str">
        <f t="shared" ca="1" si="70"/>
        <v/>
      </c>
      <c r="O140" s="140" t="str">
        <f t="shared" ca="1" si="59"/>
        <v/>
      </c>
      <c r="P140" s="118" t="str">
        <f t="shared" ca="1" si="60"/>
        <v/>
      </c>
      <c r="Q140" s="138" t="str">
        <f t="shared" ca="1" si="61"/>
        <v/>
      </c>
      <c r="S140" s="1" t="str">
        <f t="shared" ca="1" si="71"/>
        <v/>
      </c>
    </row>
    <row r="141" spans="1:19" x14ac:dyDescent="0.15">
      <c r="A141" s="138" t="str">
        <f t="shared" ca="1" si="72"/>
        <v/>
      </c>
      <c r="B141" s="102" t="str">
        <f t="shared" ca="1" si="62"/>
        <v/>
      </c>
      <c r="C141" s="102" t="str">
        <f t="shared" ca="1" si="63"/>
        <v/>
      </c>
      <c r="D141" s="102" t="str">
        <f t="shared" ca="1" si="64"/>
        <v/>
      </c>
      <c r="E141" s="102" t="str">
        <f t="shared" ca="1" si="56"/>
        <v/>
      </c>
      <c r="F141" s="177" t="str">
        <f t="shared" ca="1" si="65"/>
        <v/>
      </c>
      <c r="G141" s="139" t="str">
        <f t="shared" ca="1" si="66"/>
        <v/>
      </c>
      <c r="H141" s="139" t="str">
        <f t="shared" ca="1" si="67"/>
        <v/>
      </c>
      <c r="I141" s="140" t="str">
        <f t="shared" ca="1" si="57"/>
        <v/>
      </c>
      <c r="J141" s="118" t="str">
        <f t="shared" ca="1" si="58"/>
        <v/>
      </c>
      <c r="K141" s="118" t="str">
        <f t="shared" ca="1" si="68"/>
        <v/>
      </c>
      <c r="L141" s="140" t="str">
        <f t="shared" ca="1" si="69"/>
        <v/>
      </c>
      <c r="M141" s="140" t="str">
        <f t="shared" ca="1" si="73"/>
        <v/>
      </c>
      <c r="N141" s="139" t="str">
        <f t="shared" ca="1" si="70"/>
        <v/>
      </c>
      <c r="O141" s="140" t="str">
        <f t="shared" ca="1" si="59"/>
        <v/>
      </c>
      <c r="P141" s="118" t="str">
        <f t="shared" ca="1" si="60"/>
        <v/>
      </c>
      <c r="Q141" s="138" t="str">
        <f t="shared" ca="1" si="61"/>
        <v/>
      </c>
      <c r="S141" s="1" t="str">
        <f t="shared" ca="1" si="71"/>
        <v/>
      </c>
    </row>
    <row r="142" spans="1:19" x14ac:dyDescent="0.15">
      <c r="A142" s="138" t="str">
        <f t="shared" ca="1" si="72"/>
        <v/>
      </c>
      <c r="B142" s="102" t="str">
        <f t="shared" ca="1" si="62"/>
        <v/>
      </c>
      <c r="C142" s="102" t="str">
        <f t="shared" ca="1" si="63"/>
        <v/>
      </c>
      <c r="D142" s="102" t="str">
        <f t="shared" ca="1" si="64"/>
        <v/>
      </c>
      <c r="E142" s="102" t="str">
        <f t="shared" ca="1" si="56"/>
        <v/>
      </c>
      <c r="F142" s="177" t="str">
        <f t="shared" ca="1" si="65"/>
        <v/>
      </c>
      <c r="G142" s="139" t="str">
        <f t="shared" ca="1" si="66"/>
        <v/>
      </c>
      <c r="H142" s="139" t="str">
        <f t="shared" ca="1" si="67"/>
        <v/>
      </c>
      <c r="I142" s="140" t="str">
        <f t="shared" ca="1" si="57"/>
        <v/>
      </c>
      <c r="J142" s="118" t="str">
        <f t="shared" ca="1" si="58"/>
        <v/>
      </c>
      <c r="K142" s="118" t="str">
        <f t="shared" ca="1" si="68"/>
        <v/>
      </c>
      <c r="L142" s="140" t="str">
        <f t="shared" ca="1" si="69"/>
        <v/>
      </c>
      <c r="M142" s="140" t="str">
        <f t="shared" ca="1" si="73"/>
        <v/>
      </c>
      <c r="N142" s="139" t="str">
        <f t="shared" ca="1" si="70"/>
        <v/>
      </c>
      <c r="O142" s="140" t="str">
        <f t="shared" ca="1" si="59"/>
        <v/>
      </c>
      <c r="P142" s="118" t="str">
        <f t="shared" ca="1" si="60"/>
        <v/>
      </c>
      <c r="Q142" s="138" t="str">
        <f t="shared" ca="1" si="61"/>
        <v/>
      </c>
      <c r="S142" s="1" t="str">
        <f t="shared" ca="1" si="71"/>
        <v/>
      </c>
    </row>
    <row r="143" spans="1:19" x14ac:dyDescent="0.15">
      <c r="A143" s="138" t="str">
        <f t="shared" ca="1" si="72"/>
        <v/>
      </c>
      <c r="B143" s="102" t="str">
        <f t="shared" ca="1" si="62"/>
        <v/>
      </c>
      <c r="C143" s="102" t="str">
        <f t="shared" ca="1" si="63"/>
        <v/>
      </c>
      <c r="D143" s="102" t="str">
        <f t="shared" ca="1" si="64"/>
        <v/>
      </c>
      <c r="E143" s="102" t="str">
        <f t="shared" ca="1" si="56"/>
        <v/>
      </c>
      <c r="F143" s="177" t="str">
        <f t="shared" ca="1" si="65"/>
        <v/>
      </c>
      <c r="G143" s="139" t="str">
        <f t="shared" ca="1" si="66"/>
        <v/>
      </c>
      <c r="H143" s="139" t="str">
        <f t="shared" ca="1" si="67"/>
        <v/>
      </c>
      <c r="I143" s="140" t="str">
        <f t="shared" ca="1" si="57"/>
        <v/>
      </c>
      <c r="J143" s="118" t="str">
        <f t="shared" ca="1" si="58"/>
        <v/>
      </c>
      <c r="K143" s="118" t="str">
        <f t="shared" ca="1" si="68"/>
        <v/>
      </c>
      <c r="L143" s="140" t="str">
        <f t="shared" ca="1" si="69"/>
        <v/>
      </c>
      <c r="M143" s="140" t="str">
        <f t="shared" ca="1" si="73"/>
        <v/>
      </c>
      <c r="N143" s="139" t="str">
        <f t="shared" ca="1" si="70"/>
        <v/>
      </c>
      <c r="O143" s="140" t="str">
        <f t="shared" ca="1" si="59"/>
        <v/>
      </c>
      <c r="P143" s="118" t="str">
        <f t="shared" ca="1" si="60"/>
        <v/>
      </c>
      <c r="Q143" s="138" t="str">
        <f t="shared" ca="1" si="61"/>
        <v/>
      </c>
      <c r="S143" s="1" t="str">
        <f t="shared" ca="1" si="71"/>
        <v/>
      </c>
    </row>
    <row r="144" spans="1:19" x14ac:dyDescent="0.15">
      <c r="A144" s="138" t="str">
        <f t="shared" ca="1" si="72"/>
        <v/>
      </c>
      <c r="B144" s="102" t="str">
        <f t="shared" ca="1" si="62"/>
        <v/>
      </c>
      <c r="C144" s="102" t="str">
        <f t="shared" ca="1" si="63"/>
        <v/>
      </c>
      <c r="D144" s="102" t="str">
        <f t="shared" ca="1" si="64"/>
        <v/>
      </c>
      <c r="E144" s="102" t="str">
        <f t="shared" ca="1" si="56"/>
        <v/>
      </c>
      <c r="F144" s="177" t="str">
        <f t="shared" ca="1" si="65"/>
        <v/>
      </c>
      <c r="G144" s="139" t="str">
        <f t="shared" ca="1" si="66"/>
        <v/>
      </c>
      <c r="H144" s="139" t="str">
        <f t="shared" ca="1" si="67"/>
        <v/>
      </c>
      <c r="I144" s="140" t="str">
        <f t="shared" ca="1" si="57"/>
        <v/>
      </c>
      <c r="J144" s="118" t="str">
        <f t="shared" ca="1" si="58"/>
        <v/>
      </c>
      <c r="K144" s="118" t="str">
        <f t="shared" ca="1" si="68"/>
        <v/>
      </c>
      <c r="L144" s="140" t="str">
        <f t="shared" ca="1" si="69"/>
        <v/>
      </c>
      <c r="M144" s="140" t="str">
        <f t="shared" ca="1" si="73"/>
        <v/>
      </c>
      <c r="N144" s="139" t="str">
        <f t="shared" ca="1" si="70"/>
        <v/>
      </c>
      <c r="O144" s="140" t="str">
        <f t="shared" ca="1" si="59"/>
        <v/>
      </c>
      <c r="P144" s="118" t="str">
        <f t="shared" ca="1" si="60"/>
        <v/>
      </c>
      <c r="Q144" s="138" t="str">
        <f t="shared" ca="1" si="61"/>
        <v/>
      </c>
      <c r="S144" s="1" t="str">
        <f t="shared" ca="1" si="71"/>
        <v/>
      </c>
    </row>
    <row r="145" spans="1:19" x14ac:dyDescent="0.15">
      <c r="A145" s="138" t="str">
        <f t="shared" ca="1" si="72"/>
        <v/>
      </c>
      <c r="B145" s="102" t="str">
        <f t="shared" ca="1" si="62"/>
        <v/>
      </c>
      <c r="C145" s="102" t="str">
        <f t="shared" ca="1" si="63"/>
        <v/>
      </c>
      <c r="D145" s="102" t="str">
        <f t="shared" ca="1" si="64"/>
        <v/>
      </c>
      <c r="E145" s="102" t="str">
        <f t="shared" ca="1" si="56"/>
        <v/>
      </c>
      <c r="F145" s="177" t="str">
        <f t="shared" ca="1" si="65"/>
        <v/>
      </c>
      <c r="G145" s="139" t="str">
        <f t="shared" ca="1" si="66"/>
        <v/>
      </c>
      <c r="H145" s="139" t="str">
        <f t="shared" ca="1" si="67"/>
        <v/>
      </c>
      <c r="I145" s="140" t="str">
        <f t="shared" ca="1" si="57"/>
        <v/>
      </c>
      <c r="J145" s="118" t="str">
        <f t="shared" ca="1" si="58"/>
        <v/>
      </c>
      <c r="K145" s="118" t="str">
        <f t="shared" ca="1" si="68"/>
        <v/>
      </c>
      <c r="L145" s="140" t="str">
        <f t="shared" ca="1" si="69"/>
        <v/>
      </c>
      <c r="M145" s="140" t="str">
        <f t="shared" ca="1" si="73"/>
        <v/>
      </c>
      <c r="N145" s="139" t="str">
        <f t="shared" ca="1" si="70"/>
        <v/>
      </c>
      <c r="O145" s="140" t="str">
        <f t="shared" ca="1" si="59"/>
        <v/>
      </c>
      <c r="P145" s="118" t="str">
        <f t="shared" ca="1" si="60"/>
        <v/>
      </c>
      <c r="Q145" s="138" t="str">
        <f t="shared" ca="1" si="61"/>
        <v/>
      </c>
      <c r="S145" s="1" t="str">
        <f t="shared" ca="1" si="71"/>
        <v/>
      </c>
    </row>
    <row r="146" spans="1:19" x14ac:dyDescent="0.15">
      <c r="A146" s="138" t="str">
        <f t="shared" ca="1" si="72"/>
        <v/>
      </c>
      <c r="B146" s="102" t="str">
        <f t="shared" ca="1" si="62"/>
        <v/>
      </c>
      <c r="C146" s="102" t="str">
        <f t="shared" ca="1" si="63"/>
        <v/>
      </c>
      <c r="D146" s="102" t="str">
        <f t="shared" ca="1" si="64"/>
        <v/>
      </c>
      <c r="E146" s="102" t="str">
        <f t="shared" ca="1" si="56"/>
        <v/>
      </c>
      <c r="F146" s="177" t="str">
        <f t="shared" ca="1" si="65"/>
        <v/>
      </c>
      <c r="G146" s="139" t="str">
        <f t="shared" ca="1" si="66"/>
        <v/>
      </c>
      <c r="H146" s="139" t="str">
        <f t="shared" ca="1" si="67"/>
        <v/>
      </c>
      <c r="I146" s="140" t="str">
        <f t="shared" ca="1" si="57"/>
        <v/>
      </c>
      <c r="J146" s="118" t="str">
        <f t="shared" ca="1" si="58"/>
        <v/>
      </c>
      <c r="K146" s="118" t="str">
        <f t="shared" ca="1" si="68"/>
        <v/>
      </c>
      <c r="L146" s="140" t="str">
        <f t="shared" ca="1" si="69"/>
        <v/>
      </c>
      <c r="M146" s="140" t="str">
        <f t="shared" ca="1" si="73"/>
        <v/>
      </c>
      <c r="N146" s="139" t="str">
        <f t="shared" ca="1" si="70"/>
        <v/>
      </c>
      <c r="O146" s="140" t="str">
        <f t="shared" ca="1" si="59"/>
        <v/>
      </c>
      <c r="P146" s="118" t="str">
        <f t="shared" ca="1" si="60"/>
        <v/>
      </c>
      <c r="Q146" s="138" t="str">
        <f t="shared" ca="1" si="61"/>
        <v/>
      </c>
      <c r="S146" s="1" t="str">
        <f t="shared" ca="1" si="71"/>
        <v/>
      </c>
    </row>
    <row r="147" spans="1:19" x14ac:dyDescent="0.15">
      <c r="A147" s="138" t="str">
        <f t="shared" ca="1" si="72"/>
        <v/>
      </c>
      <c r="B147" s="102" t="str">
        <f t="shared" ca="1" si="62"/>
        <v/>
      </c>
      <c r="C147" s="102" t="str">
        <f t="shared" ca="1" si="63"/>
        <v/>
      </c>
      <c r="D147" s="102" t="str">
        <f t="shared" ca="1" si="64"/>
        <v/>
      </c>
      <c r="E147" s="102" t="str">
        <f t="shared" ca="1" si="56"/>
        <v/>
      </c>
      <c r="F147" s="177" t="str">
        <f t="shared" ca="1" si="65"/>
        <v/>
      </c>
      <c r="G147" s="139" t="str">
        <f t="shared" ca="1" si="66"/>
        <v/>
      </c>
      <c r="H147" s="139" t="str">
        <f t="shared" ca="1" si="67"/>
        <v/>
      </c>
      <c r="I147" s="140" t="str">
        <f t="shared" ca="1" si="57"/>
        <v/>
      </c>
      <c r="J147" s="118" t="str">
        <f t="shared" ca="1" si="58"/>
        <v/>
      </c>
      <c r="K147" s="118" t="str">
        <f t="shared" ca="1" si="68"/>
        <v/>
      </c>
      <c r="L147" s="140" t="str">
        <f t="shared" ca="1" si="69"/>
        <v/>
      </c>
      <c r="M147" s="140" t="str">
        <f t="shared" ca="1" si="73"/>
        <v/>
      </c>
      <c r="N147" s="139" t="str">
        <f t="shared" ca="1" si="70"/>
        <v/>
      </c>
      <c r="O147" s="140" t="str">
        <f t="shared" ca="1" si="59"/>
        <v/>
      </c>
      <c r="P147" s="118" t="str">
        <f t="shared" ca="1" si="60"/>
        <v/>
      </c>
      <c r="Q147" s="138" t="str">
        <f t="shared" ca="1" si="61"/>
        <v/>
      </c>
      <c r="S147" s="1" t="str">
        <f t="shared" ca="1" si="71"/>
        <v/>
      </c>
    </row>
    <row r="148" spans="1:19" x14ac:dyDescent="0.15">
      <c r="A148" s="138" t="str">
        <f t="shared" ca="1" si="72"/>
        <v/>
      </c>
      <c r="B148" s="102" t="str">
        <f t="shared" ca="1" si="62"/>
        <v/>
      </c>
      <c r="C148" s="102" t="str">
        <f t="shared" ca="1" si="63"/>
        <v/>
      </c>
      <c r="D148" s="102" t="str">
        <f t="shared" ca="1" si="64"/>
        <v/>
      </c>
      <c r="E148" s="102" t="str">
        <f t="shared" ca="1" si="56"/>
        <v/>
      </c>
      <c r="F148" s="177" t="str">
        <f t="shared" ca="1" si="65"/>
        <v/>
      </c>
      <c r="G148" s="139" t="str">
        <f t="shared" ca="1" si="66"/>
        <v/>
      </c>
      <c r="H148" s="139" t="str">
        <f t="shared" ca="1" si="67"/>
        <v/>
      </c>
      <c r="I148" s="140" t="str">
        <f t="shared" ca="1" si="57"/>
        <v/>
      </c>
      <c r="J148" s="118" t="str">
        <f t="shared" ca="1" si="58"/>
        <v/>
      </c>
      <c r="K148" s="118" t="str">
        <f t="shared" ca="1" si="68"/>
        <v/>
      </c>
      <c r="L148" s="140" t="str">
        <f t="shared" ca="1" si="69"/>
        <v/>
      </c>
      <c r="M148" s="140" t="str">
        <f t="shared" ca="1" si="73"/>
        <v/>
      </c>
      <c r="N148" s="139" t="str">
        <f t="shared" ca="1" si="70"/>
        <v/>
      </c>
      <c r="O148" s="140" t="str">
        <f t="shared" ca="1" si="59"/>
        <v/>
      </c>
      <c r="P148" s="118" t="str">
        <f t="shared" ca="1" si="60"/>
        <v/>
      </c>
      <c r="Q148" s="138" t="str">
        <f t="shared" ca="1" si="61"/>
        <v/>
      </c>
      <c r="S148" s="1" t="str">
        <f t="shared" ca="1" si="71"/>
        <v/>
      </c>
    </row>
    <row r="149" spans="1:19" x14ac:dyDescent="0.15">
      <c r="A149" s="138" t="str">
        <f t="shared" ca="1" si="72"/>
        <v/>
      </c>
      <c r="B149" s="102" t="str">
        <f t="shared" ca="1" si="62"/>
        <v/>
      </c>
      <c r="C149" s="102" t="str">
        <f t="shared" ca="1" si="63"/>
        <v/>
      </c>
      <c r="D149" s="102" t="str">
        <f t="shared" ca="1" si="64"/>
        <v/>
      </c>
      <c r="E149" s="102" t="str">
        <f t="shared" ca="1" si="56"/>
        <v/>
      </c>
      <c r="F149" s="177" t="str">
        <f t="shared" ca="1" si="65"/>
        <v/>
      </c>
      <c r="G149" s="139" t="str">
        <f t="shared" ca="1" si="66"/>
        <v/>
      </c>
      <c r="H149" s="139" t="str">
        <f t="shared" ca="1" si="67"/>
        <v/>
      </c>
      <c r="I149" s="140" t="str">
        <f t="shared" ca="1" si="57"/>
        <v/>
      </c>
      <c r="J149" s="118" t="str">
        <f t="shared" ca="1" si="58"/>
        <v/>
      </c>
      <c r="K149" s="118" t="str">
        <f t="shared" ca="1" si="68"/>
        <v/>
      </c>
      <c r="L149" s="140" t="str">
        <f t="shared" ca="1" si="69"/>
        <v/>
      </c>
      <c r="M149" s="140" t="str">
        <f t="shared" ca="1" si="73"/>
        <v/>
      </c>
      <c r="N149" s="139" t="str">
        <f t="shared" ca="1" si="70"/>
        <v/>
      </c>
      <c r="O149" s="140" t="str">
        <f t="shared" ca="1" si="59"/>
        <v/>
      </c>
      <c r="P149" s="118" t="str">
        <f t="shared" ca="1" si="60"/>
        <v/>
      </c>
      <c r="Q149" s="138" t="str">
        <f t="shared" ca="1" si="61"/>
        <v/>
      </c>
      <c r="S149" s="1" t="str">
        <f t="shared" ca="1" si="71"/>
        <v/>
      </c>
    </row>
    <row r="150" spans="1:19" x14ac:dyDescent="0.15">
      <c r="A150" s="138" t="str">
        <f t="shared" ca="1" si="72"/>
        <v/>
      </c>
      <c r="B150" s="102" t="str">
        <f t="shared" ca="1" si="62"/>
        <v/>
      </c>
      <c r="C150" s="102" t="str">
        <f t="shared" ca="1" si="63"/>
        <v/>
      </c>
      <c r="D150" s="102" t="str">
        <f t="shared" ca="1" si="64"/>
        <v/>
      </c>
      <c r="E150" s="102" t="str">
        <f t="shared" ca="1" si="56"/>
        <v/>
      </c>
      <c r="F150" s="177" t="str">
        <f t="shared" ca="1" si="65"/>
        <v/>
      </c>
      <c r="G150" s="139" t="str">
        <f t="shared" ca="1" si="66"/>
        <v/>
      </c>
      <c r="H150" s="139" t="str">
        <f t="shared" ca="1" si="67"/>
        <v/>
      </c>
      <c r="I150" s="140" t="str">
        <f t="shared" ca="1" si="57"/>
        <v/>
      </c>
      <c r="J150" s="118" t="str">
        <f t="shared" ca="1" si="58"/>
        <v/>
      </c>
      <c r="K150" s="118" t="str">
        <f t="shared" ca="1" si="68"/>
        <v/>
      </c>
      <c r="L150" s="140" t="str">
        <f t="shared" ca="1" si="69"/>
        <v/>
      </c>
      <c r="M150" s="140" t="str">
        <f t="shared" ca="1" si="73"/>
        <v/>
      </c>
      <c r="N150" s="139" t="str">
        <f t="shared" ca="1" si="70"/>
        <v/>
      </c>
      <c r="O150" s="140" t="str">
        <f t="shared" ca="1" si="59"/>
        <v/>
      </c>
      <c r="P150" s="118" t="str">
        <f t="shared" ca="1" si="60"/>
        <v/>
      </c>
      <c r="Q150" s="138" t="str">
        <f t="shared" ca="1" si="61"/>
        <v/>
      </c>
      <c r="S150" s="1" t="str">
        <f t="shared" ca="1" si="71"/>
        <v/>
      </c>
    </row>
    <row r="151" spans="1:19" x14ac:dyDescent="0.15">
      <c r="A151" s="138" t="str">
        <f t="shared" ca="1" si="72"/>
        <v/>
      </c>
      <c r="B151" s="102" t="str">
        <f t="shared" ca="1" si="62"/>
        <v/>
      </c>
      <c r="C151" s="102" t="str">
        <f t="shared" ca="1" si="63"/>
        <v/>
      </c>
      <c r="D151" s="102" t="str">
        <f t="shared" ca="1" si="64"/>
        <v/>
      </c>
      <c r="E151" s="102" t="str">
        <f t="shared" ca="1" si="56"/>
        <v/>
      </c>
      <c r="F151" s="177" t="str">
        <f t="shared" ca="1" si="65"/>
        <v/>
      </c>
      <c r="G151" s="139" t="str">
        <f t="shared" ca="1" si="66"/>
        <v/>
      </c>
      <c r="H151" s="139" t="str">
        <f t="shared" ca="1" si="67"/>
        <v/>
      </c>
      <c r="I151" s="140" t="str">
        <f t="shared" ca="1" si="57"/>
        <v/>
      </c>
      <c r="J151" s="118" t="str">
        <f t="shared" ca="1" si="58"/>
        <v/>
      </c>
      <c r="K151" s="118" t="str">
        <f t="shared" ca="1" si="68"/>
        <v/>
      </c>
      <c r="L151" s="140" t="str">
        <f t="shared" ca="1" si="69"/>
        <v/>
      </c>
      <c r="M151" s="140" t="str">
        <f t="shared" ca="1" si="73"/>
        <v/>
      </c>
      <c r="N151" s="139" t="str">
        <f t="shared" ca="1" si="70"/>
        <v/>
      </c>
      <c r="O151" s="140" t="str">
        <f t="shared" ca="1" si="59"/>
        <v/>
      </c>
      <c r="P151" s="118" t="str">
        <f t="shared" ca="1" si="60"/>
        <v/>
      </c>
      <c r="Q151" s="138" t="str">
        <f t="shared" ca="1" si="61"/>
        <v/>
      </c>
      <c r="S151" s="1" t="str">
        <f t="shared" ca="1" si="71"/>
        <v/>
      </c>
    </row>
    <row r="152" spans="1:19" x14ac:dyDescent="0.15">
      <c r="A152" s="138" t="str">
        <f t="shared" ca="1" si="72"/>
        <v/>
      </c>
      <c r="B152" s="102" t="str">
        <f t="shared" ca="1" si="62"/>
        <v/>
      </c>
      <c r="C152" s="102" t="str">
        <f t="shared" ca="1" si="63"/>
        <v/>
      </c>
      <c r="D152" s="102" t="str">
        <f t="shared" ca="1" si="64"/>
        <v/>
      </c>
      <c r="E152" s="102" t="str">
        <f t="shared" ca="1" si="56"/>
        <v/>
      </c>
      <c r="F152" s="177" t="str">
        <f t="shared" ca="1" si="65"/>
        <v/>
      </c>
      <c r="G152" s="139" t="str">
        <f t="shared" ca="1" si="66"/>
        <v/>
      </c>
      <c r="H152" s="139" t="str">
        <f t="shared" ca="1" si="67"/>
        <v/>
      </c>
      <c r="I152" s="140" t="str">
        <f t="shared" ca="1" si="57"/>
        <v/>
      </c>
      <c r="J152" s="118" t="str">
        <f t="shared" ca="1" si="58"/>
        <v/>
      </c>
      <c r="K152" s="118" t="str">
        <f t="shared" ca="1" si="68"/>
        <v/>
      </c>
      <c r="L152" s="140" t="str">
        <f t="shared" ca="1" si="69"/>
        <v/>
      </c>
      <c r="M152" s="140" t="str">
        <f t="shared" ca="1" si="73"/>
        <v/>
      </c>
      <c r="N152" s="139" t="str">
        <f t="shared" ca="1" si="70"/>
        <v/>
      </c>
      <c r="O152" s="140" t="str">
        <f t="shared" ca="1" si="59"/>
        <v/>
      </c>
      <c r="P152" s="118" t="str">
        <f t="shared" ca="1" si="60"/>
        <v/>
      </c>
      <c r="Q152" s="138" t="str">
        <f t="shared" ca="1" si="61"/>
        <v/>
      </c>
      <c r="S152" s="1" t="str">
        <f t="shared" ca="1" si="71"/>
        <v/>
      </c>
    </row>
    <row r="153" spans="1:19" x14ac:dyDescent="0.15">
      <c r="A153" s="138" t="str">
        <f t="shared" ca="1" si="72"/>
        <v/>
      </c>
      <c r="B153" s="102" t="str">
        <f t="shared" ca="1" si="62"/>
        <v/>
      </c>
      <c r="C153" s="102" t="str">
        <f t="shared" ca="1" si="63"/>
        <v/>
      </c>
      <c r="D153" s="102" t="str">
        <f t="shared" ca="1" si="64"/>
        <v/>
      </c>
      <c r="E153" s="102" t="str">
        <f t="shared" ca="1" si="56"/>
        <v/>
      </c>
      <c r="F153" s="177" t="str">
        <f t="shared" ca="1" si="65"/>
        <v/>
      </c>
      <c r="G153" s="139" t="str">
        <f t="shared" ca="1" si="66"/>
        <v/>
      </c>
      <c r="H153" s="139" t="str">
        <f t="shared" ca="1" si="67"/>
        <v/>
      </c>
      <c r="I153" s="140" t="str">
        <f t="shared" ca="1" si="57"/>
        <v/>
      </c>
      <c r="J153" s="118" t="str">
        <f t="shared" ca="1" si="58"/>
        <v/>
      </c>
      <c r="K153" s="118" t="str">
        <f t="shared" ca="1" si="68"/>
        <v/>
      </c>
      <c r="L153" s="140" t="str">
        <f t="shared" ca="1" si="69"/>
        <v/>
      </c>
      <c r="M153" s="140" t="str">
        <f t="shared" ca="1" si="73"/>
        <v/>
      </c>
      <c r="N153" s="139" t="str">
        <f t="shared" ca="1" si="70"/>
        <v/>
      </c>
      <c r="O153" s="140" t="str">
        <f t="shared" ca="1" si="59"/>
        <v/>
      </c>
      <c r="P153" s="118" t="str">
        <f t="shared" ca="1" si="60"/>
        <v/>
      </c>
      <c r="Q153" s="138" t="str">
        <f t="shared" ca="1" si="61"/>
        <v/>
      </c>
      <c r="S153" s="1" t="str">
        <f t="shared" ca="1" si="71"/>
        <v/>
      </c>
    </row>
    <row r="154" spans="1:19" x14ac:dyDescent="0.15">
      <c r="A154" s="138" t="str">
        <f t="shared" ca="1" si="72"/>
        <v/>
      </c>
      <c r="B154" s="102" t="str">
        <f t="shared" ca="1" si="62"/>
        <v/>
      </c>
      <c r="C154" s="102" t="str">
        <f t="shared" ca="1" si="63"/>
        <v/>
      </c>
      <c r="D154" s="102" t="str">
        <f t="shared" ca="1" si="64"/>
        <v/>
      </c>
      <c r="E154" s="102" t="str">
        <f t="shared" ca="1" si="56"/>
        <v/>
      </c>
      <c r="F154" s="177" t="str">
        <f t="shared" ca="1" si="65"/>
        <v/>
      </c>
      <c r="G154" s="139" t="str">
        <f t="shared" ca="1" si="66"/>
        <v/>
      </c>
      <c r="H154" s="139" t="str">
        <f t="shared" ca="1" si="67"/>
        <v/>
      </c>
      <c r="I154" s="140" t="str">
        <f t="shared" ca="1" si="57"/>
        <v/>
      </c>
      <c r="J154" s="118" t="str">
        <f t="shared" ca="1" si="58"/>
        <v/>
      </c>
      <c r="K154" s="118" t="str">
        <f t="shared" ca="1" si="68"/>
        <v/>
      </c>
      <c r="L154" s="140" t="str">
        <f t="shared" ca="1" si="69"/>
        <v/>
      </c>
      <c r="M154" s="140" t="str">
        <f t="shared" ca="1" si="73"/>
        <v/>
      </c>
      <c r="N154" s="139" t="str">
        <f t="shared" ca="1" si="70"/>
        <v/>
      </c>
      <c r="O154" s="140" t="str">
        <f t="shared" ca="1" si="59"/>
        <v/>
      </c>
      <c r="P154" s="118" t="str">
        <f t="shared" ca="1" si="60"/>
        <v/>
      </c>
      <c r="Q154" s="138" t="str">
        <f t="shared" ca="1" si="61"/>
        <v/>
      </c>
      <c r="S154" s="1" t="str">
        <f t="shared" ca="1" si="71"/>
        <v/>
      </c>
    </row>
    <row r="155" spans="1:19" x14ac:dyDescent="0.15">
      <c r="A155" s="138" t="str">
        <f t="shared" ca="1" si="72"/>
        <v/>
      </c>
      <c r="B155" s="102" t="str">
        <f t="shared" ca="1" si="62"/>
        <v/>
      </c>
      <c r="C155" s="102" t="str">
        <f t="shared" ca="1" si="63"/>
        <v/>
      </c>
      <c r="D155" s="102" t="str">
        <f t="shared" ca="1" si="64"/>
        <v/>
      </c>
      <c r="E155" s="102" t="str">
        <f t="shared" ca="1" si="56"/>
        <v/>
      </c>
      <c r="F155" s="177" t="str">
        <f t="shared" ca="1" si="65"/>
        <v/>
      </c>
      <c r="G155" s="139" t="str">
        <f t="shared" ca="1" si="66"/>
        <v/>
      </c>
      <c r="H155" s="139" t="str">
        <f t="shared" ca="1" si="67"/>
        <v/>
      </c>
      <c r="I155" s="140" t="str">
        <f t="shared" ca="1" si="57"/>
        <v/>
      </c>
      <c r="J155" s="118" t="str">
        <f t="shared" ca="1" si="58"/>
        <v/>
      </c>
      <c r="K155" s="118" t="str">
        <f t="shared" ca="1" si="68"/>
        <v/>
      </c>
      <c r="L155" s="140" t="str">
        <f t="shared" ca="1" si="69"/>
        <v/>
      </c>
      <c r="M155" s="140" t="str">
        <f t="shared" ca="1" si="73"/>
        <v/>
      </c>
      <c r="N155" s="139" t="str">
        <f t="shared" ca="1" si="70"/>
        <v/>
      </c>
      <c r="O155" s="140" t="str">
        <f t="shared" ca="1" si="59"/>
        <v/>
      </c>
      <c r="P155" s="118" t="str">
        <f t="shared" ca="1" si="60"/>
        <v/>
      </c>
      <c r="Q155" s="138" t="str">
        <f t="shared" ca="1" si="61"/>
        <v/>
      </c>
      <c r="S155" s="1" t="str">
        <f t="shared" ca="1" si="71"/>
        <v/>
      </c>
    </row>
    <row r="156" spans="1:19" x14ac:dyDescent="0.15">
      <c r="A156" s="138" t="str">
        <f t="shared" ca="1" si="72"/>
        <v/>
      </c>
      <c r="B156" s="102" t="str">
        <f t="shared" ca="1" si="62"/>
        <v/>
      </c>
      <c r="C156" s="102" t="str">
        <f t="shared" ca="1" si="63"/>
        <v/>
      </c>
      <c r="D156" s="102" t="str">
        <f t="shared" ca="1" si="64"/>
        <v/>
      </c>
      <c r="E156" s="102" t="str">
        <f t="shared" ca="1" si="56"/>
        <v/>
      </c>
      <c r="F156" s="177" t="str">
        <f t="shared" ca="1" si="65"/>
        <v/>
      </c>
      <c r="G156" s="139" t="str">
        <f t="shared" ca="1" si="66"/>
        <v/>
      </c>
      <c r="H156" s="139" t="str">
        <f t="shared" ca="1" si="67"/>
        <v/>
      </c>
      <c r="I156" s="140" t="str">
        <f t="shared" ca="1" si="57"/>
        <v/>
      </c>
      <c r="J156" s="118" t="str">
        <f t="shared" ca="1" si="58"/>
        <v/>
      </c>
      <c r="K156" s="118" t="str">
        <f t="shared" ca="1" si="68"/>
        <v/>
      </c>
      <c r="L156" s="140" t="str">
        <f t="shared" ca="1" si="69"/>
        <v/>
      </c>
      <c r="M156" s="140" t="str">
        <f t="shared" ca="1" si="73"/>
        <v/>
      </c>
      <c r="N156" s="139" t="str">
        <f t="shared" ca="1" si="70"/>
        <v/>
      </c>
      <c r="O156" s="140" t="str">
        <f t="shared" ca="1" si="59"/>
        <v/>
      </c>
      <c r="P156" s="118" t="str">
        <f t="shared" ca="1" si="60"/>
        <v/>
      </c>
      <c r="Q156" s="138" t="str">
        <f t="shared" ca="1" si="61"/>
        <v/>
      </c>
      <c r="S156" s="1" t="str">
        <f t="shared" ca="1" si="71"/>
        <v/>
      </c>
    </row>
    <row r="157" spans="1:19" x14ac:dyDescent="0.15">
      <c r="A157" s="138" t="str">
        <f t="shared" ca="1" si="72"/>
        <v/>
      </c>
      <c r="B157" s="102" t="str">
        <f t="shared" ca="1" si="62"/>
        <v/>
      </c>
      <c r="C157" s="102" t="str">
        <f t="shared" ca="1" si="63"/>
        <v/>
      </c>
      <c r="D157" s="102" t="str">
        <f t="shared" ca="1" si="64"/>
        <v/>
      </c>
      <c r="E157" s="102" t="str">
        <f t="shared" ca="1" si="56"/>
        <v/>
      </c>
      <c r="F157" s="177" t="str">
        <f t="shared" ca="1" si="65"/>
        <v/>
      </c>
      <c r="G157" s="139" t="str">
        <f t="shared" ca="1" si="66"/>
        <v/>
      </c>
      <c r="H157" s="139" t="str">
        <f t="shared" ca="1" si="67"/>
        <v/>
      </c>
      <c r="I157" s="140" t="str">
        <f t="shared" ca="1" si="57"/>
        <v/>
      </c>
      <c r="J157" s="118" t="str">
        <f t="shared" ca="1" si="58"/>
        <v/>
      </c>
      <c r="K157" s="118" t="str">
        <f t="shared" ca="1" si="68"/>
        <v/>
      </c>
      <c r="L157" s="140" t="str">
        <f t="shared" ca="1" si="69"/>
        <v/>
      </c>
      <c r="M157" s="140" t="str">
        <f t="shared" ca="1" si="73"/>
        <v/>
      </c>
      <c r="N157" s="139" t="str">
        <f t="shared" ca="1" si="70"/>
        <v/>
      </c>
      <c r="O157" s="140" t="str">
        <f t="shared" ca="1" si="59"/>
        <v/>
      </c>
      <c r="P157" s="118" t="str">
        <f t="shared" ca="1" si="60"/>
        <v/>
      </c>
      <c r="Q157" s="138" t="str">
        <f t="shared" ca="1" si="61"/>
        <v/>
      </c>
      <c r="S157" s="1" t="str">
        <f t="shared" ca="1" si="71"/>
        <v/>
      </c>
    </row>
    <row r="158" spans="1:19" x14ac:dyDescent="0.15">
      <c r="A158" s="138" t="str">
        <f t="shared" ca="1" si="72"/>
        <v/>
      </c>
      <c r="B158" s="102" t="str">
        <f t="shared" ca="1" si="62"/>
        <v/>
      </c>
      <c r="C158" s="102" t="str">
        <f t="shared" ca="1" si="63"/>
        <v/>
      </c>
      <c r="D158" s="102" t="str">
        <f t="shared" ca="1" si="64"/>
        <v/>
      </c>
      <c r="E158" s="102" t="str">
        <f t="shared" ca="1" si="56"/>
        <v/>
      </c>
      <c r="F158" s="177" t="str">
        <f t="shared" ca="1" si="65"/>
        <v/>
      </c>
      <c r="G158" s="139" t="str">
        <f t="shared" ca="1" si="66"/>
        <v/>
      </c>
      <c r="H158" s="139" t="str">
        <f t="shared" ca="1" si="67"/>
        <v/>
      </c>
      <c r="I158" s="140" t="str">
        <f t="shared" ca="1" si="57"/>
        <v/>
      </c>
      <c r="J158" s="118" t="str">
        <f t="shared" ca="1" si="58"/>
        <v/>
      </c>
      <c r="K158" s="118" t="str">
        <f t="shared" ca="1" si="68"/>
        <v/>
      </c>
      <c r="L158" s="140" t="str">
        <f t="shared" ca="1" si="69"/>
        <v/>
      </c>
      <c r="M158" s="140" t="str">
        <f t="shared" ca="1" si="73"/>
        <v/>
      </c>
      <c r="N158" s="139" t="str">
        <f t="shared" ca="1" si="70"/>
        <v/>
      </c>
      <c r="O158" s="140" t="str">
        <f t="shared" ca="1" si="59"/>
        <v/>
      </c>
      <c r="P158" s="118" t="str">
        <f t="shared" ca="1" si="60"/>
        <v/>
      </c>
      <c r="Q158" s="138" t="str">
        <f t="shared" ca="1" si="61"/>
        <v/>
      </c>
      <c r="S158" s="1" t="str">
        <f t="shared" ca="1" si="71"/>
        <v/>
      </c>
    </row>
    <row r="159" spans="1:19" x14ac:dyDescent="0.15">
      <c r="A159" s="138" t="str">
        <f t="shared" ca="1" si="72"/>
        <v/>
      </c>
      <c r="B159" s="102" t="str">
        <f t="shared" ca="1" si="62"/>
        <v/>
      </c>
      <c r="C159" s="102" t="str">
        <f t="shared" ca="1" si="63"/>
        <v/>
      </c>
      <c r="D159" s="102" t="str">
        <f t="shared" ca="1" si="64"/>
        <v/>
      </c>
      <c r="E159" s="102" t="str">
        <f t="shared" ca="1" si="56"/>
        <v/>
      </c>
      <c r="F159" s="177" t="str">
        <f t="shared" ca="1" si="65"/>
        <v/>
      </c>
      <c r="G159" s="139" t="str">
        <f t="shared" ca="1" si="66"/>
        <v/>
      </c>
      <c r="H159" s="139" t="str">
        <f t="shared" ca="1" si="67"/>
        <v/>
      </c>
      <c r="I159" s="140" t="str">
        <f t="shared" ca="1" si="57"/>
        <v/>
      </c>
      <c r="J159" s="118" t="str">
        <f t="shared" ca="1" si="58"/>
        <v/>
      </c>
      <c r="K159" s="118" t="str">
        <f t="shared" ca="1" si="68"/>
        <v/>
      </c>
      <c r="L159" s="140" t="str">
        <f t="shared" ca="1" si="69"/>
        <v/>
      </c>
      <c r="M159" s="140" t="str">
        <f t="shared" ca="1" si="73"/>
        <v/>
      </c>
      <c r="N159" s="139" t="str">
        <f t="shared" ca="1" si="70"/>
        <v/>
      </c>
      <c r="O159" s="140" t="str">
        <f t="shared" ca="1" si="59"/>
        <v/>
      </c>
      <c r="P159" s="118" t="str">
        <f t="shared" ca="1" si="60"/>
        <v/>
      </c>
      <c r="Q159" s="138" t="str">
        <f t="shared" ca="1" si="61"/>
        <v/>
      </c>
      <c r="S159" s="1" t="str">
        <f t="shared" ca="1" si="71"/>
        <v/>
      </c>
    </row>
    <row r="160" spans="1:19" x14ac:dyDescent="0.15">
      <c r="A160" s="138" t="str">
        <f t="shared" ca="1" si="72"/>
        <v/>
      </c>
      <c r="B160" s="102" t="str">
        <f t="shared" ca="1" si="62"/>
        <v/>
      </c>
      <c r="C160" s="102" t="str">
        <f t="shared" ca="1" si="63"/>
        <v/>
      </c>
      <c r="D160" s="102" t="str">
        <f t="shared" ca="1" si="64"/>
        <v/>
      </c>
      <c r="E160" s="102" t="str">
        <f t="shared" ca="1" si="56"/>
        <v/>
      </c>
      <c r="F160" s="177" t="str">
        <f t="shared" ca="1" si="65"/>
        <v/>
      </c>
      <c r="G160" s="139" t="str">
        <f t="shared" ca="1" si="66"/>
        <v/>
      </c>
      <c r="H160" s="139" t="str">
        <f t="shared" ca="1" si="67"/>
        <v/>
      </c>
      <c r="I160" s="140" t="str">
        <f t="shared" ca="1" si="57"/>
        <v/>
      </c>
      <c r="J160" s="118" t="str">
        <f t="shared" ca="1" si="58"/>
        <v/>
      </c>
      <c r="K160" s="118" t="str">
        <f t="shared" ca="1" si="68"/>
        <v/>
      </c>
      <c r="L160" s="140" t="str">
        <f t="shared" ca="1" si="69"/>
        <v/>
      </c>
      <c r="M160" s="140" t="str">
        <f t="shared" ca="1" si="73"/>
        <v/>
      </c>
      <c r="N160" s="139" t="str">
        <f t="shared" ca="1" si="70"/>
        <v/>
      </c>
      <c r="O160" s="140" t="str">
        <f t="shared" ca="1" si="59"/>
        <v/>
      </c>
      <c r="P160" s="118" t="str">
        <f t="shared" ca="1" si="60"/>
        <v/>
      </c>
      <c r="Q160" s="138" t="str">
        <f t="shared" ca="1" si="61"/>
        <v/>
      </c>
      <c r="S160" s="1" t="str">
        <f t="shared" ca="1" si="71"/>
        <v/>
      </c>
    </row>
    <row r="161" spans="1:19" x14ac:dyDescent="0.15">
      <c r="A161" s="138" t="str">
        <f t="shared" ca="1" si="72"/>
        <v/>
      </c>
      <c r="B161" s="102" t="str">
        <f t="shared" ca="1" si="62"/>
        <v/>
      </c>
      <c r="C161" s="102" t="str">
        <f t="shared" ca="1" si="63"/>
        <v/>
      </c>
      <c r="D161" s="102" t="str">
        <f t="shared" ca="1" si="64"/>
        <v/>
      </c>
      <c r="E161" s="102" t="str">
        <f t="shared" ca="1" si="56"/>
        <v/>
      </c>
      <c r="F161" s="177" t="str">
        <f t="shared" ca="1" si="65"/>
        <v/>
      </c>
      <c r="G161" s="139" t="str">
        <f t="shared" ca="1" si="66"/>
        <v/>
      </c>
      <c r="H161" s="139" t="str">
        <f t="shared" ca="1" si="67"/>
        <v/>
      </c>
      <c r="I161" s="140" t="str">
        <f t="shared" ca="1" si="57"/>
        <v/>
      </c>
      <c r="J161" s="118" t="str">
        <f t="shared" ca="1" si="58"/>
        <v/>
      </c>
      <c r="K161" s="118" t="str">
        <f t="shared" ca="1" si="68"/>
        <v/>
      </c>
      <c r="L161" s="140" t="str">
        <f t="shared" ca="1" si="69"/>
        <v/>
      </c>
      <c r="M161" s="140" t="str">
        <f t="shared" ca="1" si="73"/>
        <v/>
      </c>
      <c r="N161" s="139" t="str">
        <f t="shared" ca="1" si="70"/>
        <v/>
      </c>
      <c r="O161" s="140" t="str">
        <f t="shared" ca="1" si="59"/>
        <v/>
      </c>
      <c r="P161" s="118" t="str">
        <f t="shared" ca="1" si="60"/>
        <v/>
      </c>
      <c r="Q161" s="138" t="str">
        <f t="shared" ca="1" si="61"/>
        <v/>
      </c>
      <c r="S161" s="1" t="str">
        <f t="shared" ca="1" si="71"/>
        <v/>
      </c>
    </row>
    <row r="162" spans="1:19" x14ac:dyDescent="0.15">
      <c r="A162" s="138" t="str">
        <f t="shared" ca="1" si="72"/>
        <v/>
      </c>
      <c r="B162" s="102" t="str">
        <f t="shared" ca="1" si="62"/>
        <v/>
      </c>
      <c r="C162" s="102" t="str">
        <f t="shared" ca="1" si="63"/>
        <v/>
      </c>
      <c r="D162" s="102" t="str">
        <f t="shared" ca="1" si="64"/>
        <v/>
      </c>
      <c r="E162" s="102" t="str">
        <f t="shared" ca="1" si="56"/>
        <v/>
      </c>
      <c r="F162" s="177" t="str">
        <f t="shared" ca="1" si="65"/>
        <v/>
      </c>
      <c r="G162" s="139" t="str">
        <f t="shared" ca="1" si="66"/>
        <v/>
      </c>
      <c r="H162" s="139" t="str">
        <f t="shared" ca="1" si="67"/>
        <v/>
      </c>
      <c r="I162" s="140" t="str">
        <f t="shared" ca="1" si="57"/>
        <v/>
      </c>
      <c r="J162" s="118" t="str">
        <f t="shared" ca="1" si="58"/>
        <v/>
      </c>
      <c r="K162" s="118" t="str">
        <f t="shared" ca="1" si="68"/>
        <v/>
      </c>
      <c r="L162" s="140" t="str">
        <f t="shared" ca="1" si="69"/>
        <v/>
      </c>
      <c r="M162" s="140" t="str">
        <f t="shared" ca="1" si="73"/>
        <v/>
      </c>
      <c r="N162" s="139" t="str">
        <f t="shared" ca="1" si="70"/>
        <v/>
      </c>
      <c r="O162" s="140" t="str">
        <f t="shared" ca="1" si="59"/>
        <v/>
      </c>
      <c r="P162" s="118" t="str">
        <f t="shared" ca="1" si="60"/>
        <v/>
      </c>
      <c r="Q162" s="138" t="str">
        <f t="shared" ca="1" si="61"/>
        <v/>
      </c>
      <c r="S162" s="1" t="str">
        <f t="shared" ca="1" si="71"/>
        <v/>
      </c>
    </row>
    <row r="163" spans="1:19" x14ac:dyDescent="0.15">
      <c r="A163" s="138" t="str">
        <f t="shared" ca="1" si="72"/>
        <v/>
      </c>
      <c r="B163" s="102" t="str">
        <f t="shared" ca="1" si="62"/>
        <v/>
      </c>
      <c r="C163" s="102" t="str">
        <f t="shared" ca="1" si="63"/>
        <v/>
      </c>
      <c r="D163" s="102" t="str">
        <f t="shared" ca="1" si="64"/>
        <v/>
      </c>
      <c r="E163" s="102" t="str">
        <f t="shared" ca="1" si="56"/>
        <v/>
      </c>
      <c r="F163" s="177" t="str">
        <f t="shared" ca="1" si="65"/>
        <v/>
      </c>
      <c r="G163" s="139" t="str">
        <f t="shared" ca="1" si="66"/>
        <v/>
      </c>
      <c r="H163" s="139" t="str">
        <f t="shared" ca="1" si="67"/>
        <v/>
      </c>
      <c r="I163" s="140" t="str">
        <f t="shared" ca="1" si="57"/>
        <v/>
      </c>
      <c r="J163" s="118" t="str">
        <f t="shared" ca="1" si="58"/>
        <v/>
      </c>
      <c r="K163" s="118" t="str">
        <f t="shared" ca="1" si="68"/>
        <v/>
      </c>
      <c r="L163" s="140" t="str">
        <f t="shared" ca="1" si="69"/>
        <v/>
      </c>
      <c r="M163" s="140" t="str">
        <f t="shared" ca="1" si="73"/>
        <v/>
      </c>
      <c r="N163" s="139" t="str">
        <f t="shared" ca="1" si="70"/>
        <v/>
      </c>
      <c r="O163" s="140" t="str">
        <f t="shared" ca="1" si="59"/>
        <v/>
      </c>
      <c r="P163" s="118" t="str">
        <f t="shared" ca="1" si="60"/>
        <v/>
      </c>
      <c r="Q163" s="138" t="str">
        <f t="shared" ca="1" si="61"/>
        <v/>
      </c>
      <c r="S163" s="1" t="str">
        <f t="shared" ca="1" si="71"/>
        <v/>
      </c>
    </row>
    <row r="164" spans="1:19" x14ac:dyDescent="0.15">
      <c r="A164" s="138" t="str">
        <f t="shared" ca="1" si="72"/>
        <v/>
      </c>
      <c r="B164" s="102" t="str">
        <f t="shared" ca="1" si="62"/>
        <v/>
      </c>
      <c r="C164" s="102" t="str">
        <f t="shared" ca="1" si="63"/>
        <v/>
      </c>
      <c r="D164" s="102" t="str">
        <f t="shared" ca="1" si="64"/>
        <v/>
      </c>
      <c r="E164" s="102" t="str">
        <f t="shared" ca="1" si="56"/>
        <v/>
      </c>
      <c r="F164" s="177" t="str">
        <f t="shared" ca="1" si="65"/>
        <v/>
      </c>
      <c r="G164" s="139" t="str">
        <f t="shared" ca="1" si="66"/>
        <v/>
      </c>
      <c r="H164" s="139" t="str">
        <f t="shared" ca="1" si="67"/>
        <v/>
      </c>
      <c r="I164" s="140" t="str">
        <f t="shared" ca="1" si="57"/>
        <v/>
      </c>
      <c r="J164" s="118" t="str">
        <f t="shared" ca="1" si="58"/>
        <v/>
      </c>
      <c r="K164" s="118" t="str">
        <f t="shared" ca="1" si="68"/>
        <v/>
      </c>
      <c r="L164" s="140" t="str">
        <f t="shared" ca="1" si="69"/>
        <v/>
      </c>
      <c r="M164" s="140" t="str">
        <f t="shared" ca="1" si="73"/>
        <v/>
      </c>
      <c r="N164" s="139" t="str">
        <f t="shared" ca="1" si="70"/>
        <v/>
      </c>
      <c r="O164" s="140" t="str">
        <f t="shared" ca="1" si="59"/>
        <v/>
      </c>
      <c r="P164" s="118" t="str">
        <f t="shared" ca="1" si="60"/>
        <v/>
      </c>
      <c r="Q164" s="138" t="str">
        <f t="shared" ca="1" si="61"/>
        <v/>
      </c>
      <c r="S164" s="1" t="str">
        <f t="shared" ca="1" si="71"/>
        <v/>
      </c>
    </row>
    <row r="165" spans="1:19" x14ac:dyDescent="0.15">
      <c r="A165" s="138" t="str">
        <f t="shared" ca="1" si="72"/>
        <v/>
      </c>
      <c r="B165" s="102" t="str">
        <f t="shared" ca="1" si="62"/>
        <v/>
      </c>
      <c r="C165" s="102" t="str">
        <f t="shared" ca="1" si="63"/>
        <v/>
      </c>
      <c r="D165" s="102" t="str">
        <f t="shared" ca="1" si="64"/>
        <v/>
      </c>
      <c r="E165" s="102" t="str">
        <f t="shared" ca="1" si="56"/>
        <v/>
      </c>
      <c r="F165" s="177" t="str">
        <f t="shared" ca="1" si="65"/>
        <v/>
      </c>
      <c r="G165" s="139" t="str">
        <f t="shared" ca="1" si="66"/>
        <v/>
      </c>
      <c r="H165" s="139" t="str">
        <f t="shared" ca="1" si="67"/>
        <v/>
      </c>
      <c r="I165" s="140" t="str">
        <f t="shared" ca="1" si="57"/>
        <v/>
      </c>
      <c r="J165" s="118" t="str">
        <f t="shared" ca="1" si="58"/>
        <v/>
      </c>
      <c r="K165" s="118" t="str">
        <f t="shared" ca="1" si="68"/>
        <v/>
      </c>
      <c r="L165" s="140" t="str">
        <f t="shared" ca="1" si="69"/>
        <v/>
      </c>
      <c r="M165" s="140" t="str">
        <f t="shared" ca="1" si="73"/>
        <v/>
      </c>
      <c r="N165" s="139" t="str">
        <f t="shared" ca="1" si="70"/>
        <v/>
      </c>
      <c r="O165" s="140" t="str">
        <f t="shared" ca="1" si="59"/>
        <v/>
      </c>
      <c r="P165" s="118" t="str">
        <f t="shared" ca="1" si="60"/>
        <v/>
      </c>
      <c r="Q165" s="138" t="str">
        <f t="shared" ca="1" si="61"/>
        <v/>
      </c>
      <c r="S165" s="1" t="str">
        <f t="shared" ca="1" si="71"/>
        <v/>
      </c>
    </row>
    <row r="166" spans="1:19" x14ac:dyDescent="0.15">
      <c r="A166" s="138" t="str">
        <f t="shared" ca="1" si="72"/>
        <v/>
      </c>
      <c r="B166" s="102" t="str">
        <f t="shared" ref="B166:B197" ca="1" si="74">IF($A166="","",INDEX(INDIRECT("gsn_raw!BD:BD"),MATCH($B$4,INDIRECT("gsn_raw!BD:BD"),0)+$A166))</f>
        <v/>
      </c>
      <c r="C166" s="102" t="str">
        <f t="shared" ref="C166:C197" ca="1" si="75">IF($A166="","",INDEX(INDIRECT("gsn_raw!BE:BE"),MATCH($B$4,INDIRECT("gsn_raw!BD:BD"),0)+$A166))</f>
        <v/>
      </c>
      <c r="D166" s="102" t="str">
        <f t="shared" ref="D166:D197" ca="1" si="76">IF($A166="","",INDEX(INDIRECT("gsn_raw!BF:BF"),MATCH($B$4,INDIRECT("gsn_raw!BD:BD"),0)+$A166))</f>
        <v/>
      </c>
      <c r="E166" s="102" t="str">
        <f t="shared" ca="1" si="56"/>
        <v/>
      </c>
      <c r="F166" s="177" t="str">
        <f t="shared" ref="F166:F197" ca="1" si="77">IF($A166="","",INDEX(INDIRECT("gsn_raw!BH:BH"),MATCH($B$4,INDIRECT("gsn_raw!BD:BD"),0)+$A166))</f>
        <v/>
      </c>
      <c r="G166" s="139" t="str">
        <f t="shared" ref="G166:G197" ca="1" si="78">IF($A166="","",INDEX(INDIRECT("gsn_raw!BI:BI"),MATCH($B$4,INDIRECT("gsn_raw!BD:BD"),0)+$A166))</f>
        <v/>
      </c>
      <c r="H166" s="139" t="str">
        <f t="shared" ref="H166:H197" ca="1" si="79">IF($A166="","",INDEX(INDIRECT("gsn_raw!BJ:BJ"),MATCH($B$4,INDIRECT("gsn_raw!BD:BD"),0)+$A166))</f>
        <v/>
      </c>
      <c r="I166" s="140" t="str">
        <f t="shared" ca="1" si="57"/>
        <v/>
      </c>
      <c r="J166" s="118" t="str">
        <f t="shared" ca="1" si="58"/>
        <v/>
      </c>
      <c r="K166" s="118" t="str">
        <f t="shared" ref="K166:K197" ca="1" si="80">IF($A166="","",INDEX(INDIRECT("gsn_raw!BL:BL"),MATCH($B$4,INDIRECT("gsn_raw!BD:BD"),0)+$A166))</f>
        <v/>
      </c>
      <c r="L166" s="140" t="str">
        <f t="shared" ref="L166:L197" ca="1" si="81">IF($A166="","",INDEX(INDIRECT("gsn_raw!BM:BM"),MATCH($B$4,INDIRECT("gsn_raw!BD:BD"),0)+$A166))</f>
        <v/>
      </c>
      <c r="M166" s="140" t="str">
        <f t="shared" ca="1" si="73"/>
        <v/>
      </c>
      <c r="N166" s="139" t="str">
        <f t="shared" ref="N166:N197" ca="1" si="82">IF($A166="","",INDEX(INDIRECT("gsn_raw!BO:BO"),MATCH($B$4,INDIRECT("gsn_raw!BD:BD"),0)+$A166))</f>
        <v/>
      </c>
      <c r="O166" s="140" t="str">
        <f t="shared" ca="1" si="59"/>
        <v/>
      </c>
      <c r="P166" s="118" t="str">
        <f t="shared" ca="1" si="60"/>
        <v/>
      </c>
      <c r="Q166" s="138" t="str">
        <f t="shared" ca="1" si="61"/>
        <v/>
      </c>
      <c r="S166" s="1" t="str">
        <f t="shared" ref="S166:S197" ca="1" si="83">IF($A166="","",INDEX(INDIRECT("gsn_raw!BG:BG"),MATCH($B$4,INDIRECT("gsn_raw!BD:BD"),0)+$A166))</f>
        <v/>
      </c>
    </row>
    <row r="167" spans="1:19" x14ac:dyDescent="0.15">
      <c r="A167" s="138" t="str">
        <f t="shared" ca="1" si="72"/>
        <v/>
      </c>
      <c r="B167" s="102" t="str">
        <f t="shared" ca="1" si="74"/>
        <v/>
      </c>
      <c r="C167" s="102" t="str">
        <f t="shared" ca="1" si="75"/>
        <v/>
      </c>
      <c r="D167" s="102" t="str">
        <f t="shared" ca="1" si="76"/>
        <v/>
      </c>
      <c r="E167" s="102" t="str">
        <f t="shared" ca="1" si="56"/>
        <v/>
      </c>
      <c r="F167" s="177" t="str">
        <f t="shared" ca="1" si="77"/>
        <v/>
      </c>
      <c r="G167" s="139" t="str">
        <f t="shared" ca="1" si="78"/>
        <v/>
      </c>
      <c r="H167" s="139" t="str">
        <f t="shared" ca="1" si="79"/>
        <v/>
      </c>
      <c r="I167" s="140" t="str">
        <f t="shared" ca="1" si="57"/>
        <v/>
      </c>
      <c r="J167" s="118" t="str">
        <f t="shared" ca="1" si="58"/>
        <v/>
      </c>
      <c r="K167" s="118" t="str">
        <f t="shared" ca="1" si="80"/>
        <v/>
      </c>
      <c r="L167" s="140" t="str">
        <f t="shared" ca="1" si="81"/>
        <v/>
      </c>
      <c r="M167" s="140" t="str">
        <f t="shared" ca="1" si="73"/>
        <v/>
      </c>
      <c r="N167" s="139" t="str">
        <f t="shared" ca="1" si="82"/>
        <v/>
      </c>
      <c r="O167" s="140" t="str">
        <f t="shared" ca="1" si="59"/>
        <v/>
      </c>
      <c r="P167" s="118" t="str">
        <f t="shared" ca="1" si="60"/>
        <v/>
      </c>
      <c r="Q167" s="138" t="str">
        <f t="shared" ca="1" si="61"/>
        <v/>
      </c>
      <c r="S167" s="1" t="str">
        <f t="shared" ca="1" si="83"/>
        <v/>
      </c>
    </row>
    <row r="168" spans="1:19" x14ac:dyDescent="0.15">
      <c r="A168" s="138" t="str">
        <f t="shared" ca="1" si="72"/>
        <v/>
      </c>
      <c r="B168" s="102" t="str">
        <f t="shared" ca="1" si="74"/>
        <v/>
      </c>
      <c r="C168" s="102" t="str">
        <f t="shared" ca="1" si="75"/>
        <v/>
      </c>
      <c r="D168" s="102" t="str">
        <f t="shared" ca="1" si="76"/>
        <v/>
      </c>
      <c r="E168" s="102" t="str">
        <f t="shared" ca="1" si="56"/>
        <v/>
      </c>
      <c r="F168" s="177" t="str">
        <f t="shared" ca="1" si="77"/>
        <v/>
      </c>
      <c r="G168" s="139" t="str">
        <f t="shared" ca="1" si="78"/>
        <v/>
      </c>
      <c r="H168" s="139" t="str">
        <f t="shared" ca="1" si="79"/>
        <v/>
      </c>
      <c r="I168" s="140" t="str">
        <f t="shared" ca="1" si="57"/>
        <v/>
      </c>
      <c r="J168" s="118" t="str">
        <f t="shared" ca="1" si="58"/>
        <v/>
      </c>
      <c r="K168" s="118" t="str">
        <f t="shared" ca="1" si="80"/>
        <v/>
      </c>
      <c r="L168" s="140" t="str">
        <f t="shared" ca="1" si="81"/>
        <v/>
      </c>
      <c r="M168" s="140" t="str">
        <f t="shared" ca="1" si="73"/>
        <v/>
      </c>
      <c r="N168" s="139" t="str">
        <f t="shared" ca="1" si="82"/>
        <v/>
      </c>
      <c r="O168" s="140" t="str">
        <f t="shared" ca="1" si="59"/>
        <v/>
      </c>
      <c r="P168" s="118" t="str">
        <f t="shared" ca="1" si="60"/>
        <v/>
      </c>
      <c r="Q168" s="138" t="str">
        <f t="shared" ca="1" si="61"/>
        <v/>
      </c>
      <c r="S168" s="1" t="str">
        <f t="shared" ca="1" si="83"/>
        <v/>
      </c>
    </row>
    <row r="169" spans="1:19" x14ac:dyDescent="0.15">
      <c r="A169" s="138" t="str">
        <f t="shared" ca="1" si="72"/>
        <v/>
      </c>
      <c r="B169" s="102" t="str">
        <f t="shared" ca="1" si="74"/>
        <v/>
      </c>
      <c r="C169" s="102" t="str">
        <f t="shared" ca="1" si="75"/>
        <v/>
      </c>
      <c r="D169" s="102" t="str">
        <f t="shared" ca="1" si="76"/>
        <v/>
      </c>
      <c r="E169" s="102" t="str">
        <f t="shared" ca="1" si="56"/>
        <v/>
      </c>
      <c r="F169" s="177" t="str">
        <f t="shared" ca="1" si="77"/>
        <v/>
      </c>
      <c r="G169" s="139" t="str">
        <f t="shared" ca="1" si="78"/>
        <v/>
      </c>
      <c r="H169" s="139" t="str">
        <f t="shared" ca="1" si="79"/>
        <v/>
      </c>
      <c r="I169" s="140" t="str">
        <f t="shared" ca="1" si="57"/>
        <v/>
      </c>
      <c r="J169" s="118" t="str">
        <f t="shared" ca="1" si="58"/>
        <v/>
      </c>
      <c r="K169" s="118" t="str">
        <f t="shared" ca="1" si="80"/>
        <v/>
      </c>
      <c r="L169" s="140" t="str">
        <f t="shared" ca="1" si="81"/>
        <v/>
      </c>
      <c r="M169" s="140" t="str">
        <f t="shared" ca="1" si="73"/>
        <v/>
      </c>
      <c r="N169" s="139" t="str">
        <f t="shared" ca="1" si="82"/>
        <v/>
      </c>
      <c r="O169" s="140" t="str">
        <f t="shared" ca="1" si="59"/>
        <v/>
      </c>
      <c r="P169" s="118" t="str">
        <f t="shared" ca="1" si="60"/>
        <v/>
      </c>
      <c r="Q169" s="138" t="str">
        <f t="shared" ca="1" si="61"/>
        <v/>
      </c>
      <c r="S169" s="1" t="str">
        <f t="shared" ca="1" si="83"/>
        <v/>
      </c>
    </row>
    <row r="170" spans="1:19" x14ac:dyDescent="0.15">
      <c r="A170" s="138" t="str">
        <f t="shared" ca="1" si="72"/>
        <v/>
      </c>
      <c r="B170" s="102" t="str">
        <f t="shared" ca="1" si="74"/>
        <v/>
      </c>
      <c r="C170" s="102" t="str">
        <f t="shared" ca="1" si="75"/>
        <v/>
      </c>
      <c r="D170" s="102" t="str">
        <f t="shared" ca="1" si="76"/>
        <v/>
      </c>
      <c r="E170" s="102" t="str">
        <f t="shared" ca="1" si="56"/>
        <v/>
      </c>
      <c r="F170" s="177" t="str">
        <f t="shared" ca="1" si="77"/>
        <v/>
      </c>
      <c r="G170" s="139" t="str">
        <f t="shared" ca="1" si="78"/>
        <v/>
      </c>
      <c r="H170" s="139" t="str">
        <f t="shared" ca="1" si="79"/>
        <v/>
      </c>
      <c r="I170" s="140" t="str">
        <f t="shared" ca="1" si="57"/>
        <v/>
      </c>
      <c r="J170" s="118" t="str">
        <f t="shared" ca="1" si="58"/>
        <v/>
      </c>
      <c r="K170" s="118" t="str">
        <f t="shared" ca="1" si="80"/>
        <v/>
      </c>
      <c r="L170" s="140" t="str">
        <f t="shared" ca="1" si="81"/>
        <v/>
      </c>
      <c r="M170" s="140" t="str">
        <f t="shared" ca="1" si="73"/>
        <v/>
      </c>
      <c r="N170" s="139" t="str">
        <f t="shared" ca="1" si="82"/>
        <v/>
      </c>
      <c r="O170" s="140" t="str">
        <f t="shared" ca="1" si="59"/>
        <v/>
      </c>
      <c r="P170" s="118" t="str">
        <f t="shared" ca="1" si="60"/>
        <v/>
      </c>
      <c r="Q170" s="138" t="str">
        <f t="shared" ca="1" si="61"/>
        <v/>
      </c>
      <c r="S170" s="1" t="str">
        <f t="shared" ca="1" si="83"/>
        <v/>
      </c>
    </row>
    <row r="171" spans="1:19" x14ac:dyDescent="0.15">
      <c r="A171" s="138" t="str">
        <f t="shared" ca="1" si="72"/>
        <v/>
      </c>
      <c r="B171" s="102" t="str">
        <f t="shared" ca="1" si="74"/>
        <v/>
      </c>
      <c r="C171" s="102" t="str">
        <f t="shared" ca="1" si="75"/>
        <v/>
      </c>
      <c r="D171" s="102" t="str">
        <f t="shared" ca="1" si="76"/>
        <v/>
      </c>
      <c r="E171" s="102" t="str">
        <f t="shared" ref="E171:E205" ca="1" si="84">SUBSTITUTE(SUBSTITUTE(SUBSTITUTE(S171,"Broad","部分一致"),"Exact","完全一致"),"Phrase","フレーズ一致")</f>
        <v/>
      </c>
      <c r="F171" s="177" t="str">
        <f t="shared" ca="1" si="77"/>
        <v/>
      </c>
      <c r="G171" s="139" t="str">
        <f t="shared" ca="1" si="78"/>
        <v/>
      </c>
      <c r="H171" s="139" t="str">
        <f t="shared" ca="1" si="79"/>
        <v/>
      </c>
      <c r="I171" s="140" t="str">
        <f t="shared" ref="I171:I205" ca="1" si="85">IF($A171="","",IFERROR(H171/G171,""))</f>
        <v/>
      </c>
      <c r="J171" s="118" t="str">
        <f t="shared" ref="J171:J205" ca="1" si="86">IF($A171="","",IFERROR(K171/H171,""))</f>
        <v/>
      </c>
      <c r="K171" s="118" t="str">
        <f t="shared" ca="1" si="80"/>
        <v/>
      </c>
      <c r="L171" s="140" t="str">
        <f t="shared" ca="1" si="81"/>
        <v/>
      </c>
      <c r="M171" s="140" t="str">
        <f t="shared" ca="1" si="73"/>
        <v/>
      </c>
      <c r="N171" s="139" t="str">
        <f t="shared" ca="1" si="82"/>
        <v/>
      </c>
      <c r="O171" s="140" t="str">
        <f t="shared" ref="O171:O205" ca="1" si="87">IF($A171="","",IFERROR(N171/H171,""))</f>
        <v/>
      </c>
      <c r="P171" s="118" t="str">
        <f t="shared" ref="P171:P205" ca="1" si="88">IF($A171="","",IFERROR(K171/N171,""))</f>
        <v/>
      </c>
      <c r="Q171" s="138" t="str">
        <f t="shared" ref="Q171:Q205" ca="1" si="89">IF($A171="","",IF(N171&gt;0,IF(P171&gt;$P$5,"B","A"),IF(N171=0,IF(K171&gt;$P$5,"C","D"))))</f>
        <v/>
      </c>
      <c r="S171" s="1" t="str">
        <f t="shared" ca="1" si="83"/>
        <v/>
      </c>
    </row>
    <row r="172" spans="1:19" x14ac:dyDescent="0.15">
      <c r="A172" s="138" t="str">
        <f t="shared" ca="1" si="72"/>
        <v/>
      </c>
      <c r="B172" s="102" t="str">
        <f t="shared" ca="1" si="74"/>
        <v/>
      </c>
      <c r="C172" s="102" t="str">
        <f t="shared" ca="1" si="75"/>
        <v/>
      </c>
      <c r="D172" s="102" t="str">
        <f t="shared" ca="1" si="76"/>
        <v/>
      </c>
      <c r="E172" s="102" t="str">
        <f t="shared" ca="1" si="84"/>
        <v/>
      </c>
      <c r="F172" s="177" t="str">
        <f t="shared" ca="1" si="77"/>
        <v/>
      </c>
      <c r="G172" s="139" t="str">
        <f t="shared" ca="1" si="78"/>
        <v/>
      </c>
      <c r="H172" s="139" t="str">
        <f t="shared" ca="1" si="79"/>
        <v/>
      </c>
      <c r="I172" s="140" t="str">
        <f t="shared" ca="1" si="85"/>
        <v/>
      </c>
      <c r="J172" s="118" t="str">
        <f t="shared" ca="1" si="86"/>
        <v/>
      </c>
      <c r="K172" s="118" t="str">
        <f t="shared" ca="1" si="80"/>
        <v/>
      </c>
      <c r="L172" s="140" t="str">
        <f t="shared" ca="1" si="81"/>
        <v/>
      </c>
      <c r="M172" s="140" t="str">
        <f t="shared" ca="1" si="73"/>
        <v/>
      </c>
      <c r="N172" s="139" t="str">
        <f t="shared" ca="1" si="82"/>
        <v/>
      </c>
      <c r="O172" s="140" t="str">
        <f t="shared" ca="1" si="87"/>
        <v/>
      </c>
      <c r="P172" s="118" t="str">
        <f t="shared" ca="1" si="88"/>
        <v/>
      </c>
      <c r="Q172" s="138" t="str">
        <f t="shared" ca="1" si="89"/>
        <v/>
      </c>
      <c r="S172" s="1" t="str">
        <f t="shared" ca="1" si="83"/>
        <v/>
      </c>
    </row>
    <row r="173" spans="1:19" x14ac:dyDescent="0.15">
      <c r="A173" s="138" t="str">
        <f t="shared" ca="1" si="72"/>
        <v/>
      </c>
      <c r="B173" s="102" t="str">
        <f t="shared" ca="1" si="74"/>
        <v/>
      </c>
      <c r="C173" s="102" t="str">
        <f t="shared" ca="1" si="75"/>
        <v/>
      </c>
      <c r="D173" s="102" t="str">
        <f t="shared" ca="1" si="76"/>
        <v/>
      </c>
      <c r="E173" s="102" t="str">
        <f t="shared" ca="1" si="84"/>
        <v/>
      </c>
      <c r="F173" s="177" t="str">
        <f t="shared" ca="1" si="77"/>
        <v/>
      </c>
      <c r="G173" s="139" t="str">
        <f t="shared" ca="1" si="78"/>
        <v/>
      </c>
      <c r="H173" s="139" t="str">
        <f t="shared" ca="1" si="79"/>
        <v/>
      </c>
      <c r="I173" s="140" t="str">
        <f t="shared" ca="1" si="85"/>
        <v/>
      </c>
      <c r="J173" s="118" t="str">
        <f t="shared" ca="1" si="86"/>
        <v/>
      </c>
      <c r="K173" s="118" t="str">
        <f t="shared" ca="1" si="80"/>
        <v/>
      </c>
      <c r="L173" s="140" t="str">
        <f t="shared" ca="1" si="81"/>
        <v/>
      </c>
      <c r="M173" s="140" t="str">
        <f t="shared" ca="1" si="73"/>
        <v/>
      </c>
      <c r="N173" s="139" t="str">
        <f t="shared" ca="1" si="82"/>
        <v/>
      </c>
      <c r="O173" s="140" t="str">
        <f t="shared" ca="1" si="87"/>
        <v/>
      </c>
      <c r="P173" s="118" t="str">
        <f t="shared" ca="1" si="88"/>
        <v/>
      </c>
      <c r="Q173" s="138" t="str">
        <f t="shared" ca="1" si="89"/>
        <v/>
      </c>
      <c r="S173" s="1" t="str">
        <f t="shared" ca="1" si="83"/>
        <v/>
      </c>
    </row>
    <row r="174" spans="1:19" x14ac:dyDescent="0.15">
      <c r="A174" s="138" t="str">
        <f t="shared" ca="1" si="72"/>
        <v/>
      </c>
      <c r="B174" s="102" t="str">
        <f t="shared" ca="1" si="74"/>
        <v/>
      </c>
      <c r="C174" s="102" t="str">
        <f t="shared" ca="1" si="75"/>
        <v/>
      </c>
      <c r="D174" s="102" t="str">
        <f t="shared" ca="1" si="76"/>
        <v/>
      </c>
      <c r="E174" s="102" t="str">
        <f t="shared" ca="1" si="84"/>
        <v/>
      </c>
      <c r="F174" s="177" t="str">
        <f t="shared" ca="1" si="77"/>
        <v/>
      </c>
      <c r="G174" s="139" t="str">
        <f t="shared" ca="1" si="78"/>
        <v/>
      </c>
      <c r="H174" s="139" t="str">
        <f t="shared" ca="1" si="79"/>
        <v/>
      </c>
      <c r="I174" s="140" t="str">
        <f t="shared" ca="1" si="85"/>
        <v/>
      </c>
      <c r="J174" s="118" t="str">
        <f t="shared" ca="1" si="86"/>
        <v/>
      </c>
      <c r="K174" s="118" t="str">
        <f t="shared" ca="1" si="80"/>
        <v/>
      </c>
      <c r="L174" s="140" t="str">
        <f t="shared" ca="1" si="81"/>
        <v/>
      </c>
      <c r="M174" s="140" t="str">
        <f t="shared" ca="1" si="73"/>
        <v/>
      </c>
      <c r="N174" s="139" t="str">
        <f t="shared" ca="1" si="82"/>
        <v/>
      </c>
      <c r="O174" s="140" t="str">
        <f t="shared" ca="1" si="87"/>
        <v/>
      </c>
      <c r="P174" s="118" t="str">
        <f t="shared" ca="1" si="88"/>
        <v/>
      </c>
      <c r="Q174" s="138" t="str">
        <f t="shared" ca="1" si="89"/>
        <v/>
      </c>
      <c r="S174" s="1" t="str">
        <f t="shared" ca="1" si="83"/>
        <v/>
      </c>
    </row>
    <row r="175" spans="1:19" x14ac:dyDescent="0.15">
      <c r="A175" s="138" t="str">
        <f t="shared" ca="1" si="72"/>
        <v/>
      </c>
      <c r="B175" s="102" t="str">
        <f t="shared" ca="1" si="74"/>
        <v/>
      </c>
      <c r="C175" s="102" t="str">
        <f t="shared" ca="1" si="75"/>
        <v/>
      </c>
      <c r="D175" s="102" t="str">
        <f t="shared" ca="1" si="76"/>
        <v/>
      </c>
      <c r="E175" s="102" t="str">
        <f t="shared" ca="1" si="84"/>
        <v/>
      </c>
      <c r="F175" s="177" t="str">
        <f t="shared" ca="1" si="77"/>
        <v/>
      </c>
      <c r="G175" s="139" t="str">
        <f t="shared" ca="1" si="78"/>
        <v/>
      </c>
      <c r="H175" s="139" t="str">
        <f t="shared" ca="1" si="79"/>
        <v/>
      </c>
      <c r="I175" s="140" t="str">
        <f t="shared" ca="1" si="85"/>
        <v/>
      </c>
      <c r="J175" s="118" t="str">
        <f t="shared" ca="1" si="86"/>
        <v/>
      </c>
      <c r="K175" s="118" t="str">
        <f t="shared" ca="1" si="80"/>
        <v/>
      </c>
      <c r="L175" s="140" t="str">
        <f t="shared" ca="1" si="81"/>
        <v/>
      </c>
      <c r="M175" s="140" t="str">
        <f t="shared" ca="1" si="73"/>
        <v/>
      </c>
      <c r="N175" s="139" t="str">
        <f t="shared" ca="1" si="82"/>
        <v/>
      </c>
      <c r="O175" s="140" t="str">
        <f t="shared" ca="1" si="87"/>
        <v/>
      </c>
      <c r="P175" s="118" t="str">
        <f t="shared" ca="1" si="88"/>
        <v/>
      </c>
      <c r="Q175" s="138" t="str">
        <f t="shared" ca="1" si="89"/>
        <v/>
      </c>
      <c r="S175" s="1" t="str">
        <f t="shared" ca="1" si="83"/>
        <v/>
      </c>
    </row>
    <row r="176" spans="1:19" x14ac:dyDescent="0.15">
      <c r="A176" s="138" t="str">
        <f t="shared" ca="1" si="72"/>
        <v/>
      </c>
      <c r="B176" s="102" t="str">
        <f t="shared" ca="1" si="74"/>
        <v/>
      </c>
      <c r="C176" s="102" t="str">
        <f t="shared" ca="1" si="75"/>
        <v/>
      </c>
      <c r="D176" s="102" t="str">
        <f t="shared" ca="1" si="76"/>
        <v/>
      </c>
      <c r="E176" s="102" t="str">
        <f t="shared" ca="1" si="84"/>
        <v/>
      </c>
      <c r="F176" s="177" t="str">
        <f t="shared" ca="1" si="77"/>
        <v/>
      </c>
      <c r="G176" s="139" t="str">
        <f t="shared" ca="1" si="78"/>
        <v/>
      </c>
      <c r="H176" s="139" t="str">
        <f t="shared" ca="1" si="79"/>
        <v/>
      </c>
      <c r="I176" s="140" t="str">
        <f t="shared" ca="1" si="85"/>
        <v/>
      </c>
      <c r="J176" s="118" t="str">
        <f t="shared" ca="1" si="86"/>
        <v/>
      </c>
      <c r="K176" s="118" t="str">
        <f t="shared" ca="1" si="80"/>
        <v/>
      </c>
      <c r="L176" s="140" t="str">
        <f t="shared" ca="1" si="81"/>
        <v/>
      </c>
      <c r="M176" s="140" t="str">
        <f t="shared" ca="1" si="73"/>
        <v/>
      </c>
      <c r="N176" s="139" t="str">
        <f t="shared" ca="1" si="82"/>
        <v/>
      </c>
      <c r="O176" s="140" t="str">
        <f t="shared" ca="1" si="87"/>
        <v/>
      </c>
      <c r="P176" s="118" t="str">
        <f t="shared" ca="1" si="88"/>
        <v/>
      </c>
      <c r="Q176" s="138" t="str">
        <f t="shared" ca="1" si="89"/>
        <v/>
      </c>
      <c r="S176" s="1" t="str">
        <f t="shared" ca="1" si="83"/>
        <v/>
      </c>
    </row>
    <row r="177" spans="1:19" x14ac:dyDescent="0.15">
      <c r="A177" s="138" t="str">
        <f t="shared" ca="1" si="72"/>
        <v/>
      </c>
      <c r="B177" s="102" t="str">
        <f t="shared" ca="1" si="74"/>
        <v/>
      </c>
      <c r="C177" s="102" t="str">
        <f t="shared" ca="1" si="75"/>
        <v/>
      </c>
      <c r="D177" s="102" t="str">
        <f t="shared" ca="1" si="76"/>
        <v/>
      </c>
      <c r="E177" s="102" t="str">
        <f t="shared" ca="1" si="84"/>
        <v/>
      </c>
      <c r="F177" s="177" t="str">
        <f t="shared" ca="1" si="77"/>
        <v/>
      </c>
      <c r="G177" s="139" t="str">
        <f t="shared" ca="1" si="78"/>
        <v/>
      </c>
      <c r="H177" s="139" t="str">
        <f t="shared" ca="1" si="79"/>
        <v/>
      </c>
      <c r="I177" s="140" t="str">
        <f t="shared" ca="1" si="85"/>
        <v/>
      </c>
      <c r="J177" s="118" t="str">
        <f t="shared" ca="1" si="86"/>
        <v/>
      </c>
      <c r="K177" s="118" t="str">
        <f t="shared" ca="1" si="80"/>
        <v/>
      </c>
      <c r="L177" s="140" t="str">
        <f t="shared" ca="1" si="81"/>
        <v/>
      </c>
      <c r="M177" s="140" t="str">
        <f t="shared" ca="1" si="73"/>
        <v/>
      </c>
      <c r="N177" s="139" t="str">
        <f t="shared" ca="1" si="82"/>
        <v/>
      </c>
      <c r="O177" s="140" t="str">
        <f t="shared" ca="1" si="87"/>
        <v/>
      </c>
      <c r="P177" s="118" t="str">
        <f t="shared" ca="1" si="88"/>
        <v/>
      </c>
      <c r="Q177" s="138" t="str">
        <f t="shared" ca="1" si="89"/>
        <v/>
      </c>
      <c r="S177" s="1" t="str">
        <f t="shared" ca="1" si="83"/>
        <v/>
      </c>
    </row>
    <row r="178" spans="1:19" x14ac:dyDescent="0.15">
      <c r="A178" s="138" t="str">
        <f t="shared" ca="1" si="72"/>
        <v/>
      </c>
      <c r="B178" s="102" t="str">
        <f t="shared" ca="1" si="74"/>
        <v/>
      </c>
      <c r="C178" s="102" t="str">
        <f t="shared" ca="1" si="75"/>
        <v/>
      </c>
      <c r="D178" s="102" t="str">
        <f t="shared" ca="1" si="76"/>
        <v/>
      </c>
      <c r="E178" s="102" t="str">
        <f t="shared" ca="1" si="84"/>
        <v/>
      </c>
      <c r="F178" s="177" t="str">
        <f t="shared" ca="1" si="77"/>
        <v/>
      </c>
      <c r="G178" s="139" t="str">
        <f t="shared" ca="1" si="78"/>
        <v/>
      </c>
      <c r="H178" s="139" t="str">
        <f t="shared" ca="1" si="79"/>
        <v/>
      </c>
      <c r="I178" s="140" t="str">
        <f t="shared" ca="1" si="85"/>
        <v/>
      </c>
      <c r="J178" s="118" t="str">
        <f t="shared" ca="1" si="86"/>
        <v/>
      </c>
      <c r="K178" s="118" t="str">
        <f t="shared" ca="1" si="80"/>
        <v/>
      </c>
      <c r="L178" s="140" t="str">
        <f t="shared" ca="1" si="81"/>
        <v/>
      </c>
      <c r="M178" s="140" t="str">
        <f t="shared" ca="1" si="73"/>
        <v/>
      </c>
      <c r="N178" s="139" t="str">
        <f t="shared" ca="1" si="82"/>
        <v/>
      </c>
      <c r="O178" s="140" t="str">
        <f t="shared" ca="1" si="87"/>
        <v/>
      </c>
      <c r="P178" s="118" t="str">
        <f t="shared" ca="1" si="88"/>
        <v/>
      </c>
      <c r="Q178" s="138" t="str">
        <f t="shared" ca="1" si="89"/>
        <v/>
      </c>
      <c r="S178" s="1" t="str">
        <f t="shared" ca="1" si="83"/>
        <v/>
      </c>
    </row>
    <row r="179" spans="1:19" x14ac:dyDescent="0.15">
      <c r="A179" s="138" t="str">
        <f t="shared" ca="1" si="72"/>
        <v/>
      </c>
      <c r="B179" s="102" t="str">
        <f t="shared" ca="1" si="74"/>
        <v/>
      </c>
      <c r="C179" s="102" t="str">
        <f t="shared" ca="1" si="75"/>
        <v/>
      </c>
      <c r="D179" s="102" t="str">
        <f t="shared" ca="1" si="76"/>
        <v/>
      </c>
      <c r="E179" s="102" t="str">
        <f t="shared" ca="1" si="84"/>
        <v/>
      </c>
      <c r="F179" s="177" t="str">
        <f t="shared" ca="1" si="77"/>
        <v/>
      </c>
      <c r="G179" s="139" t="str">
        <f t="shared" ca="1" si="78"/>
        <v/>
      </c>
      <c r="H179" s="139" t="str">
        <f t="shared" ca="1" si="79"/>
        <v/>
      </c>
      <c r="I179" s="140" t="str">
        <f t="shared" ca="1" si="85"/>
        <v/>
      </c>
      <c r="J179" s="118" t="str">
        <f t="shared" ca="1" si="86"/>
        <v/>
      </c>
      <c r="K179" s="118" t="str">
        <f t="shared" ca="1" si="80"/>
        <v/>
      </c>
      <c r="L179" s="140" t="str">
        <f t="shared" ca="1" si="81"/>
        <v/>
      </c>
      <c r="M179" s="140" t="str">
        <f t="shared" ca="1" si="73"/>
        <v/>
      </c>
      <c r="N179" s="139" t="str">
        <f t="shared" ca="1" si="82"/>
        <v/>
      </c>
      <c r="O179" s="140" t="str">
        <f t="shared" ca="1" si="87"/>
        <v/>
      </c>
      <c r="P179" s="118" t="str">
        <f t="shared" ca="1" si="88"/>
        <v/>
      </c>
      <c r="Q179" s="138" t="str">
        <f t="shared" ca="1" si="89"/>
        <v/>
      </c>
      <c r="S179" s="1" t="str">
        <f t="shared" ca="1" si="83"/>
        <v/>
      </c>
    </row>
    <row r="180" spans="1:19" x14ac:dyDescent="0.15">
      <c r="A180" s="138" t="str">
        <f t="shared" ca="1" si="72"/>
        <v/>
      </c>
      <c r="B180" s="102" t="str">
        <f t="shared" ca="1" si="74"/>
        <v/>
      </c>
      <c r="C180" s="102" t="str">
        <f t="shared" ca="1" si="75"/>
        <v/>
      </c>
      <c r="D180" s="102" t="str">
        <f t="shared" ca="1" si="76"/>
        <v/>
      </c>
      <c r="E180" s="102" t="str">
        <f t="shared" ca="1" si="84"/>
        <v/>
      </c>
      <c r="F180" s="177" t="str">
        <f t="shared" ca="1" si="77"/>
        <v/>
      </c>
      <c r="G180" s="139" t="str">
        <f t="shared" ca="1" si="78"/>
        <v/>
      </c>
      <c r="H180" s="139" t="str">
        <f t="shared" ca="1" si="79"/>
        <v/>
      </c>
      <c r="I180" s="140" t="str">
        <f t="shared" ca="1" si="85"/>
        <v/>
      </c>
      <c r="J180" s="118" t="str">
        <f t="shared" ca="1" si="86"/>
        <v/>
      </c>
      <c r="K180" s="118" t="str">
        <f t="shared" ca="1" si="80"/>
        <v/>
      </c>
      <c r="L180" s="140" t="str">
        <f t="shared" ca="1" si="81"/>
        <v/>
      </c>
      <c r="M180" s="140" t="str">
        <f t="shared" ca="1" si="73"/>
        <v/>
      </c>
      <c r="N180" s="139" t="str">
        <f t="shared" ca="1" si="82"/>
        <v/>
      </c>
      <c r="O180" s="140" t="str">
        <f t="shared" ca="1" si="87"/>
        <v/>
      </c>
      <c r="P180" s="118" t="str">
        <f t="shared" ca="1" si="88"/>
        <v/>
      </c>
      <c r="Q180" s="138" t="str">
        <f t="shared" ca="1" si="89"/>
        <v/>
      </c>
      <c r="S180" s="1" t="str">
        <f t="shared" ca="1" si="83"/>
        <v/>
      </c>
    </row>
    <row r="181" spans="1:19" x14ac:dyDescent="0.15">
      <c r="A181" s="138" t="str">
        <f t="shared" ca="1" si="72"/>
        <v/>
      </c>
      <c r="B181" s="102" t="str">
        <f t="shared" ca="1" si="74"/>
        <v/>
      </c>
      <c r="C181" s="102" t="str">
        <f t="shared" ca="1" si="75"/>
        <v/>
      </c>
      <c r="D181" s="102" t="str">
        <f t="shared" ca="1" si="76"/>
        <v/>
      </c>
      <c r="E181" s="102" t="str">
        <f t="shared" ca="1" si="84"/>
        <v/>
      </c>
      <c r="F181" s="177" t="str">
        <f t="shared" ca="1" si="77"/>
        <v/>
      </c>
      <c r="G181" s="139" t="str">
        <f t="shared" ca="1" si="78"/>
        <v/>
      </c>
      <c r="H181" s="139" t="str">
        <f t="shared" ca="1" si="79"/>
        <v/>
      </c>
      <c r="I181" s="140" t="str">
        <f t="shared" ca="1" si="85"/>
        <v/>
      </c>
      <c r="J181" s="118" t="str">
        <f t="shared" ca="1" si="86"/>
        <v/>
      </c>
      <c r="K181" s="118" t="str">
        <f t="shared" ca="1" si="80"/>
        <v/>
      </c>
      <c r="L181" s="140" t="str">
        <f t="shared" ca="1" si="81"/>
        <v/>
      </c>
      <c r="M181" s="140" t="str">
        <f t="shared" ca="1" si="73"/>
        <v/>
      </c>
      <c r="N181" s="139" t="str">
        <f t="shared" ca="1" si="82"/>
        <v/>
      </c>
      <c r="O181" s="140" t="str">
        <f t="shared" ca="1" si="87"/>
        <v/>
      </c>
      <c r="P181" s="118" t="str">
        <f t="shared" ca="1" si="88"/>
        <v/>
      </c>
      <c r="Q181" s="138" t="str">
        <f t="shared" ca="1" si="89"/>
        <v/>
      </c>
      <c r="S181" s="1" t="str">
        <f t="shared" ca="1" si="83"/>
        <v/>
      </c>
    </row>
    <row r="182" spans="1:19" x14ac:dyDescent="0.15">
      <c r="A182" s="138" t="str">
        <f t="shared" ca="1" si="72"/>
        <v/>
      </c>
      <c r="B182" s="102" t="str">
        <f t="shared" ca="1" si="74"/>
        <v/>
      </c>
      <c r="C182" s="102" t="str">
        <f t="shared" ca="1" si="75"/>
        <v/>
      </c>
      <c r="D182" s="102" t="str">
        <f t="shared" ca="1" si="76"/>
        <v/>
      </c>
      <c r="E182" s="102" t="str">
        <f t="shared" ca="1" si="84"/>
        <v/>
      </c>
      <c r="F182" s="177" t="str">
        <f t="shared" ca="1" si="77"/>
        <v/>
      </c>
      <c r="G182" s="139" t="str">
        <f t="shared" ca="1" si="78"/>
        <v/>
      </c>
      <c r="H182" s="139" t="str">
        <f t="shared" ca="1" si="79"/>
        <v/>
      </c>
      <c r="I182" s="140" t="str">
        <f t="shared" ca="1" si="85"/>
        <v/>
      </c>
      <c r="J182" s="118" t="str">
        <f t="shared" ca="1" si="86"/>
        <v/>
      </c>
      <c r="K182" s="118" t="str">
        <f t="shared" ca="1" si="80"/>
        <v/>
      </c>
      <c r="L182" s="140" t="str">
        <f t="shared" ca="1" si="81"/>
        <v/>
      </c>
      <c r="M182" s="140" t="str">
        <f t="shared" ca="1" si="73"/>
        <v/>
      </c>
      <c r="N182" s="139" t="str">
        <f t="shared" ca="1" si="82"/>
        <v/>
      </c>
      <c r="O182" s="140" t="str">
        <f t="shared" ca="1" si="87"/>
        <v/>
      </c>
      <c r="P182" s="118" t="str">
        <f t="shared" ca="1" si="88"/>
        <v/>
      </c>
      <c r="Q182" s="138" t="str">
        <f t="shared" ca="1" si="89"/>
        <v/>
      </c>
      <c r="S182" s="1" t="str">
        <f t="shared" ca="1" si="83"/>
        <v/>
      </c>
    </row>
    <row r="183" spans="1:19" x14ac:dyDescent="0.15">
      <c r="A183" s="138" t="str">
        <f t="shared" ca="1" si="72"/>
        <v/>
      </c>
      <c r="B183" s="102" t="str">
        <f t="shared" ca="1" si="74"/>
        <v/>
      </c>
      <c r="C183" s="102" t="str">
        <f t="shared" ca="1" si="75"/>
        <v/>
      </c>
      <c r="D183" s="102" t="str">
        <f t="shared" ca="1" si="76"/>
        <v/>
      </c>
      <c r="E183" s="102" t="str">
        <f t="shared" ca="1" si="84"/>
        <v/>
      </c>
      <c r="F183" s="177" t="str">
        <f t="shared" ca="1" si="77"/>
        <v/>
      </c>
      <c r="G183" s="139" t="str">
        <f t="shared" ca="1" si="78"/>
        <v/>
      </c>
      <c r="H183" s="139" t="str">
        <f t="shared" ca="1" si="79"/>
        <v/>
      </c>
      <c r="I183" s="140" t="str">
        <f t="shared" ca="1" si="85"/>
        <v/>
      </c>
      <c r="J183" s="118" t="str">
        <f t="shared" ca="1" si="86"/>
        <v/>
      </c>
      <c r="K183" s="118" t="str">
        <f t="shared" ca="1" si="80"/>
        <v/>
      </c>
      <c r="L183" s="140" t="str">
        <f t="shared" ca="1" si="81"/>
        <v/>
      </c>
      <c r="M183" s="140" t="str">
        <f t="shared" ca="1" si="73"/>
        <v/>
      </c>
      <c r="N183" s="139" t="str">
        <f t="shared" ca="1" si="82"/>
        <v/>
      </c>
      <c r="O183" s="140" t="str">
        <f t="shared" ca="1" si="87"/>
        <v/>
      </c>
      <c r="P183" s="118" t="str">
        <f t="shared" ca="1" si="88"/>
        <v/>
      </c>
      <c r="Q183" s="138" t="str">
        <f t="shared" ca="1" si="89"/>
        <v/>
      </c>
      <c r="S183" s="1" t="str">
        <f t="shared" ca="1" si="83"/>
        <v/>
      </c>
    </row>
    <row r="184" spans="1:19" x14ac:dyDescent="0.15">
      <c r="A184" s="138" t="str">
        <f t="shared" ca="1" si="72"/>
        <v/>
      </c>
      <c r="B184" s="102" t="str">
        <f t="shared" ca="1" si="74"/>
        <v/>
      </c>
      <c r="C184" s="102" t="str">
        <f t="shared" ca="1" si="75"/>
        <v/>
      </c>
      <c r="D184" s="102" t="str">
        <f t="shared" ca="1" si="76"/>
        <v/>
      </c>
      <c r="E184" s="102" t="str">
        <f t="shared" ca="1" si="84"/>
        <v/>
      </c>
      <c r="F184" s="177" t="str">
        <f t="shared" ca="1" si="77"/>
        <v/>
      </c>
      <c r="G184" s="139" t="str">
        <f t="shared" ca="1" si="78"/>
        <v/>
      </c>
      <c r="H184" s="139" t="str">
        <f t="shared" ca="1" si="79"/>
        <v/>
      </c>
      <c r="I184" s="140" t="str">
        <f t="shared" ca="1" si="85"/>
        <v/>
      </c>
      <c r="J184" s="118" t="str">
        <f t="shared" ca="1" si="86"/>
        <v/>
      </c>
      <c r="K184" s="118" t="str">
        <f t="shared" ca="1" si="80"/>
        <v/>
      </c>
      <c r="L184" s="140" t="str">
        <f t="shared" ca="1" si="81"/>
        <v/>
      </c>
      <c r="M184" s="140" t="str">
        <f t="shared" ca="1" si="73"/>
        <v/>
      </c>
      <c r="N184" s="139" t="str">
        <f t="shared" ca="1" si="82"/>
        <v/>
      </c>
      <c r="O184" s="140" t="str">
        <f t="shared" ca="1" si="87"/>
        <v/>
      </c>
      <c r="P184" s="118" t="str">
        <f t="shared" ca="1" si="88"/>
        <v/>
      </c>
      <c r="Q184" s="138" t="str">
        <f t="shared" ca="1" si="89"/>
        <v/>
      </c>
      <c r="S184" s="1" t="str">
        <f t="shared" ca="1" si="83"/>
        <v/>
      </c>
    </row>
    <row r="185" spans="1:19" x14ac:dyDescent="0.15">
      <c r="A185" s="138" t="str">
        <f t="shared" ca="1" si="72"/>
        <v/>
      </c>
      <c r="B185" s="102" t="str">
        <f t="shared" ca="1" si="74"/>
        <v/>
      </c>
      <c r="C185" s="102" t="str">
        <f t="shared" ca="1" si="75"/>
        <v/>
      </c>
      <c r="D185" s="102" t="str">
        <f t="shared" ca="1" si="76"/>
        <v/>
      </c>
      <c r="E185" s="102" t="str">
        <f t="shared" ca="1" si="84"/>
        <v/>
      </c>
      <c r="F185" s="177" t="str">
        <f t="shared" ca="1" si="77"/>
        <v/>
      </c>
      <c r="G185" s="139" t="str">
        <f t="shared" ca="1" si="78"/>
        <v/>
      </c>
      <c r="H185" s="139" t="str">
        <f t="shared" ca="1" si="79"/>
        <v/>
      </c>
      <c r="I185" s="140" t="str">
        <f t="shared" ca="1" si="85"/>
        <v/>
      </c>
      <c r="J185" s="118" t="str">
        <f t="shared" ca="1" si="86"/>
        <v/>
      </c>
      <c r="K185" s="118" t="str">
        <f t="shared" ca="1" si="80"/>
        <v/>
      </c>
      <c r="L185" s="140" t="str">
        <f t="shared" ca="1" si="81"/>
        <v/>
      </c>
      <c r="M185" s="140" t="str">
        <f t="shared" ca="1" si="73"/>
        <v/>
      </c>
      <c r="N185" s="139" t="str">
        <f t="shared" ca="1" si="82"/>
        <v/>
      </c>
      <c r="O185" s="140" t="str">
        <f t="shared" ca="1" si="87"/>
        <v/>
      </c>
      <c r="P185" s="118" t="str">
        <f t="shared" ca="1" si="88"/>
        <v/>
      </c>
      <c r="Q185" s="138" t="str">
        <f t="shared" ca="1" si="89"/>
        <v/>
      </c>
      <c r="S185" s="1" t="str">
        <f t="shared" ca="1" si="83"/>
        <v/>
      </c>
    </row>
    <row r="186" spans="1:19" x14ac:dyDescent="0.15">
      <c r="A186" s="138" t="str">
        <f t="shared" ca="1" si="72"/>
        <v/>
      </c>
      <c r="B186" s="102" t="str">
        <f t="shared" ca="1" si="74"/>
        <v/>
      </c>
      <c r="C186" s="102" t="str">
        <f t="shared" ca="1" si="75"/>
        <v/>
      </c>
      <c r="D186" s="102" t="str">
        <f t="shared" ca="1" si="76"/>
        <v/>
      </c>
      <c r="E186" s="102" t="str">
        <f t="shared" ca="1" si="84"/>
        <v/>
      </c>
      <c r="F186" s="177" t="str">
        <f t="shared" ca="1" si="77"/>
        <v/>
      </c>
      <c r="G186" s="139" t="str">
        <f t="shared" ca="1" si="78"/>
        <v/>
      </c>
      <c r="H186" s="139" t="str">
        <f t="shared" ca="1" si="79"/>
        <v/>
      </c>
      <c r="I186" s="140" t="str">
        <f t="shared" ca="1" si="85"/>
        <v/>
      </c>
      <c r="J186" s="118" t="str">
        <f t="shared" ca="1" si="86"/>
        <v/>
      </c>
      <c r="K186" s="118" t="str">
        <f t="shared" ca="1" si="80"/>
        <v/>
      </c>
      <c r="L186" s="140" t="str">
        <f t="shared" ca="1" si="81"/>
        <v/>
      </c>
      <c r="M186" s="140" t="str">
        <f t="shared" ca="1" si="73"/>
        <v/>
      </c>
      <c r="N186" s="139" t="str">
        <f t="shared" ca="1" si="82"/>
        <v/>
      </c>
      <c r="O186" s="140" t="str">
        <f t="shared" ca="1" si="87"/>
        <v/>
      </c>
      <c r="P186" s="118" t="str">
        <f t="shared" ca="1" si="88"/>
        <v/>
      </c>
      <c r="Q186" s="138" t="str">
        <f t="shared" ca="1" si="89"/>
        <v/>
      </c>
      <c r="S186" s="1" t="str">
        <f t="shared" ca="1" si="83"/>
        <v/>
      </c>
    </row>
    <row r="187" spans="1:19" x14ac:dyDescent="0.15">
      <c r="A187" s="138" t="str">
        <f t="shared" ca="1" si="72"/>
        <v/>
      </c>
      <c r="B187" s="102" t="str">
        <f t="shared" ca="1" si="74"/>
        <v/>
      </c>
      <c r="C187" s="102" t="str">
        <f t="shared" ca="1" si="75"/>
        <v/>
      </c>
      <c r="D187" s="102" t="str">
        <f t="shared" ca="1" si="76"/>
        <v/>
      </c>
      <c r="E187" s="102" t="str">
        <f t="shared" ca="1" si="84"/>
        <v/>
      </c>
      <c r="F187" s="177" t="str">
        <f t="shared" ca="1" si="77"/>
        <v/>
      </c>
      <c r="G187" s="139" t="str">
        <f t="shared" ca="1" si="78"/>
        <v/>
      </c>
      <c r="H187" s="139" t="str">
        <f t="shared" ca="1" si="79"/>
        <v/>
      </c>
      <c r="I187" s="140" t="str">
        <f t="shared" ca="1" si="85"/>
        <v/>
      </c>
      <c r="J187" s="118" t="str">
        <f t="shared" ca="1" si="86"/>
        <v/>
      </c>
      <c r="K187" s="118" t="str">
        <f t="shared" ca="1" si="80"/>
        <v/>
      </c>
      <c r="L187" s="140" t="str">
        <f t="shared" ca="1" si="81"/>
        <v/>
      </c>
      <c r="M187" s="140" t="str">
        <f t="shared" ca="1" si="73"/>
        <v/>
      </c>
      <c r="N187" s="139" t="str">
        <f t="shared" ca="1" si="82"/>
        <v/>
      </c>
      <c r="O187" s="140" t="str">
        <f t="shared" ca="1" si="87"/>
        <v/>
      </c>
      <c r="P187" s="118" t="str">
        <f t="shared" ca="1" si="88"/>
        <v/>
      </c>
      <c r="Q187" s="138" t="str">
        <f t="shared" ca="1" si="89"/>
        <v/>
      </c>
      <c r="S187" s="1" t="str">
        <f t="shared" ca="1" si="83"/>
        <v/>
      </c>
    </row>
    <row r="188" spans="1:19" x14ac:dyDescent="0.15">
      <c r="A188" s="138" t="str">
        <f t="shared" ca="1" si="72"/>
        <v/>
      </c>
      <c r="B188" s="102" t="str">
        <f t="shared" ca="1" si="74"/>
        <v/>
      </c>
      <c r="C188" s="102" t="str">
        <f t="shared" ca="1" si="75"/>
        <v/>
      </c>
      <c r="D188" s="102" t="str">
        <f t="shared" ca="1" si="76"/>
        <v/>
      </c>
      <c r="E188" s="102" t="str">
        <f t="shared" ca="1" si="84"/>
        <v/>
      </c>
      <c r="F188" s="177" t="str">
        <f t="shared" ca="1" si="77"/>
        <v/>
      </c>
      <c r="G188" s="139" t="str">
        <f t="shared" ca="1" si="78"/>
        <v/>
      </c>
      <c r="H188" s="139" t="str">
        <f t="shared" ca="1" si="79"/>
        <v/>
      </c>
      <c r="I188" s="140" t="str">
        <f t="shared" ca="1" si="85"/>
        <v/>
      </c>
      <c r="J188" s="118" t="str">
        <f t="shared" ca="1" si="86"/>
        <v/>
      </c>
      <c r="K188" s="118" t="str">
        <f t="shared" ca="1" si="80"/>
        <v/>
      </c>
      <c r="L188" s="140" t="str">
        <f t="shared" ca="1" si="81"/>
        <v/>
      </c>
      <c r="M188" s="140" t="str">
        <f t="shared" ca="1" si="73"/>
        <v/>
      </c>
      <c r="N188" s="139" t="str">
        <f t="shared" ca="1" si="82"/>
        <v/>
      </c>
      <c r="O188" s="140" t="str">
        <f t="shared" ca="1" si="87"/>
        <v/>
      </c>
      <c r="P188" s="118" t="str">
        <f t="shared" ca="1" si="88"/>
        <v/>
      </c>
      <c r="Q188" s="138" t="str">
        <f t="shared" ca="1" si="89"/>
        <v/>
      </c>
      <c r="S188" s="1" t="str">
        <f t="shared" ca="1" si="83"/>
        <v/>
      </c>
    </row>
    <row r="189" spans="1:19" x14ac:dyDescent="0.15">
      <c r="A189" s="138" t="str">
        <f t="shared" ca="1" si="72"/>
        <v/>
      </c>
      <c r="B189" s="102" t="str">
        <f t="shared" ca="1" si="74"/>
        <v/>
      </c>
      <c r="C189" s="102" t="str">
        <f t="shared" ca="1" si="75"/>
        <v/>
      </c>
      <c r="D189" s="102" t="str">
        <f t="shared" ca="1" si="76"/>
        <v/>
      </c>
      <c r="E189" s="102" t="str">
        <f t="shared" ca="1" si="84"/>
        <v/>
      </c>
      <c r="F189" s="177" t="str">
        <f t="shared" ca="1" si="77"/>
        <v/>
      </c>
      <c r="G189" s="139" t="str">
        <f t="shared" ca="1" si="78"/>
        <v/>
      </c>
      <c r="H189" s="139" t="str">
        <f t="shared" ca="1" si="79"/>
        <v/>
      </c>
      <c r="I189" s="140" t="str">
        <f t="shared" ca="1" si="85"/>
        <v/>
      </c>
      <c r="J189" s="118" t="str">
        <f t="shared" ca="1" si="86"/>
        <v/>
      </c>
      <c r="K189" s="118" t="str">
        <f t="shared" ca="1" si="80"/>
        <v/>
      </c>
      <c r="L189" s="140" t="str">
        <f t="shared" ca="1" si="81"/>
        <v/>
      </c>
      <c r="M189" s="140" t="str">
        <f t="shared" ca="1" si="73"/>
        <v/>
      </c>
      <c r="N189" s="139" t="str">
        <f t="shared" ca="1" si="82"/>
        <v/>
      </c>
      <c r="O189" s="140" t="str">
        <f t="shared" ca="1" si="87"/>
        <v/>
      </c>
      <c r="P189" s="118" t="str">
        <f t="shared" ca="1" si="88"/>
        <v/>
      </c>
      <c r="Q189" s="138" t="str">
        <f t="shared" ca="1" si="89"/>
        <v/>
      </c>
      <c r="S189" s="1" t="str">
        <f t="shared" ca="1" si="83"/>
        <v/>
      </c>
    </row>
    <row r="190" spans="1:19" x14ac:dyDescent="0.15">
      <c r="A190" s="138" t="str">
        <f t="shared" ca="1" si="72"/>
        <v/>
      </c>
      <c r="B190" s="102" t="str">
        <f t="shared" ca="1" si="74"/>
        <v/>
      </c>
      <c r="C190" s="102" t="str">
        <f t="shared" ca="1" si="75"/>
        <v/>
      </c>
      <c r="D190" s="102" t="str">
        <f t="shared" ca="1" si="76"/>
        <v/>
      </c>
      <c r="E190" s="102" t="str">
        <f t="shared" ca="1" si="84"/>
        <v/>
      </c>
      <c r="F190" s="177" t="str">
        <f t="shared" ca="1" si="77"/>
        <v/>
      </c>
      <c r="G190" s="139" t="str">
        <f t="shared" ca="1" si="78"/>
        <v/>
      </c>
      <c r="H190" s="139" t="str">
        <f t="shared" ca="1" si="79"/>
        <v/>
      </c>
      <c r="I190" s="140" t="str">
        <f t="shared" ca="1" si="85"/>
        <v/>
      </c>
      <c r="J190" s="118" t="str">
        <f t="shared" ca="1" si="86"/>
        <v/>
      </c>
      <c r="K190" s="118" t="str">
        <f t="shared" ca="1" si="80"/>
        <v/>
      </c>
      <c r="L190" s="140" t="str">
        <f t="shared" ca="1" si="81"/>
        <v/>
      </c>
      <c r="M190" s="140" t="str">
        <f t="shared" ca="1" si="73"/>
        <v/>
      </c>
      <c r="N190" s="139" t="str">
        <f t="shared" ca="1" si="82"/>
        <v/>
      </c>
      <c r="O190" s="140" t="str">
        <f t="shared" ca="1" si="87"/>
        <v/>
      </c>
      <c r="P190" s="118" t="str">
        <f t="shared" ca="1" si="88"/>
        <v/>
      </c>
      <c r="Q190" s="138" t="str">
        <f t="shared" ca="1" si="89"/>
        <v/>
      </c>
      <c r="S190" s="1" t="str">
        <f t="shared" ca="1" si="83"/>
        <v/>
      </c>
    </row>
    <row r="191" spans="1:19" x14ac:dyDescent="0.15">
      <c r="A191" s="138" t="str">
        <f t="shared" ca="1" si="72"/>
        <v/>
      </c>
      <c r="B191" s="102" t="str">
        <f t="shared" ca="1" si="74"/>
        <v/>
      </c>
      <c r="C191" s="102" t="str">
        <f t="shared" ca="1" si="75"/>
        <v/>
      </c>
      <c r="D191" s="102" t="str">
        <f t="shared" ca="1" si="76"/>
        <v/>
      </c>
      <c r="E191" s="102" t="str">
        <f t="shared" ca="1" si="84"/>
        <v/>
      </c>
      <c r="F191" s="177" t="str">
        <f t="shared" ca="1" si="77"/>
        <v/>
      </c>
      <c r="G191" s="139" t="str">
        <f t="shared" ca="1" si="78"/>
        <v/>
      </c>
      <c r="H191" s="139" t="str">
        <f t="shared" ca="1" si="79"/>
        <v/>
      </c>
      <c r="I191" s="140" t="str">
        <f t="shared" ca="1" si="85"/>
        <v/>
      </c>
      <c r="J191" s="118" t="str">
        <f t="shared" ca="1" si="86"/>
        <v/>
      </c>
      <c r="K191" s="118" t="str">
        <f t="shared" ca="1" si="80"/>
        <v/>
      </c>
      <c r="L191" s="140" t="str">
        <f t="shared" ca="1" si="81"/>
        <v/>
      </c>
      <c r="M191" s="140" t="str">
        <f t="shared" ca="1" si="73"/>
        <v/>
      </c>
      <c r="N191" s="139" t="str">
        <f t="shared" ca="1" si="82"/>
        <v/>
      </c>
      <c r="O191" s="140" t="str">
        <f t="shared" ca="1" si="87"/>
        <v/>
      </c>
      <c r="P191" s="118" t="str">
        <f t="shared" ca="1" si="88"/>
        <v/>
      </c>
      <c r="Q191" s="138" t="str">
        <f t="shared" ca="1" si="89"/>
        <v/>
      </c>
      <c r="S191" s="1" t="str">
        <f t="shared" ca="1" si="83"/>
        <v/>
      </c>
    </row>
    <row r="192" spans="1:19" x14ac:dyDescent="0.15">
      <c r="A192" s="138" t="str">
        <f t="shared" ca="1" si="72"/>
        <v/>
      </c>
      <c r="B192" s="102" t="str">
        <f t="shared" ca="1" si="74"/>
        <v/>
      </c>
      <c r="C192" s="102" t="str">
        <f t="shared" ca="1" si="75"/>
        <v/>
      </c>
      <c r="D192" s="102" t="str">
        <f t="shared" ca="1" si="76"/>
        <v/>
      </c>
      <c r="E192" s="102" t="str">
        <f t="shared" ca="1" si="84"/>
        <v/>
      </c>
      <c r="F192" s="177" t="str">
        <f t="shared" ca="1" si="77"/>
        <v/>
      </c>
      <c r="G192" s="139" t="str">
        <f t="shared" ca="1" si="78"/>
        <v/>
      </c>
      <c r="H192" s="139" t="str">
        <f t="shared" ca="1" si="79"/>
        <v/>
      </c>
      <c r="I192" s="140" t="str">
        <f t="shared" ca="1" si="85"/>
        <v/>
      </c>
      <c r="J192" s="118" t="str">
        <f t="shared" ca="1" si="86"/>
        <v/>
      </c>
      <c r="K192" s="118" t="str">
        <f t="shared" ca="1" si="80"/>
        <v/>
      </c>
      <c r="L192" s="140" t="str">
        <f t="shared" ca="1" si="81"/>
        <v/>
      </c>
      <c r="M192" s="140" t="str">
        <f t="shared" ca="1" si="73"/>
        <v/>
      </c>
      <c r="N192" s="139" t="str">
        <f t="shared" ca="1" si="82"/>
        <v/>
      </c>
      <c r="O192" s="140" t="str">
        <f t="shared" ca="1" si="87"/>
        <v/>
      </c>
      <c r="P192" s="118" t="str">
        <f t="shared" ca="1" si="88"/>
        <v/>
      </c>
      <c r="Q192" s="138" t="str">
        <f t="shared" ca="1" si="89"/>
        <v/>
      </c>
      <c r="S192" s="1" t="str">
        <f t="shared" ca="1" si="83"/>
        <v/>
      </c>
    </row>
    <row r="193" spans="1:19" x14ac:dyDescent="0.15">
      <c r="A193" s="138" t="str">
        <f t="shared" ca="1" si="72"/>
        <v/>
      </c>
      <c r="B193" s="102" t="str">
        <f t="shared" ca="1" si="74"/>
        <v/>
      </c>
      <c r="C193" s="102" t="str">
        <f t="shared" ca="1" si="75"/>
        <v/>
      </c>
      <c r="D193" s="102" t="str">
        <f t="shared" ca="1" si="76"/>
        <v/>
      </c>
      <c r="E193" s="102" t="str">
        <f t="shared" ca="1" si="84"/>
        <v/>
      </c>
      <c r="F193" s="177" t="str">
        <f t="shared" ca="1" si="77"/>
        <v/>
      </c>
      <c r="G193" s="139" t="str">
        <f t="shared" ca="1" si="78"/>
        <v/>
      </c>
      <c r="H193" s="139" t="str">
        <f t="shared" ca="1" si="79"/>
        <v/>
      </c>
      <c r="I193" s="140" t="str">
        <f t="shared" ca="1" si="85"/>
        <v/>
      </c>
      <c r="J193" s="118" t="str">
        <f t="shared" ca="1" si="86"/>
        <v/>
      </c>
      <c r="K193" s="118" t="str">
        <f t="shared" ca="1" si="80"/>
        <v/>
      </c>
      <c r="L193" s="140" t="str">
        <f t="shared" ca="1" si="81"/>
        <v/>
      </c>
      <c r="M193" s="140" t="str">
        <f t="shared" ca="1" si="73"/>
        <v/>
      </c>
      <c r="N193" s="139" t="str">
        <f t="shared" ca="1" si="82"/>
        <v/>
      </c>
      <c r="O193" s="140" t="str">
        <f t="shared" ca="1" si="87"/>
        <v/>
      </c>
      <c r="P193" s="118" t="str">
        <f t="shared" ca="1" si="88"/>
        <v/>
      </c>
      <c r="Q193" s="138" t="str">
        <f t="shared" ca="1" si="89"/>
        <v/>
      </c>
      <c r="S193" s="1" t="str">
        <f t="shared" ca="1" si="83"/>
        <v/>
      </c>
    </row>
    <row r="194" spans="1:19" x14ac:dyDescent="0.15">
      <c r="A194" s="138" t="str">
        <f t="shared" ca="1" si="72"/>
        <v/>
      </c>
      <c r="B194" s="102" t="str">
        <f t="shared" ca="1" si="74"/>
        <v/>
      </c>
      <c r="C194" s="102" t="str">
        <f t="shared" ca="1" si="75"/>
        <v/>
      </c>
      <c r="D194" s="102" t="str">
        <f t="shared" ca="1" si="76"/>
        <v/>
      </c>
      <c r="E194" s="102" t="str">
        <f t="shared" ca="1" si="84"/>
        <v/>
      </c>
      <c r="F194" s="177" t="str">
        <f t="shared" ca="1" si="77"/>
        <v/>
      </c>
      <c r="G194" s="139" t="str">
        <f t="shared" ca="1" si="78"/>
        <v/>
      </c>
      <c r="H194" s="139" t="str">
        <f t="shared" ca="1" si="79"/>
        <v/>
      </c>
      <c r="I194" s="140" t="str">
        <f t="shared" ca="1" si="85"/>
        <v/>
      </c>
      <c r="J194" s="118" t="str">
        <f t="shared" ca="1" si="86"/>
        <v/>
      </c>
      <c r="K194" s="118" t="str">
        <f t="shared" ca="1" si="80"/>
        <v/>
      </c>
      <c r="L194" s="140" t="str">
        <f t="shared" ca="1" si="81"/>
        <v/>
      </c>
      <c r="M194" s="140" t="str">
        <f t="shared" ca="1" si="73"/>
        <v/>
      </c>
      <c r="N194" s="139" t="str">
        <f t="shared" ca="1" si="82"/>
        <v/>
      </c>
      <c r="O194" s="140" t="str">
        <f t="shared" ca="1" si="87"/>
        <v/>
      </c>
      <c r="P194" s="118" t="str">
        <f t="shared" ca="1" si="88"/>
        <v/>
      </c>
      <c r="Q194" s="138" t="str">
        <f t="shared" ca="1" si="89"/>
        <v/>
      </c>
      <c r="S194" s="1" t="str">
        <f t="shared" ca="1" si="83"/>
        <v/>
      </c>
    </row>
    <row r="195" spans="1:19" x14ac:dyDescent="0.15">
      <c r="A195" s="138" t="str">
        <f t="shared" ca="1" si="72"/>
        <v/>
      </c>
      <c r="B195" s="102" t="str">
        <f t="shared" ca="1" si="74"/>
        <v/>
      </c>
      <c r="C195" s="102" t="str">
        <f t="shared" ca="1" si="75"/>
        <v/>
      </c>
      <c r="D195" s="102" t="str">
        <f t="shared" ca="1" si="76"/>
        <v/>
      </c>
      <c r="E195" s="102" t="str">
        <f t="shared" ca="1" si="84"/>
        <v/>
      </c>
      <c r="F195" s="177" t="str">
        <f t="shared" ca="1" si="77"/>
        <v/>
      </c>
      <c r="G195" s="139" t="str">
        <f t="shared" ca="1" si="78"/>
        <v/>
      </c>
      <c r="H195" s="139" t="str">
        <f t="shared" ca="1" si="79"/>
        <v/>
      </c>
      <c r="I195" s="140" t="str">
        <f t="shared" ca="1" si="85"/>
        <v/>
      </c>
      <c r="J195" s="118" t="str">
        <f t="shared" ca="1" si="86"/>
        <v/>
      </c>
      <c r="K195" s="118" t="str">
        <f t="shared" ca="1" si="80"/>
        <v/>
      </c>
      <c r="L195" s="140" t="str">
        <f t="shared" ca="1" si="81"/>
        <v/>
      </c>
      <c r="M195" s="140" t="str">
        <f t="shared" ca="1" si="73"/>
        <v/>
      </c>
      <c r="N195" s="139" t="str">
        <f t="shared" ca="1" si="82"/>
        <v/>
      </c>
      <c r="O195" s="140" t="str">
        <f t="shared" ca="1" si="87"/>
        <v/>
      </c>
      <c r="P195" s="118" t="str">
        <f t="shared" ca="1" si="88"/>
        <v/>
      </c>
      <c r="Q195" s="138" t="str">
        <f t="shared" ca="1" si="89"/>
        <v/>
      </c>
      <c r="S195" s="1" t="str">
        <f t="shared" ca="1" si="83"/>
        <v/>
      </c>
    </row>
    <row r="196" spans="1:19" x14ac:dyDescent="0.15">
      <c r="A196" s="138" t="str">
        <f t="shared" ca="1" si="72"/>
        <v/>
      </c>
      <c r="B196" s="102" t="str">
        <f t="shared" ca="1" si="74"/>
        <v/>
      </c>
      <c r="C196" s="102" t="str">
        <f t="shared" ca="1" si="75"/>
        <v/>
      </c>
      <c r="D196" s="102" t="str">
        <f t="shared" ca="1" si="76"/>
        <v/>
      </c>
      <c r="E196" s="102" t="str">
        <f t="shared" ca="1" si="84"/>
        <v/>
      </c>
      <c r="F196" s="177" t="str">
        <f t="shared" ca="1" si="77"/>
        <v/>
      </c>
      <c r="G196" s="139" t="str">
        <f t="shared" ca="1" si="78"/>
        <v/>
      </c>
      <c r="H196" s="139" t="str">
        <f t="shared" ca="1" si="79"/>
        <v/>
      </c>
      <c r="I196" s="140" t="str">
        <f t="shared" ca="1" si="85"/>
        <v/>
      </c>
      <c r="J196" s="118" t="str">
        <f t="shared" ca="1" si="86"/>
        <v/>
      </c>
      <c r="K196" s="118" t="str">
        <f t="shared" ca="1" si="80"/>
        <v/>
      </c>
      <c r="L196" s="140" t="str">
        <f t="shared" ca="1" si="81"/>
        <v/>
      </c>
      <c r="M196" s="140" t="str">
        <f t="shared" ca="1" si="73"/>
        <v/>
      </c>
      <c r="N196" s="139" t="str">
        <f t="shared" ca="1" si="82"/>
        <v/>
      </c>
      <c r="O196" s="140" t="str">
        <f t="shared" ca="1" si="87"/>
        <v/>
      </c>
      <c r="P196" s="118" t="str">
        <f t="shared" ca="1" si="88"/>
        <v/>
      </c>
      <c r="Q196" s="138" t="str">
        <f t="shared" ca="1" si="89"/>
        <v/>
      </c>
      <c r="S196" s="1" t="str">
        <f t="shared" ca="1" si="83"/>
        <v/>
      </c>
    </row>
    <row r="197" spans="1:19" x14ac:dyDescent="0.15">
      <c r="A197" s="138" t="str">
        <f t="shared" ca="1" si="72"/>
        <v/>
      </c>
      <c r="B197" s="102" t="str">
        <f t="shared" ca="1" si="74"/>
        <v/>
      </c>
      <c r="C197" s="102" t="str">
        <f t="shared" ca="1" si="75"/>
        <v/>
      </c>
      <c r="D197" s="102" t="str">
        <f t="shared" ca="1" si="76"/>
        <v/>
      </c>
      <c r="E197" s="102" t="str">
        <f t="shared" ca="1" si="84"/>
        <v/>
      </c>
      <c r="F197" s="177" t="str">
        <f t="shared" ca="1" si="77"/>
        <v/>
      </c>
      <c r="G197" s="139" t="str">
        <f t="shared" ca="1" si="78"/>
        <v/>
      </c>
      <c r="H197" s="139" t="str">
        <f t="shared" ca="1" si="79"/>
        <v/>
      </c>
      <c r="I197" s="140" t="str">
        <f t="shared" ca="1" si="85"/>
        <v/>
      </c>
      <c r="J197" s="118" t="str">
        <f t="shared" ca="1" si="86"/>
        <v/>
      </c>
      <c r="K197" s="118" t="str">
        <f t="shared" ca="1" si="80"/>
        <v/>
      </c>
      <c r="L197" s="140" t="str">
        <f t="shared" ca="1" si="81"/>
        <v/>
      </c>
      <c r="M197" s="140" t="str">
        <f t="shared" ca="1" si="73"/>
        <v/>
      </c>
      <c r="N197" s="139" t="str">
        <f t="shared" ca="1" si="82"/>
        <v/>
      </c>
      <c r="O197" s="140" t="str">
        <f t="shared" ca="1" si="87"/>
        <v/>
      </c>
      <c r="P197" s="118" t="str">
        <f t="shared" ca="1" si="88"/>
        <v/>
      </c>
      <c r="Q197" s="138" t="str">
        <f t="shared" ca="1" si="89"/>
        <v/>
      </c>
      <c r="S197" s="1" t="str">
        <f t="shared" ca="1" si="83"/>
        <v/>
      </c>
    </row>
    <row r="198" spans="1:19" x14ac:dyDescent="0.15">
      <c r="A198" s="138" t="str">
        <f t="shared" ca="1" si="72"/>
        <v/>
      </c>
      <c r="B198" s="102" t="str">
        <f t="shared" ref="B198:B205" ca="1" si="90">IF($A198="","",INDEX(INDIRECT("gsn_raw!BD:BD"),MATCH($B$4,INDIRECT("gsn_raw!BD:BD"),0)+$A198))</f>
        <v/>
      </c>
      <c r="C198" s="102" t="str">
        <f t="shared" ref="C198:C205" ca="1" si="91">IF($A198="","",INDEX(INDIRECT("gsn_raw!BE:BE"),MATCH($B$4,INDIRECT("gsn_raw!BD:BD"),0)+$A198))</f>
        <v/>
      </c>
      <c r="D198" s="102" t="str">
        <f t="shared" ref="D198:D205" ca="1" si="92">IF($A198="","",INDEX(INDIRECT("gsn_raw!BF:BF"),MATCH($B$4,INDIRECT("gsn_raw!BD:BD"),0)+$A198))</f>
        <v/>
      </c>
      <c r="E198" s="102" t="str">
        <f t="shared" ca="1" si="84"/>
        <v/>
      </c>
      <c r="F198" s="177" t="str">
        <f t="shared" ref="F198:F205" ca="1" si="93">IF($A198="","",INDEX(INDIRECT("gsn_raw!BH:BH"),MATCH($B$4,INDIRECT("gsn_raw!BD:BD"),0)+$A198))</f>
        <v/>
      </c>
      <c r="G198" s="139" t="str">
        <f t="shared" ref="G198:G205" ca="1" si="94">IF($A198="","",INDEX(INDIRECT("gsn_raw!BI:BI"),MATCH($B$4,INDIRECT("gsn_raw!BD:BD"),0)+$A198))</f>
        <v/>
      </c>
      <c r="H198" s="139" t="str">
        <f t="shared" ref="H198:H205" ca="1" si="95">IF($A198="","",INDEX(INDIRECT("gsn_raw!BJ:BJ"),MATCH($B$4,INDIRECT("gsn_raw!BD:BD"),0)+$A198))</f>
        <v/>
      </c>
      <c r="I198" s="140" t="str">
        <f t="shared" ca="1" si="85"/>
        <v/>
      </c>
      <c r="J198" s="118" t="str">
        <f t="shared" ca="1" si="86"/>
        <v/>
      </c>
      <c r="K198" s="118" t="str">
        <f t="shared" ref="K198:K205" ca="1" si="96">IF($A198="","",INDEX(INDIRECT("gsn_raw!BL:BL"),MATCH($B$4,INDIRECT("gsn_raw!BD:BD"),0)+$A198))</f>
        <v/>
      </c>
      <c r="L198" s="140" t="str">
        <f t="shared" ref="L198:L205" ca="1" si="97">IF($A198="","",INDEX(INDIRECT("gsn_raw!BM:BM"),MATCH($B$4,INDIRECT("gsn_raw!BD:BD"),0)+$A198))</f>
        <v/>
      </c>
      <c r="M198" s="140" t="str">
        <f t="shared" ca="1" si="73"/>
        <v/>
      </c>
      <c r="N198" s="139" t="str">
        <f t="shared" ref="N198:N205" ca="1" si="98">IF($A198="","",INDEX(INDIRECT("gsn_raw!BO:BO"),MATCH($B$4,INDIRECT("gsn_raw!BD:BD"),0)+$A198))</f>
        <v/>
      </c>
      <c r="O198" s="140" t="str">
        <f t="shared" ca="1" si="87"/>
        <v/>
      </c>
      <c r="P198" s="118" t="str">
        <f t="shared" ca="1" si="88"/>
        <v/>
      </c>
      <c r="Q198" s="138" t="str">
        <f t="shared" ca="1" si="89"/>
        <v/>
      </c>
      <c r="S198" s="1" t="str">
        <f t="shared" ref="S198:S205" ca="1" si="99">IF($A198="","",INDEX(INDIRECT("gsn_raw!BG:BG"),MATCH($B$4,INDIRECT("gsn_raw!BD:BD"),0)+$A198))</f>
        <v/>
      </c>
    </row>
    <row r="199" spans="1:19" x14ac:dyDescent="0.15">
      <c r="A199" s="138" t="str">
        <f t="shared" ref="A199:A205" ca="1" si="100">IF(ROW()-5&gt;$A$5,"",ROW()-5)</f>
        <v/>
      </c>
      <c r="B199" s="102" t="str">
        <f t="shared" ca="1" si="90"/>
        <v/>
      </c>
      <c r="C199" s="102" t="str">
        <f t="shared" ca="1" si="91"/>
        <v/>
      </c>
      <c r="D199" s="102" t="str">
        <f t="shared" ca="1" si="92"/>
        <v/>
      </c>
      <c r="E199" s="102" t="str">
        <f t="shared" ca="1" si="84"/>
        <v/>
      </c>
      <c r="F199" s="177" t="str">
        <f t="shared" ca="1" si="93"/>
        <v/>
      </c>
      <c r="G199" s="139" t="str">
        <f t="shared" ca="1" si="94"/>
        <v/>
      </c>
      <c r="H199" s="139" t="str">
        <f t="shared" ca="1" si="95"/>
        <v/>
      </c>
      <c r="I199" s="140" t="str">
        <f t="shared" ca="1" si="85"/>
        <v/>
      </c>
      <c r="J199" s="118" t="str">
        <f t="shared" ca="1" si="86"/>
        <v/>
      </c>
      <c r="K199" s="118" t="str">
        <f t="shared" ca="1" si="96"/>
        <v/>
      </c>
      <c r="L199" s="140" t="str">
        <f t="shared" ca="1" si="97"/>
        <v/>
      </c>
      <c r="M199" s="140" t="str">
        <f t="shared" ref="M199:M205" ca="1" si="101">IF($A199="","",INDEX(INDIRECT("gsn_raw!BP:BP"),MATCH($B$4,INDIRECT("gsn_raw!BD:BD"),0)+$A199))</f>
        <v/>
      </c>
      <c r="N199" s="139" t="str">
        <f t="shared" ca="1" si="98"/>
        <v/>
      </c>
      <c r="O199" s="140" t="str">
        <f t="shared" ca="1" si="87"/>
        <v/>
      </c>
      <c r="P199" s="118" t="str">
        <f t="shared" ca="1" si="88"/>
        <v/>
      </c>
      <c r="Q199" s="138" t="str">
        <f t="shared" ca="1" si="89"/>
        <v/>
      </c>
      <c r="S199" s="1" t="str">
        <f t="shared" ca="1" si="99"/>
        <v/>
      </c>
    </row>
    <row r="200" spans="1:19" x14ac:dyDescent="0.15">
      <c r="A200" s="138" t="str">
        <f t="shared" ca="1" si="100"/>
        <v/>
      </c>
      <c r="B200" s="102" t="str">
        <f t="shared" ca="1" si="90"/>
        <v/>
      </c>
      <c r="C200" s="102" t="str">
        <f t="shared" ca="1" si="91"/>
        <v/>
      </c>
      <c r="D200" s="102" t="str">
        <f t="shared" ca="1" si="92"/>
        <v/>
      </c>
      <c r="E200" s="102" t="str">
        <f t="shared" ca="1" si="84"/>
        <v/>
      </c>
      <c r="F200" s="177" t="str">
        <f t="shared" ca="1" si="93"/>
        <v/>
      </c>
      <c r="G200" s="139" t="str">
        <f t="shared" ca="1" si="94"/>
        <v/>
      </c>
      <c r="H200" s="139" t="str">
        <f t="shared" ca="1" si="95"/>
        <v/>
      </c>
      <c r="I200" s="140" t="str">
        <f t="shared" ca="1" si="85"/>
        <v/>
      </c>
      <c r="J200" s="118" t="str">
        <f t="shared" ca="1" si="86"/>
        <v/>
      </c>
      <c r="K200" s="118" t="str">
        <f t="shared" ca="1" si="96"/>
        <v/>
      </c>
      <c r="L200" s="140" t="str">
        <f t="shared" ca="1" si="97"/>
        <v/>
      </c>
      <c r="M200" s="140" t="str">
        <f t="shared" ca="1" si="101"/>
        <v/>
      </c>
      <c r="N200" s="139" t="str">
        <f t="shared" ca="1" si="98"/>
        <v/>
      </c>
      <c r="O200" s="140" t="str">
        <f t="shared" ca="1" si="87"/>
        <v/>
      </c>
      <c r="P200" s="118" t="str">
        <f t="shared" ca="1" si="88"/>
        <v/>
      </c>
      <c r="Q200" s="138" t="str">
        <f t="shared" ca="1" si="89"/>
        <v/>
      </c>
      <c r="S200" s="1" t="str">
        <f t="shared" ca="1" si="99"/>
        <v/>
      </c>
    </row>
    <row r="201" spans="1:19" x14ac:dyDescent="0.15">
      <c r="A201" s="138" t="str">
        <f t="shared" ca="1" si="100"/>
        <v/>
      </c>
      <c r="B201" s="102" t="str">
        <f t="shared" ca="1" si="90"/>
        <v/>
      </c>
      <c r="C201" s="102" t="str">
        <f t="shared" ca="1" si="91"/>
        <v/>
      </c>
      <c r="D201" s="102" t="str">
        <f t="shared" ca="1" si="92"/>
        <v/>
      </c>
      <c r="E201" s="102" t="str">
        <f t="shared" ca="1" si="84"/>
        <v/>
      </c>
      <c r="F201" s="177" t="str">
        <f t="shared" ca="1" si="93"/>
        <v/>
      </c>
      <c r="G201" s="139" t="str">
        <f t="shared" ca="1" si="94"/>
        <v/>
      </c>
      <c r="H201" s="139" t="str">
        <f t="shared" ca="1" si="95"/>
        <v/>
      </c>
      <c r="I201" s="140" t="str">
        <f t="shared" ca="1" si="85"/>
        <v/>
      </c>
      <c r="J201" s="118" t="str">
        <f t="shared" ca="1" si="86"/>
        <v/>
      </c>
      <c r="K201" s="118" t="str">
        <f t="shared" ca="1" si="96"/>
        <v/>
      </c>
      <c r="L201" s="140" t="str">
        <f t="shared" ca="1" si="97"/>
        <v/>
      </c>
      <c r="M201" s="140" t="str">
        <f t="shared" ca="1" si="101"/>
        <v/>
      </c>
      <c r="N201" s="139" t="str">
        <f t="shared" ca="1" si="98"/>
        <v/>
      </c>
      <c r="O201" s="140" t="str">
        <f t="shared" ca="1" si="87"/>
        <v/>
      </c>
      <c r="P201" s="118" t="str">
        <f t="shared" ca="1" si="88"/>
        <v/>
      </c>
      <c r="Q201" s="138" t="str">
        <f t="shared" ca="1" si="89"/>
        <v/>
      </c>
      <c r="S201" s="1" t="str">
        <f t="shared" ca="1" si="99"/>
        <v/>
      </c>
    </row>
    <row r="202" spans="1:19" x14ac:dyDescent="0.15">
      <c r="A202" s="138" t="str">
        <f t="shared" ca="1" si="100"/>
        <v/>
      </c>
      <c r="B202" s="102" t="str">
        <f t="shared" ca="1" si="90"/>
        <v/>
      </c>
      <c r="C202" s="102" t="str">
        <f t="shared" ca="1" si="91"/>
        <v/>
      </c>
      <c r="D202" s="102" t="str">
        <f t="shared" ca="1" si="92"/>
        <v/>
      </c>
      <c r="E202" s="102" t="str">
        <f t="shared" ca="1" si="84"/>
        <v/>
      </c>
      <c r="F202" s="177" t="str">
        <f t="shared" ca="1" si="93"/>
        <v/>
      </c>
      <c r="G202" s="139" t="str">
        <f t="shared" ca="1" si="94"/>
        <v/>
      </c>
      <c r="H202" s="139" t="str">
        <f t="shared" ca="1" si="95"/>
        <v/>
      </c>
      <c r="I202" s="140" t="str">
        <f t="shared" ca="1" si="85"/>
        <v/>
      </c>
      <c r="J202" s="118" t="str">
        <f t="shared" ca="1" si="86"/>
        <v/>
      </c>
      <c r="K202" s="118" t="str">
        <f t="shared" ca="1" si="96"/>
        <v/>
      </c>
      <c r="L202" s="140" t="str">
        <f t="shared" ca="1" si="97"/>
        <v/>
      </c>
      <c r="M202" s="140" t="str">
        <f t="shared" ca="1" si="101"/>
        <v/>
      </c>
      <c r="N202" s="139" t="str">
        <f t="shared" ca="1" si="98"/>
        <v/>
      </c>
      <c r="O202" s="140" t="str">
        <f t="shared" ca="1" si="87"/>
        <v/>
      </c>
      <c r="P202" s="118" t="str">
        <f t="shared" ca="1" si="88"/>
        <v/>
      </c>
      <c r="Q202" s="138" t="str">
        <f t="shared" ca="1" si="89"/>
        <v/>
      </c>
      <c r="S202" s="1" t="str">
        <f t="shared" ca="1" si="99"/>
        <v/>
      </c>
    </row>
    <row r="203" spans="1:19" x14ac:dyDescent="0.15">
      <c r="A203" s="138" t="str">
        <f t="shared" ca="1" si="100"/>
        <v/>
      </c>
      <c r="B203" s="102" t="str">
        <f t="shared" ca="1" si="90"/>
        <v/>
      </c>
      <c r="C203" s="102" t="str">
        <f t="shared" ca="1" si="91"/>
        <v/>
      </c>
      <c r="D203" s="102" t="str">
        <f t="shared" ca="1" si="92"/>
        <v/>
      </c>
      <c r="E203" s="102" t="str">
        <f t="shared" ca="1" si="84"/>
        <v/>
      </c>
      <c r="F203" s="177" t="str">
        <f t="shared" ca="1" si="93"/>
        <v/>
      </c>
      <c r="G203" s="139" t="str">
        <f t="shared" ca="1" si="94"/>
        <v/>
      </c>
      <c r="H203" s="139" t="str">
        <f t="shared" ca="1" si="95"/>
        <v/>
      </c>
      <c r="I203" s="140" t="str">
        <f t="shared" ca="1" si="85"/>
        <v/>
      </c>
      <c r="J203" s="118" t="str">
        <f t="shared" ca="1" si="86"/>
        <v/>
      </c>
      <c r="K203" s="118" t="str">
        <f t="shared" ca="1" si="96"/>
        <v/>
      </c>
      <c r="L203" s="140" t="str">
        <f t="shared" ca="1" si="97"/>
        <v/>
      </c>
      <c r="M203" s="140" t="str">
        <f t="shared" ca="1" si="101"/>
        <v/>
      </c>
      <c r="N203" s="139" t="str">
        <f t="shared" ca="1" si="98"/>
        <v/>
      </c>
      <c r="O203" s="140" t="str">
        <f t="shared" ca="1" si="87"/>
        <v/>
      </c>
      <c r="P203" s="118" t="str">
        <f t="shared" ca="1" si="88"/>
        <v/>
      </c>
      <c r="Q203" s="138" t="str">
        <f t="shared" ca="1" si="89"/>
        <v/>
      </c>
      <c r="S203" s="1" t="str">
        <f t="shared" ca="1" si="99"/>
        <v/>
      </c>
    </row>
    <row r="204" spans="1:19" x14ac:dyDescent="0.15">
      <c r="A204" s="138" t="str">
        <f t="shared" ca="1" si="100"/>
        <v/>
      </c>
      <c r="B204" s="102" t="str">
        <f t="shared" ca="1" si="90"/>
        <v/>
      </c>
      <c r="C204" s="102" t="str">
        <f t="shared" ca="1" si="91"/>
        <v/>
      </c>
      <c r="D204" s="102" t="str">
        <f t="shared" ca="1" si="92"/>
        <v/>
      </c>
      <c r="E204" s="102" t="str">
        <f t="shared" ca="1" si="84"/>
        <v/>
      </c>
      <c r="F204" s="177" t="str">
        <f t="shared" ca="1" si="93"/>
        <v/>
      </c>
      <c r="G204" s="139" t="str">
        <f t="shared" ca="1" si="94"/>
        <v/>
      </c>
      <c r="H204" s="139" t="str">
        <f t="shared" ca="1" si="95"/>
        <v/>
      </c>
      <c r="I204" s="140" t="str">
        <f t="shared" ca="1" si="85"/>
        <v/>
      </c>
      <c r="J204" s="118" t="str">
        <f t="shared" ca="1" si="86"/>
        <v/>
      </c>
      <c r="K204" s="118" t="str">
        <f t="shared" ca="1" si="96"/>
        <v/>
      </c>
      <c r="L204" s="140" t="str">
        <f t="shared" ca="1" si="97"/>
        <v/>
      </c>
      <c r="M204" s="140" t="str">
        <f t="shared" ca="1" si="101"/>
        <v/>
      </c>
      <c r="N204" s="139" t="str">
        <f t="shared" ca="1" si="98"/>
        <v/>
      </c>
      <c r="O204" s="140" t="str">
        <f t="shared" ca="1" si="87"/>
        <v/>
      </c>
      <c r="P204" s="118" t="str">
        <f t="shared" ca="1" si="88"/>
        <v/>
      </c>
      <c r="Q204" s="138" t="str">
        <f t="shared" ca="1" si="89"/>
        <v/>
      </c>
      <c r="S204" s="1" t="str">
        <f t="shared" ca="1" si="99"/>
        <v/>
      </c>
    </row>
    <row r="205" spans="1:19" x14ac:dyDescent="0.15">
      <c r="A205" s="138" t="str">
        <f t="shared" ca="1" si="100"/>
        <v/>
      </c>
      <c r="B205" s="102" t="str">
        <f t="shared" ca="1" si="90"/>
        <v/>
      </c>
      <c r="C205" s="102" t="str">
        <f t="shared" ca="1" si="91"/>
        <v/>
      </c>
      <c r="D205" s="102" t="str">
        <f t="shared" ca="1" si="92"/>
        <v/>
      </c>
      <c r="E205" s="102" t="str">
        <f t="shared" ca="1" si="84"/>
        <v/>
      </c>
      <c r="F205" s="177" t="str">
        <f t="shared" ca="1" si="93"/>
        <v/>
      </c>
      <c r="G205" s="139" t="str">
        <f t="shared" ca="1" si="94"/>
        <v/>
      </c>
      <c r="H205" s="139" t="str">
        <f t="shared" ca="1" si="95"/>
        <v/>
      </c>
      <c r="I205" s="140" t="str">
        <f t="shared" ca="1" si="85"/>
        <v/>
      </c>
      <c r="J205" s="118" t="str">
        <f t="shared" ca="1" si="86"/>
        <v/>
      </c>
      <c r="K205" s="118" t="str">
        <f t="shared" ca="1" si="96"/>
        <v/>
      </c>
      <c r="L205" s="140" t="str">
        <f t="shared" ca="1" si="97"/>
        <v/>
      </c>
      <c r="M205" s="140" t="str">
        <f t="shared" ca="1" si="101"/>
        <v/>
      </c>
      <c r="N205" s="139" t="str">
        <f t="shared" ca="1" si="98"/>
        <v/>
      </c>
      <c r="O205" s="140" t="str">
        <f t="shared" ca="1" si="87"/>
        <v/>
      </c>
      <c r="P205" s="118" t="str">
        <f t="shared" ca="1" si="88"/>
        <v/>
      </c>
      <c r="Q205" s="138" t="str">
        <f t="shared" ca="1" si="89"/>
        <v/>
      </c>
      <c r="S205" s="1" t="str">
        <f t="shared" ca="1" si="99"/>
        <v/>
      </c>
    </row>
  </sheetData>
  <mergeCells count="1">
    <mergeCell ref="A1:Q1"/>
  </mergeCells>
  <phoneticPr fontId="3"/>
  <conditionalFormatting sqref="A6:Q205">
    <cfRule type="expression" dxfId="11" priority="1">
      <formula>$A6=$A$5</formula>
    </cfRule>
  </conditionalFormatting>
  <conditionalFormatting sqref="A6:Q205">
    <cfRule type="expression" dxfId="10" priority="2">
      <formula>OR($A6:$Q6&lt;&gt;"")</formula>
    </cfRule>
  </conditionalFormatting>
  <printOptions horizontalCentered="1"/>
  <pageMargins left="0.59055118110236227" right="0.59055118110236227" top="0.59055118110236227" bottom="0.59055118110236227" header="0.31496062992125984" footer="0.31496062992125984"/>
  <pageSetup paperSize="9" scale="4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L55"/>
  <sheetViews>
    <sheetView showGridLines="0" view="pageBreakPreview" zoomScale="60" zoomScaleNormal="80" zoomScalePageLayoutView="50" workbookViewId="0">
      <selection sqref="A1:L1"/>
    </sheetView>
  </sheetViews>
  <sheetFormatPr defaultColWidth="9" defaultRowHeight="18.75" x14ac:dyDescent="0.15"/>
  <cols>
    <col min="1" max="1" width="7.375" style="1" bestFit="1" customWidth="1"/>
    <col min="2" max="2" width="58.875" style="1" customWidth="1"/>
    <col min="3" max="12" width="18.875" style="1" customWidth="1"/>
    <col min="13" max="16384" width="9" style="1"/>
  </cols>
  <sheetData>
    <row r="1" spans="1:12" ht="40.5" customHeight="1" x14ac:dyDescent="0.15">
      <c r="A1" s="267">
        <v>44287</v>
      </c>
      <c r="B1" s="267"/>
      <c r="C1" s="267"/>
      <c r="D1" s="267"/>
      <c r="E1" s="267"/>
      <c r="F1" s="267"/>
      <c r="G1" s="267"/>
      <c r="H1" s="267"/>
      <c r="I1" s="267"/>
      <c r="J1" s="267"/>
      <c r="K1" s="267"/>
      <c r="L1" s="267"/>
    </row>
    <row r="2" spans="1:12" x14ac:dyDescent="0.15">
      <c r="L2" s="155" t="s">
        <v>195</v>
      </c>
    </row>
    <row r="3" spans="1:12" x14ac:dyDescent="0.15">
      <c r="K3" s="5"/>
      <c r="L3" s="5"/>
    </row>
    <row r="4" spans="1:12" x14ac:dyDescent="0.15">
      <c r="A4" s="100" t="s">
        <v>147</v>
      </c>
      <c r="B4" s="100" t="s">
        <v>148</v>
      </c>
      <c r="C4" s="100" t="s">
        <v>24</v>
      </c>
      <c r="D4" s="100" t="s">
        <v>25</v>
      </c>
      <c r="E4" s="100" t="s">
        <v>26</v>
      </c>
      <c r="F4" s="100" t="s">
        <v>27</v>
      </c>
      <c r="G4" s="100" t="s">
        <v>28</v>
      </c>
      <c r="H4" s="100" t="s">
        <v>149</v>
      </c>
      <c r="I4" s="100" t="s">
        <v>29</v>
      </c>
      <c r="J4" s="100" t="s">
        <v>30</v>
      </c>
      <c r="K4" s="100" t="s">
        <v>31</v>
      </c>
      <c r="L4" s="100" t="s">
        <v>150</v>
      </c>
    </row>
    <row r="5" spans="1:12" x14ac:dyDescent="0.15">
      <c r="A5" s="131">
        <f ca="1">MATCH("",INDIRECT("gdn_raw!Q:Q"),-1)-MATCH("キャンペーン",INDIRECT("gdn_raw!Q:Q"),0)-1</f>
        <v>0</v>
      </c>
      <c r="B5" s="132" t="s">
        <v>119</v>
      </c>
      <c r="C5" s="133" t="str">
        <f ca="1">gdn!D6</f>
        <v/>
      </c>
      <c r="D5" s="133" t="str">
        <f ca="1">gdn!F6</f>
        <v/>
      </c>
      <c r="E5" s="134" t="str">
        <f ca="1">IFERROR(D5/C5,"")</f>
        <v/>
      </c>
      <c r="F5" s="135" t="str">
        <f ca="1">IFERROR(G5/D5,"")</f>
        <v/>
      </c>
      <c r="G5" s="136" t="str">
        <f ca="1">gdn!L6</f>
        <v/>
      </c>
      <c r="H5" s="137" t="str">
        <f ca="1">IFERROR(VLOOKUP(TEXT($A1,"yyyy/mm"),INDIRECT("gdn_raw!B:J"),6,0),"")</f>
        <v/>
      </c>
      <c r="I5" s="133" t="str">
        <f ca="1">gdn!N6</f>
        <v/>
      </c>
      <c r="J5" s="134" t="str">
        <f ca="1">IFERROR(I5/D5,"")</f>
        <v/>
      </c>
      <c r="K5" s="135" t="str">
        <f ca="1">IFERROR(G5/I5,"")</f>
        <v/>
      </c>
      <c r="L5" s="132" t="s">
        <v>151</v>
      </c>
    </row>
    <row r="6" spans="1:12" x14ac:dyDescent="0.15">
      <c r="A6" s="138" t="str">
        <f ca="1">IF(ROW()-5&gt;$A$5,"",ROW()-5)</f>
        <v/>
      </c>
      <c r="B6" s="102" t="str">
        <f t="shared" ref="B6:B55" ca="1" si="0">IF($A6="","",INDEX(INDIRECT("gdn_raw!Q:Q"),MATCH($B$4,INDIRECT("gdn_raw!Q:Q"),0)+$A6))</f>
        <v/>
      </c>
      <c r="C6" s="139" t="str">
        <f t="shared" ref="C6:C55" ca="1" si="1">IF($A6="","",INDEX(INDIRECT("gdn_raw!R:R"),MATCH($B$4,INDIRECT("gdn_raw!Q:Q"),0)+$A6))</f>
        <v/>
      </c>
      <c r="D6" s="139" t="str">
        <f t="shared" ref="D6:D55" ca="1" si="2">IF($A6="","",INDEX(INDIRECT("gdn_raw!S:S"),MATCH($B$4,INDIRECT("gdn_raw!Q:Q"),0)+$A6))</f>
        <v/>
      </c>
      <c r="E6" s="140" t="str">
        <f ca="1">IF($A6="","",IFERROR(D6/C6,""))</f>
        <v/>
      </c>
      <c r="F6" s="118" t="str">
        <f ca="1">IF($A6="","",IFERROR(G6/D6,""))</f>
        <v/>
      </c>
      <c r="G6" s="118" t="str">
        <f t="shared" ref="G6:G55" ca="1" si="3">IF($A6="","",INDEX(INDIRECT("gdn_raw!U:U"),MATCH($B$4,INDIRECT("gdn_raw!Q:Q"),0)+$A6))</f>
        <v/>
      </c>
      <c r="H6" s="141" t="str">
        <f t="shared" ref="H6:H55" ca="1" si="4">IF($A6="","",INDEX(INDIRECT("gdn_raw!V:V"),MATCH($B$4,INDIRECT("gdn_raw!Q:Q"),0)+$A6))</f>
        <v/>
      </c>
      <c r="I6" s="139" t="str">
        <f t="shared" ref="I6:I55" ca="1" si="5">IF($A6="","",INDEX(INDIRECT("gdn_raw!X:X"),MATCH($B$4,INDIRECT("gdn_raw!Q:Q"),0)+$A6))</f>
        <v/>
      </c>
      <c r="J6" s="140" t="str">
        <f ca="1">IF($A6="","",IFERROR(I6/D6,""))</f>
        <v/>
      </c>
      <c r="K6" s="118" t="str">
        <f ca="1">IF($A6="","",IFERROR(G6/I6,""))</f>
        <v/>
      </c>
      <c r="L6" s="138" t="str">
        <f ca="1">IF($A6="","",IF(I6&gt;0,IF(K6&gt;$K$5,"B","A"),IF(I6=0,IF(G6&gt;$K$5,"C","D"))))</f>
        <v/>
      </c>
    </row>
    <row r="7" spans="1:12" x14ac:dyDescent="0.15">
      <c r="A7" s="138" t="str">
        <f t="shared" ref="A7:A55" ca="1" si="6">IF(ROW()-5&gt;$A$5,"",ROW()-5)</f>
        <v/>
      </c>
      <c r="B7" s="102" t="str">
        <f t="shared" ca="1" si="0"/>
        <v/>
      </c>
      <c r="C7" s="139" t="str">
        <f t="shared" ca="1" si="1"/>
        <v/>
      </c>
      <c r="D7" s="139" t="str">
        <f t="shared" ca="1" si="2"/>
        <v/>
      </c>
      <c r="E7" s="140" t="str">
        <f t="shared" ref="E7:E43" ca="1" si="7">IF($A7="","",IFERROR(D7/C7,""))</f>
        <v/>
      </c>
      <c r="F7" s="118" t="str">
        <f t="shared" ref="F7:F43" ca="1" si="8">IF($A7="","",IFERROR(G7/D7,""))</f>
        <v/>
      </c>
      <c r="G7" s="118" t="str">
        <f t="shared" ca="1" si="3"/>
        <v/>
      </c>
      <c r="H7" s="141" t="str">
        <f t="shared" ca="1" si="4"/>
        <v/>
      </c>
      <c r="I7" s="139" t="str">
        <f t="shared" ca="1" si="5"/>
        <v/>
      </c>
      <c r="J7" s="140" t="str">
        <f t="shared" ref="J7:J43" ca="1" si="9">IF($A7="","",IFERROR(I7/D7,""))</f>
        <v/>
      </c>
      <c r="K7" s="118" t="str">
        <f t="shared" ref="K7:K43" ca="1" si="10">IF($A7="","",IFERROR(G7/I7,""))</f>
        <v/>
      </c>
      <c r="L7" s="138" t="str">
        <f t="shared" ref="L7:L43" ca="1" si="11">IF($A7="","",IF(I7&gt;0,IF(K7&gt;$K$5,"B","A"),IF(I7=0,IF(G7&gt;$K$5,"C","D"))))</f>
        <v/>
      </c>
    </row>
    <row r="8" spans="1:12" x14ac:dyDescent="0.15">
      <c r="A8" s="138" t="str">
        <f t="shared" ca="1" si="6"/>
        <v/>
      </c>
      <c r="B8" s="102" t="str">
        <f t="shared" ca="1" si="0"/>
        <v/>
      </c>
      <c r="C8" s="139" t="str">
        <f t="shared" ca="1" si="1"/>
        <v/>
      </c>
      <c r="D8" s="139" t="str">
        <f t="shared" ca="1" si="2"/>
        <v/>
      </c>
      <c r="E8" s="140" t="str">
        <f t="shared" ca="1" si="7"/>
        <v/>
      </c>
      <c r="F8" s="118" t="str">
        <f t="shared" ca="1" si="8"/>
        <v/>
      </c>
      <c r="G8" s="118" t="str">
        <f t="shared" ca="1" si="3"/>
        <v/>
      </c>
      <c r="H8" s="141" t="str">
        <f t="shared" ca="1" si="4"/>
        <v/>
      </c>
      <c r="I8" s="139" t="str">
        <f t="shared" ca="1" si="5"/>
        <v/>
      </c>
      <c r="J8" s="140" t="str">
        <f t="shared" ca="1" si="9"/>
        <v/>
      </c>
      <c r="K8" s="118" t="str">
        <f t="shared" ca="1" si="10"/>
        <v/>
      </c>
      <c r="L8" s="138" t="str">
        <f t="shared" ca="1" si="11"/>
        <v/>
      </c>
    </row>
    <row r="9" spans="1:12" x14ac:dyDescent="0.15">
      <c r="A9" s="138" t="str">
        <f t="shared" ca="1" si="6"/>
        <v/>
      </c>
      <c r="B9" s="102" t="str">
        <f t="shared" ca="1" si="0"/>
        <v/>
      </c>
      <c r="C9" s="139" t="str">
        <f t="shared" ca="1" si="1"/>
        <v/>
      </c>
      <c r="D9" s="139" t="str">
        <f t="shared" ca="1" si="2"/>
        <v/>
      </c>
      <c r="E9" s="140" t="str">
        <f t="shared" ca="1" si="7"/>
        <v/>
      </c>
      <c r="F9" s="118" t="str">
        <f t="shared" ca="1" si="8"/>
        <v/>
      </c>
      <c r="G9" s="118" t="str">
        <f t="shared" ca="1" si="3"/>
        <v/>
      </c>
      <c r="H9" s="141" t="str">
        <f t="shared" ca="1" si="4"/>
        <v/>
      </c>
      <c r="I9" s="139" t="str">
        <f t="shared" ca="1" si="5"/>
        <v/>
      </c>
      <c r="J9" s="140" t="str">
        <f t="shared" ca="1" si="9"/>
        <v/>
      </c>
      <c r="K9" s="118" t="str">
        <f t="shared" ca="1" si="10"/>
        <v/>
      </c>
      <c r="L9" s="138" t="str">
        <f t="shared" ca="1" si="11"/>
        <v/>
      </c>
    </row>
    <row r="10" spans="1:12" x14ac:dyDescent="0.15">
      <c r="A10" s="138" t="str">
        <f t="shared" ca="1" si="6"/>
        <v/>
      </c>
      <c r="B10" s="102" t="str">
        <f t="shared" ca="1" si="0"/>
        <v/>
      </c>
      <c r="C10" s="139" t="str">
        <f t="shared" ca="1" si="1"/>
        <v/>
      </c>
      <c r="D10" s="139" t="str">
        <f t="shared" ca="1" si="2"/>
        <v/>
      </c>
      <c r="E10" s="140" t="str">
        <f t="shared" ca="1" si="7"/>
        <v/>
      </c>
      <c r="F10" s="118" t="str">
        <f t="shared" ca="1" si="8"/>
        <v/>
      </c>
      <c r="G10" s="118" t="str">
        <f t="shared" ca="1" si="3"/>
        <v/>
      </c>
      <c r="H10" s="141" t="str">
        <f t="shared" ca="1" si="4"/>
        <v/>
      </c>
      <c r="I10" s="139" t="str">
        <f t="shared" ca="1" si="5"/>
        <v/>
      </c>
      <c r="J10" s="140" t="str">
        <f t="shared" ca="1" si="9"/>
        <v/>
      </c>
      <c r="K10" s="118" t="str">
        <f t="shared" ca="1" si="10"/>
        <v/>
      </c>
      <c r="L10" s="138" t="str">
        <f t="shared" ca="1" si="11"/>
        <v/>
      </c>
    </row>
    <row r="11" spans="1:12" x14ac:dyDescent="0.15">
      <c r="A11" s="138" t="str">
        <f t="shared" ca="1" si="6"/>
        <v/>
      </c>
      <c r="B11" s="102" t="str">
        <f t="shared" ca="1" si="0"/>
        <v/>
      </c>
      <c r="C11" s="139" t="str">
        <f t="shared" ca="1" si="1"/>
        <v/>
      </c>
      <c r="D11" s="139" t="str">
        <f t="shared" ca="1" si="2"/>
        <v/>
      </c>
      <c r="E11" s="140" t="str">
        <f t="shared" ca="1" si="7"/>
        <v/>
      </c>
      <c r="F11" s="118" t="str">
        <f t="shared" ca="1" si="8"/>
        <v/>
      </c>
      <c r="G11" s="118" t="str">
        <f t="shared" ca="1" si="3"/>
        <v/>
      </c>
      <c r="H11" s="141" t="str">
        <f t="shared" ca="1" si="4"/>
        <v/>
      </c>
      <c r="I11" s="139" t="str">
        <f t="shared" ca="1" si="5"/>
        <v/>
      </c>
      <c r="J11" s="140" t="str">
        <f t="shared" ca="1" si="9"/>
        <v/>
      </c>
      <c r="K11" s="118" t="str">
        <f t="shared" ca="1" si="10"/>
        <v/>
      </c>
      <c r="L11" s="138" t="str">
        <f t="shared" ca="1" si="11"/>
        <v/>
      </c>
    </row>
    <row r="12" spans="1:12" x14ac:dyDescent="0.15">
      <c r="A12" s="138" t="str">
        <f t="shared" ca="1" si="6"/>
        <v/>
      </c>
      <c r="B12" s="102" t="str">
        <f t="shared" ca="1" si="0"/>
        <v/>
      </c>
      <c r="C12" s="139" t="str">
        <f t="shared" ca="1" si="1"/>
        <v/>
      </c>
      <c r="D12" s="139" t="str">
        <f t="shared" ca="1" si="2"/>
        <v/>
      </c>
      <c r="E12" s="140" t="str">
        <f t="shared" ca="1" si="7"/>
        <v/>
      </c>
      <c r="F12" s="118" t="str">
        <f t="shared" ca="1" si="8"/>
        <v/>
      </c>
      <c r="G12" s="118" t="str">
        <f t="shared" ca="1" si="3"/>
        <v/>
      </c>
      <c r="H12" s="141" t="str">
        <f t="shared" ca="1" si="4"/>
        <v/>
      </c>
      <c r="I12" s="139" t="str">
        <f t="shared" ca="1" si="5"/>
        <v/>
      </c>
      <c r="J12" s="140" t="str">
        <f t="shared" ca="1" si="9"/>
        <v/>
      </c>
      <c r="K12" s="118" t="str">
        <f t="shared" ca="1" si="10"/>
        <v/>
      </c>
      <c r="L12" s="138" t="str">
        <f t="shared" ca="1" si="11"/>
        <v/>
      </c>
    </row>
    <row r="13" spans="1:12" x14ac:dyDescent="0.15">
      <c r="A13" s="138" t="str">
        <f t="shared" ca="1" si="6"/>
        <v/>
      </c>
      <c r="B13" s="102" t="str">
        <f t="shared" ca="1" si="0"/>
        <v/>
      </c>
      <c r="C13" s="139" t="str">
        <f t="shared" ca="1" si="1"/>
        <v/>
      </c>
      <c r="D13" s="139" t="str">
        <f t="shared" ca="1" si="2"/>
        <v/>
      </c>
      <c r="E13" s="140" t="str">
        <f t="shared" ca="1" si="7"/>
        <v/>
      </c>
      <c r="F13" s="118" t="str">
        <f t="shared" ca="1" si="8"/>
        <v/>
      </c>
      <c r="G13" s="118" t="str">
        <f t="shared" ca="1" si="3"/>
        <v/>
      </c>
      <c r="H13" s="141" t="str">
        <f t="shared" ca="1" si="4"/>
        <v/>
      </c>
      <c r="I13" s="139" t="str">
        <f t="shared" ca="1" si="5"/>
        <v/>
      </c>
      <c r="J13" s="140" t="str">
        <f t="shared" ca="1" si="9"/>
        <v/>
      </c>
      <c r="K13" s="118" t="str">
        <f t="shared" ca="1" si="10"/>
        <v/>
      </c>
      <c r="L13" s="138" t="str">
        <f t="shared" ca="1" si="11"/>
        <v/>
      </c>
    </row>
    <row r="14" spans="1:12" x14ac:dyDescent="0.15">
      <c r="A14" s="138" t="str">
        <f t="shared" ca="1" si="6"/>
        <v/>
      </c>
      <c r="B14" s="102" t="str">
        <f t="shared" ca="1" si="0"/>
        <v/>
      </c>
      <c r="C14" s="139" t="str">
        <f t="shared" ca="1" si="1"/>
        <v/>
      </c>
      <c r="D14" s="139" t="str">
        <f t="shared" ca="1" si="2"/>
        <v/>
      </c>
      <c r="E14" s="140" t="str">
        <f t="shared" ca="1" si="7"/>
        <v/>
      </c>
      <c r="F14" s="118" t="str">
        <f t="shared" ca="1" si="8"/>
        <v/>
      </c>
      <c r="G14" s="118" t="str">
        <f t="shared" ca="1" si="3"/>
        <v/>
      </c>
      <c r="H14" s="141" t="str">
        <f t="shared" ca="1" si="4"/>
        <v/>
      </c>
      <c r="I14" s="139" t="str">
        <f t="shared" ca="1" si="5"/>
        <v/>
      </c>
      <c r="J14" s="140" t="str">
        <f t="shared" ca="1" si="9"/>
        <v/>
      </c>
      <c r="K14" s="118" t="str">
        <f t="shared" ca="1" si="10"/>
        <v/>
      </c>
      <c r="L14" s="138" t="str">
        <f t="shared" ca="1" si="11"/>
        <v/>
      </c>
    </row>
    <row r="15" spans="1:12" x14ac:dyDescent="0.15">
      <c r="A15" s="138" t="str">
        <f t="shared" ca="1" si="6"/>
        <v/>
      </c>
      <c r="B15" s="102" t="str">
        <f t="shared" ca="1" si="0"/>
        <v/>
      </c>
      <c r="C15" s="139" t="str">
        <f t="shared" ca="1" si="1"/>
        <v/>
      </c>
      <c r="D15" s="139" t="str">
        <f t="shared" ca="1" si="2"/>
        <v/>
      </c>
      <c r="E15" s="140" t="str">
        <f t="shared" ca="1" si="7"/>
        <v/>
      </c>
      <c r="F15" s="118" t="str">
        <f t="shared" ca="1" si="8"/>
        <v/>
      </c>
      <c r="G15" s="118" t="str">
        <f t="shared" ca="1" si="3"/>
        <v/>
      </c>
      <c r="H15" s="141" t="str">
        <f t="shared" ca="1" si="4"/>
        <v/>
      </c>
      <c r="I15" s="139" t="str">
        <f t="shared" ca="1" si="5"/>
        <v/>
      </c>
      <c r="J15" s="140" t="str">
        <f t="shared" ca="1" si="9"/>
        <v/>
      </c>
      <c r="K15" s="118" t="str">
        <f t="shared" ca="1" si="10"/>
        <v/>
      </c>
      <c r="L15" s="138" t="str">
        <f t="shared" ca="1" si="11"/>
        <v/>
      </c>
    </row>
    <row r="16" spans="1:12" x14ac:dyDescent="0.15">
      <c r="A16" s="138" t="str">
        <f t="shared" ca="1" si="6"/>
        <v/>
      </c>
      <c r="B16" s="102" t="str">
        <f t="shared" ca="1" si="0"/>
        <v/>
      </c>
      <c r="C16" s="139" t="str">
        <f t="shared" ca="1" si="1"/>
        <v/>
      </c>
      <c r="D16" s="139" t="str">
        <f t="shared" ca="1" si="2"/>
        <v/>
      </c>
      <c r="E16" s="140" t="str">
        <f t="shared" ca="1" si="7"/>
        <v/>
      </c>
      <c r="F16" s="118" t="str">
        <f t="shared" ca="1" si="8"/>
        <v/>
      </c>
      <c r="G16" s="118" t="str">
        <f t="shared" ca="1" si="3"/>
        <v/>
      </c>
      <c r="H16" s="141" t="str">
        <f t="shared" ca="1" si="4"/>
        <v/>
      </c>
      <c r="I16" s="139" t="str">
        <f t="shared" ca="1" si="5"/>
        <v/>
      </c>
      <c r="J16" s="140" t="str">
        <f t="shared" ca="1" si="9"/>
        <v/>
      </c>
      <c r="K16" s="118" t="str">
        <f t="shared" ca="1" si="10"/>
        <v/>
      </c>
      <c r="L16" s="138" t="str">
        <f t="shared" ca="1" si="11"/>
        <v/>
      </c>
    </row>
    <row r="17" spans="1:12" x14ac:dyDescent="0.15">
      <c r="A17" s="138" t="str">
        <f t="shared" ca="1" si="6"/>
        <v/>
      </c>
      <c r="B17" s="102" t="str">
        <f t="shared" ca="1" si="0"/>
        <v/>
      </c>
      <c r="C17" s="139" t="str">
        <f t="shared" ca="1" si="1"/>
        <v/>
      </c>
      <c r="D17" s="139" t="str">
        <f t="shared" ca="1" si="2"/>
        <v/>
      </c>
      <c r="E17" s="140" t="str">
        <f t="shared" ca="1" si="7"/>
        <v/>
      </c>
      <c r="F17" s="118" t="str">
        <f t="shared" ca="1" si="8"/>
        <v/>
      </c>
      <c r="G17" s="118" t="str">
        <f t="shared" ca="1" si="3"/>
        <v/>
      </c>
      <c r="H17" s="141" t="str">
        <f t="shared" ca="1" si="4"/>
        <v/>
      </c>
      <c r="I17" s="139" t="str">
        <f t="shared" ca="1" si="5"/>
        <v/>
      </c>
      <c r="J17" s="140" t="str">
        <f t="shared" ca="1" si="9"/>
        <v/>
      </c>
      <c r="K17" s="118" t="str">
        <f t="shared" ca="1" si="10"/>
        <v/>
      </c>
      <c r="L17" s="138" t="str">
        <f t="shared" ca="1" si="11"/>
        <v/>
      </c>
    </row>
    <row r="18" spans="1:12" x14ac:dyDescent="0.15">
      <c r="A18" s="138" t="str">
        <f t="shared" ca="1" si="6"/>
        <v/>
      </c>
      <c r="B18" s="102" t="str">
        <f t="shared" ca="1" si="0"/>
        <v/>
      </c>
      <c r="C18" s="139" t="str">
        <f t="shared" ca="1" si="1"/>
        <v/>
      </c>
      <c r="D18" s="139" t="str">
        <f t="shared" ca="1" si="2"/>
        <v/>
      </c>
      <c r="E18" s="140" t="str">
        <f t="shared" ca="1" si="7"/>
        <v/>
      </c>
      <c r="F18" s="118" t="str">
        <f t="shared" ca="1" si="8"/>
        <v/>
      </c>
      <c r="G18" s="118" t="str">
        <f t="shared" ca="1" si="3"/>
        <v/>
      </c>
      <c r="H18" s="141" t="str">
        <f t="shared" ca="1" si="4"/>
        <v/>
      </c>
      <c r="I18" s="139" t="str">
        <f t="shared" ca="1" si="5"/>
        <v/>
      </c>
      <c r="J18" s="140" t="str">
        <f t="shared" ca="1" si="9"/>
        <v/>
      </c>
      <c r="K18" s="118" t="str">
        <f t="shared" ca="1" si="10"/>
        <v/>
      </c>
      <c r="L18" s="138" t="str">
        <f t="shared" ca="1" si="11"/>
        <v/>
      </c>
    </row>
    <row r="19" spans="1:12" x14ac:dyDescent="0.15">
      <c r="A19" s="138" t="str">
        <f t="shared" ca="1" si="6"/>
        <v/>
      </c>
      <c r="B19" s="102" t="str">
        <f t="shared" ca="1" si="0"/>
        <v/>
      </c>
      <c r="C19" s="139" t="str">
        <f t="shared" ca="1" si="1"/>
        <v/>
      </c>
      <c r="D19" s="139" t="str">
        <f t="shared" ca="1" si="2"/>
        <v/>
      </c>
      <c r="E19" s="140" t="str">
        <f t="shared" ca="1" si="7"/>
        <v/>
      </c>
      <c r="F19" s="118" t="str">
        <f t="shared" ca="1" si="8"/>
        <v/>
      </c>
      <c r="G19" s="118" t="str">
        <f t="shared" ca="1" si="3"/>
        <v/>
      </c>
      <c r="H19" s="141" t="str">
        <f t="shared" ca="1" si="4"/>
        <v/>
      </c>
      <c r="I19" s="139" t="str">
        <f t="shared" ca="1" si="5"/>
        <v/>
      </c>
      <c r="J19" s="140" t="str">
        <f t="shared" ca="1" si="9"/>
        <v/>
      </c>
      <c r="K19" s="118" t="str">
        <f t="shared" ca="1" si="10"/>
        <v/>
      </c>
      <c r="L19" s="138" t="str">
        <f t="shared" ca="1" si="11"/>
        <v/>
      </c>
    </row>
    <row r="20" spans="1:12" x14ac:dyDescent="0.15">
      <c r="A20" s="138" t="str">
        <f t="shared" ca="1" si="6"/>
        <v/>
      </c>
      <c r="B20" s="102" t="str">
        <f t="shared" ca="1" si="0"/>
        <v/>
      </c>
      <c r="C20" s="139" t="str">
        <f t="shared" ca="1" si="1"/>
        <v/>
      </c>
      <c r="D20" s="139" t="str">
        <f t="shared" ca="1" si="2"/>
        <v/>
      </c>
      <c r="E20" s="140" t="str">
        <f t="shared" ca="1" si="7"/>
        <v/>
      </c>
      <c r="F20" s="118" t="str">
        <f t="shared" ca="1" si="8"/>
        <v/>
      </c>
      <c r="G20" s="118" t="str">
        <f t="shared" ca="1" si="3"/>
        <v/>
      </c>
      <c r="H20" s="141" t="str">
        <f t="shared" ca="1" si="4"/>
        <v/>
      </c>
      <c r="I20" s="139" t="str">
        <f t="shared" ca="1" si="5"/>
        <v/>
      </c>
      <c r="J20" s="140" t="str">
        <f t="shared" ca="1" si="9"/>
        <v/>
      </c>
      <c r="K20" s="118" t="str">
        <f t="shared" ca="1" si="10"/>
        <v/>
      </c>
      <c r="L20" s="138" t="str">
        <f t="shared" ca="1" si="11"/>
        <v/>
      </c>
    </row>
    <row r="21" spans="1:12" x14ac:dyDescent="0.15">
      <c r="A21" s="138" t="str">
        <f t="shared" ca="1" si="6"/>
        <v/>
      </c>
      <c r="B21" s="102" t="str">
        <f t="shared" ca="1" si="0"/>
        <v/>
      </c>
      <c r="C21" s="139" t="str">
        <f t="shared" ca="1" si="1"/>
        <v/>
      </c>
      <c r="D21" s="139" t="str">
        <f t="shared" ca="1" si="2"/>
        <v/>
      </c>
      <c r="E21" s="140" t="str">
        <f t="shared" ca="1" si="7"/>
        <v/>
      </c>
      <c r="F21" s="118" t="str">
        <f t="shared" ca="1" si="8"/>
        <v/>
      </c>
      <c r="G21" s="118" t="str">
        <f t="shared" ca="1" si="3"/>
        <v/>
      </c>
      <c r="H21" s="141" t="str">
        <f t="shared" ca="1" si="4"/>
        <v/>
      </c>
      <c r="I21" s="139" t="str">
        <f t="shared" ca="1" si="5"/>
        <v/>
      </c>
      <c r="J21" s="140" t="str">
        <f t="shared" ca="1" si="9"/>
        <v/>
      </c>
      <c r="K21" s="118" t="str">
        <f t="shared" ca="1" si="10"/>
        <v/>
      </c>
      <c r="L21" s="138" t="str">
        <f t="shared" ca="1" si="11"/>
        <v/>
      </c>
    </row>
    <row r="22" spans="1:12" x14ac:dyDescent="0.15">
      <c r="A22" s="138" t="str">
        <f t="shared" ca="1" si="6"/>
        <v/>
      </c>
      <c r="B22" s="102" t="str">
        <f t="shared" ca="1" si="0"/>
        <v/>
      </c>
      <c r="C22" s="139" t="str">
        <f t="shared" ca="1" si="1"/>
        <v/>
      </c>
      <c r="D22" s="139" t="str">
        <f t="shared" ca="1" si="2"/>
        <v/>
      </c>
      <c r="E22" s="140" t="str">
        <f t="shared" ca="1" si="7"/>
        <v/>
      </c>
      <c r="F22" s="118" t="str">
        <f t="shared" ca="1" si="8"/>
        <v/>
      </c>
      <c r="G22" s="118" t="str">
        <f t="shared" ca="1" si="3"/>
        <v/>
      </c>
      <c r="H22" s="141" t="str">
        <f t="shared" ca="1" si="4"/>
        <v/>
      </c>
      <c r="I22" s="139" t="str">
        <f t="shared" ca="1" si="5"/>
        <v/>
      </c>
      <c r="J22" s="140" t="str">
        <f t="shared" ca="1" si="9"/>
        <v/>
      </c>
      <c r="K22" s="118" t="str">
        <f t="shared" ca="1" si="10"/>
        <v/>
      </c>
      <c r="L22" s="138" t="str">
        <f t="shared" ca="1" si="11"/>
        <v/>
      </c>
    </row>
    <row r="23" spans="1:12" x14ac:dyDescent="0.15">
      <c r="A23" s="138" t="str">
        <f t="shared" ca="1" si="6"/>
        <v/>
      </c>
      <c r="B23" s="102" t="str">
        <f t="shared" ca="1" si="0"/>
        <v/>
      </c>
      <c r="C23" s="139" t="str">
        <f t="shared" ca="1" si="1"/>
        <v/>
      </c>
      <c r="D23" s="139" t="str">
        <f t="shared" ca="1" si="2"/>
        <v/>
      </c>
      <c r="E23" s="140" t="str">
        <f t="shared" ca="1" si="7"/>
        <v/>
      </c>
      <c r="F23" s="118" t="str">
        <f t="shared" ca="1" si="8"/>
        <v/>
      </c>
      <c r="G23" s="118" t="str">
        <f t="shared" ca="1" si="3"/>
        <v/>
      </c>
      <c r="H23" s="141" t="str">
        <f t="shared" ca="1" si="4"/>
        <v/>
      </c>
      <c r="I23" s="139" t="str">
        <f t="shared" ca="1" si="5"/>
        <v/>
      </c>
      <c r="J23" s="140" t="str">
        <f t="shared" ca="1" si="9"/>
        <v/>
      </c>
      <c r="K23" s="118" t="str">
        <f t="shared" ca="1" si="10"/>
        <v/>
      </c>
      <c r="L23" s="138" t="str">
        <f t="shared" ca="1" si="11"/>
        <v/>
      </c>
    </row>
    <row r="24" spans="1:12" x14ac:dyDescent="0.15">
      <c r="A24" s="138" t="str">
        <f t="shared" ca="1" si="6"/>
        <v/>
      </c>
      <c r="B24" s="102" t="str">
        <f t="shared" ca="1" si="0"/>
        <v/>
      </c>
      <c r="C24" s="139" t="str">
        <f t="shared" ca="1" si="1"/>
        <v/>
      </c>
      <c r="D24" s="139" t="str">
        <f t="shared" ca="1" si="2"/>
        <v/>
      </c>
      <c r="E24" s="140" t="str">
        <f t="shared" ca="1" si="7"/>
        <v/>
      </c>
      <c r="F24" s="118" t="str">
        <f t="shared" ca="1" si="8"/>
        <v/>
      </c>
      <c r="G24" s="118" t="str">
        <f t="shared" ca="1" si="3"/>
        <v/>
      </c>
      <c r="H24" s="141" t="str">
        <f t="shared" ca="1" si="4"/>
        <v/>
      </c>
      <c r="I24" s="139" t="str">
        <f t="shared" ca="1" si="5"/>
        <v/>
      </c>
      <c r="J24" s="140" t="str">
        <f t="shared" ca="1" si="9"/>
        <v/>
      </c>
      <c r="K24" s="118" t="str">
        <f t="shared" ca="1" si="10"/>
        <v/>
      </c>
      <c r="L24" s="138" t="str">
        <f t="shared" ca="1" si="11"/>
        <v/>
      </c>
    </row>
    <row r="25" spans="1:12" x14ac:dyDescent="0.15">
      <c r="A25" s="138" t="str">
        <f t="shared" ca="1" si="6"/>
        <v/>
      </c>
      <c r="B25" s="102" t="str">
        <f t="shared" ca="1" si="0"/>
        <v/>
      </c>
      <c r="C25" s="139" t="str">
        <f t="shared" ca="1" si="1"/>
        <v/>
      </c>
      <c r="D25" s="139" t="str">
        <f t="shared" ca="1" si="2"/>
        <v/>
      </c>
      <c r="E25" s="140" t="str">
        <f t="shared" ca="1" si="7"/>
        <v/>
      </c>
      <c r="F25" s="118" t="str">
        <f t="shared" ca="1" si="8"/>
        <v/>
      </c>
      <c r="G25" s="118" t="str">
        <f t="shared" ca="1" si="3"/>
        <v/>
      </c>
      <c r="H25" s="141" t="str">
        <f t="shared" ca="1" si="4"/>
        <v/>
      </c>
      <c r="I25" s="139" t="str">
        <f t="shared" ca="1" si="5"/>
        <v/>
      </c>
      <c r="J25" s="140" t="str">
        <f t="shared" ca="1" si="9"/>
        <v/>
      </c>
      <c r="K25" s="118" t="str">
        <f t="shared" ca="1" si="10"/>
        <v/>
      </c>
      <c r="L25" s="138" t="str">
        <f t="shared" ca="1" si="11"/>
        <v/>
      </c>
    </row>
    <row r="26" spans="1:12" x14ac:dyDescent="0.15">
      <c r="A26" s="138" t="str">
        <f t="shared" ca="1" si="6"/>
        <v/>
      </c>
      <c r="B26" s="102" t="str">
        <f t="shared" ca="1" si="0"/>
        <v/>
      </c>
      <c r="C26" s="139" t="str">
        <f t="shared" ca="1" si="1"/>
        <v/>
      </c>
      <c r="D26" s="139" t="str">
        <f t="shared" ca="1" si="2"/>
        <v/>
      </c>
      <c r="E26" s="140" t="str">
        <f t="shared" ca="1" si="7"/>
        <v/>
      </c>
      <c r="F26" s="118" t="str">
        <f t="shared" ca="1" si="8"/>
        <v/>
      </c>
      <c r="G26" s="118" t="str">
        <f t="shared" ca="1" si="3"/>
        <v/>
      </c>
      <c r="H26" s="141" t="str">
        <f t="shared" ca="1" si="4"/>
        <v/>
      </c>
      <c r="I26" s="139" t="str">
        <f t="shared" ca="1" si="5"/>
        <v/>
      </c>
      <c r="J26" s="140" t="str">
        <f t="shared" ca="1" si="9"/>
        <v/>
      </c>
      <c r="K26" s="118" t="str">
        <f t="shared" ca="1" si="10"/>
        <v/>
      </c>
      <c r="L26" s="138" t="str">
        <f t="shared" ca="1" si="11"/>
        <v/>
      </c>
    </row>
    <row r="27" spans="1:12" x14ac:dyDescent="0.15">
      <c r="A27" s="138" t="str">
        <f t="shared" ca="1" si="6"/>
        <v/>
      </c>
      <c r="B27" s="102" t="str">
        <f t="shared" ca="1" si="0"/>
        <v/>
      </c>
      <c r="C27" s="139" t="str">
        <f t="shared" ca="1" si="1"/>
        <v/>
      </c>
      <c r="D27" s="139" t="str">
        <f t="shared" ca="1" si="2"/>
        <v/>
      </c>
      <c r="E27" s="140" t="str">
        <f t="shared" ca="1" si="7"/>
        <v/>
      </c>
      <c r="F27" s="118" t="str">
        <f t="shared" ca="1" si="8"/>
        <v/>
      </c>
      <c r="G27" s="118" t="str">
        <f t="shared" ca="1" si="3"/>
        <v/>
      </c>
      <c r="H27" s="141" t="str">
        <f t="shared" ca="1" si="4"/>
        <v/>
      </c>
      <c r="I27" s="139" t="str">
        <f t="shared" ca="1" si="5"/>
        <v/>
      </c>
      <c r="J27" s="140" t="str">
        <f t="shared" ca="1" si="9"/>
        <v/>
      </c>
      <c r="K27" s="118" t="str">
        <f t="shared" ca="1" si="10"/>
        <v/>
      </c>
      <c r="L27" s="138" t="str">
        <f t="shared" ca="1" si="11"/>
        <v/>
      </c>
    </row>
    <row r="28" spans="1:12" x14ac:dyDescent="0.15">
      <c r="A28" s="138" t="str">
        <f t="shared" ca="1" si="6"/>
        <v/>
      </c>
      <c r="B28" s="102" t="str">
        <f t="shared" ca="1" si="0"/>
        <v/>
      </c>
      <c r="C28" s="139" t="str">
        <f t="shared" ca="1" si="1"/>
        <v/>
      </c>
      <c r="D28" s="139" t="str">
        <f t="shared" ca="1" si="2"/>
        <v/>
      </c>
      <c r="E28" s="140" t="str">
        <f t="shared" ca="1" si="7"/>
        <v/>
      </c>
      <c r="F28" s="118" t="str">
        <f t="shared" ca="1" si="8"/>
        <v/>
      </c>
      <c r="G28" s="118" t="str">
        <f t="shared" ca="1" si="3"/>
        <v/>
      </c>
      <c r="H28" s="141" t="str">
        <f t="shared" ca="1" si="4"/>
        <v/>
      </c>
      <c r="I28" s="139" t="str">
        <f t="shared" ca="1" si="5"/>
        <v/>
      </c>
      <c r="J28" s="140" t="str">
        <f t="shared" ca="1" si="9"/>
        <v/>
      </c>
      <c r="K28" s="118" t="str">
        <f t="shared" ca="1" si="10"/>
        <v/>
      </c>
      <c r="L28" s="138" t="str">
        <f t="shared" ca="1" si="11"/>
        <v/>
      </c>
    </row>
    <row r="29" spans="1:12" x14ac:dyDescent="0.15">
      <c r="A29" s="138" t="str">
        <f t="shared" ca="1" si="6"/>
        <v/>
      </c>
      <c r="B29" s="102" t="str">
        <f t="shared" ca="1" si="0"/>
        <v/>
      </c>
      <c r="C29" s="139" t="str">
        <f t="shared" ca="1" si="1"/>
        <v/>
      </c>
      <c r="D29" s="139" t="str">
        <f t="shared" ca="1" si="2"/>
        <v/>
      </c>
      <c r="E29" s="140" t="str">
        <f t="shared" ca="1" si="7"/>
        <v/>
      </c>
      <c r="F29" s="118" t="str">
        <f t="shared" ca="1" si="8"/>
        <v/>
      </c>
      <c r="G29" s="118" t="str">
        <f t="shared" ca="1" si="3"/>
        <v/>
      </c>
      <c r="H29" s="141" t="str">
        <f t="shared" ca="1" si="4"/>
        <v/>
      </c>
      <c r="I29" s="139" t="str">
        <f t="shared" ca="1" si="5"/>
        <v/>
      </c>
      <c r="J29" s="140" t="str">
        <f t="shared" ca="1" si="9"/>
        <v/>
      </c>
      <c r="K29" s="118" t="str">
        <f t="shared" ca="1" si="10"/>
        <v/>
      </c>
      <c r="L29" s="138" t="str">
        <f t="shared" ca="1" si="11"/>
        <v/>
      </c>
    </row>
    <row r="30" spans="1:12" x14ac:dyDescent="0.15">
      <c r="A30" s="138" t="str">
        <f t="shared" ca="1" si="6"/>
        <v/>
      </c>
      <c r="B30" s="102" t="str">
        <f t="shared" ca="1" si="0"/>
        <v/>
      </c>
      <c r="C30" s="139" t="str">
        <f t="shared" ca="1" si="1"/>
        <v/>
      </c>
      <c r="D30" s="139" t="str">
        <f t="shared" ca="1" si="2"/>
        <v/>
      </c>
      <c r="E30" s="140" t="str">
        <f t="shared" ca="1" si="7"/>
        <v/>
      </c>
      <c r="F30" s="118" t="str">
        <f t="shared" ca="1" si="8"/>
        <v/>
      </c>
      <c r="G30" s="118" t="str">
        <f t="shared" ca="1" si="3"/>
        <v/>
      </c>
      <c r="H30" s="141" t="str">
        <f t="shared" ca="1" si="4"/>
        <v/>
      </c>
      <c r="I30" s="139" t="str">
        <f t="shared" ca="1" si="5"/>
        <v/>
      </c>
      <c r="J30" s="140" t="str">
        <f t="shared" ca="1" si="9"/>
        <v/>
      </c>
      <c r="K30" s="118" t="str">
        <f t="shared" ca="1" si="10"/>
        <v/>
      </c>
      <c r="L30" s="138" t="str">
        <f t="shared" ca="1" si="11"/>
        <v/>
      </c>
    </row>
    <row r="31" spans="1:12" x14ac:dyDescent="0.15">
      <c r="A31" s="138" t="str">
        <f t="shared" ca="1" si="6"/>
        <v/>
      </c>
      <c r="B31" s="102" t="str">
        <f t="shared" ca="1" si="0"/>
        <v/>
      </c>
      <c r="C31" s="139" t="str">
        <f t="shared" ca="1" si="1"/>
        <v/>
      </c>
      <c r="D31" s="139" t="str">
        <f t="shared" ca="1" si="2"/>
        <v/>
      </c>
      <c r="E31" s="140" t="str">
        <f t="shared" ca="1" si="7"/>
        <v/>
      </c>
      <c r="F31" s="118" t="str">
        <f t="shared" ca="1" si="8"/>
        <v/>
      </c>
      <c r="G31" s="118" t="str">
        <f t="shared" ca="1" si="3"/>
        <v/>
      </c>
      <c r="H31" s="141" t="str">
        <f t="shared" ca="1" si="4"/>
        <v/>
      </c>
      <c r="I31" s="139" t="str">
        <f t="shared" ca="1" si="5"/>
        <v/>
      </c>
      <c r="J31" s="140" t="str">
        <f t="shared" ca="1" si="9"/>
        <v/>
      </c>
      <c r="K31" s="118" t="str">
        <f t="shared" ca="1" si="10"/>
        <v/>
      </c>
      <c r="L31" s="138" t="str">
        <f t="shared" ca="1" si="11"/>
        <v/>
      </c>
    </row>
    <row r="32" spans="1:12" x14ac:dyDescent="0.15">
      <c r="A32" s="138" t="str">
        <f t="shared" ca="1" si="6"/>
        <v/>
      </c>
      <c r="B32" s="102" t="str">
        <f t="shared" ca="1" si="0"/>
        <v/>
      </c>
      <c r="C32" s="139" t="str">
        <f t="shared" ca="1" si="1"/>
        <v/>
      </c>
      <c r="D32" s="139" t="str">
        <f t="shared" ca="1" si="2"/>
        <v/>
      </c>
      <c r="E32" s="140" t="str">
        <f t="shared" ca="1" si="7"/>
        <v/>
      </c>
      <c r="F32" s="118" t="str">
        <f t="shared" ca="1" si="8"/>
        <v/>
      </c>
      <c r="G32" s="118" t="str">
        <f t="shared" ca="1" si="3"/>
        <v/>
      </c>
      <c r="H32" s="141" t="str">
        <f t="shared" ca="1" si="4"/>
        <v/>
      </c>
      <c r="I32" s="139" t="str">
        <f t="shared" ca="1" si="5"/>
        <v/>
      </c>
      <c r="J32" s="140" t="str">
        <f t="shared" ca="1" si="9"/>
        <v/>
      </c>
      <c r="K32" s="118" t="str">
        <f t="shared" ca="1" si="10"/>
        <v/>
      </c>
      <c r="L32" s="138" t="str">
        <f t="shared" ca="1" si="11"/>
        <v/>
      </c>
    </row>
    <row r="33" spans="1:12" x14ac:dyDescent="0.15">
      <c r="A33" s="138" t="str">
        <f t="shared" ca="1" si="6"/>
        <v/>
      </c>
      <c r="B33" s="102" t="str">
        <f t="shared" ca="1" si="0"/>
        <v/>
      </c>
      <c r="C33" s="139" t="str">
        <f t="shared" ca="1" si="1"/>
        <v/>
      </c>
      <c r="D33" s="139" t="str">
        <f t="shared" ca="1" si="2"/>
        <v/>
      </c>
      <c r="E33" s="140" t="str">
        <f t="shared" ca="1" si="7"/>
        <v/>
      </c>
      <c r="F33" s="118" t="str">
        <f t="shared" ca="1" si="8"/>
        <v/>
      </c>
      <c r="G33" s="118" t="str">
        <f t="shared" ca="1" si="3"/>
        <v/>
      </c>
      <c r="H33" s="141" t="str">
        <f t="shared" ca="1" si="4"/>
        <v/>
      </c>
      <c r="I33" s="139" t="str">
        <f t="shared" ca="1" si="5"/>
        <v/>
      </c>
      <c r="J33" s="140" t="str">
        <f t="shared" ca="1" si="9"/>
        <v/>
      </c>
      <c r="K33" s="118" t="str">
        <f t="shared" ca="1" si="10"/>
        <v/>
      </c>
      <c r="L33" s="138" t="str">
        <f t="shared" ca="1" si="11"/>
        <v/>
      </c>
    </row>
    <row r="34" spans="1:12" x14ac:dyDescent="0.15">
      <c r="A34" s="138" t="str">
        <f t="shared" ca="1" si="6"/>
        <v/>
      </c>
      <c r="B34" s="102" t="str">
        <f t="shared" ca="1" si="0"/>
        <v/>
      </c>
      <c r="C34" s="139" t="str">
        <f t="shared" ca="1" si="1"/>
        <v/>
      </c>
      <c r="D34" s="139" t="str">
        <f t="shared" ca="1" si="2"/>
        <v/>
      </c>
      <c r="E34" s="140" t="str">
        <f t="shared" ca="1" si="7"/>
        <v/>
      </c>
      <c r="F34" s="118" t="str">
        <f t="shared" ca="1" si="8"/>
        <v/>
      </c>
      <c r="G34" s="118" t="str">
        <f t="shared" ca="1" si="3"/>
        <v/>
      </c>
      <c r="H34" s="141" t="str">
        <f t="shared" ca="1" si="4"/>
        <v/>
      </c>
      <c r="I34" s="139" t="str">
        <f t="shared" ca="1" si="5"/>
        <v/>
      </c>
      <c r="J34" s="140" t="str">
        <f t="shared" ca="1" si="9"/>
        <v/>
      </c>
      <c r="K34" s="118" t="str">
        <f t="shared" ca="1" si="10"/>
        <v/>
      </c>
      <c r="L34" s="138" t="str">
        <f t="shared" ca="1" si="11"/>
        <v/>
      </c>
    </row>
    <row r="35" spans="1:12" x14ac:dyDescent="0.15">
      <c r="A35" s="138" t="str">
        <f t="shared" ca="1" si="6"/>
        <v/>
      </c>
      <c r="B35" s="102" t="str">
        <f t="shared" ca="1" si="0"/>
        <v/>
      </c>
      <c r="C35" s="139" t="str">
        <f t="shared" ca="1" si="1"/>
        <v/>
      </c>
      <c r="D35" s="139" t="str">
        <f t="shared" ca="1" si="2"/>
        <v/>
      </c>
      <c r="E35" s="140" t="str">
        <f t="shared" ca="1" si="7"/>
        <v/>
      </c>
      <c r="F35" s="118" t="str">
        <f t="shared" ca="1" si="8"/>
        <v/>
      </c>
      <c r="G35" s="118" t="str">
        <f t="shared" ca="1" si="3"/>
        <v/>
      </c>
      <c r="H35" s="141" t="str">
        <f t="shared" ca="1" si="4"/>
        <v/>
      </c>
      <c r="I35" s="139" t="str">
        <f t="shared" ca="1" si="5"/>
        <v/>
      </c>
      <c r="J35" s="140" t="str">
        <f t="shared" ca="1" si="9"/>
        <v/>
      </c>
      <c r="K35" s="118" t="str">
        <f t="shared" ca="1" si="10"/>
        <v/>
      </c>
      <c r="L35" s="138" t="str">
        <f t="shared" ca="1" si="11"/>
        <v/>
      </c>
    </row>
    <row r="36" spans="1:12" x14ac:dyDescent="0.15">
      <c r="A36" s="138" t="str">
        <f t="shared" ca="1" si="6"/>
        <v/>
      </c>
      <c r="B36" s="102" t="str">
        <f t="shared" ca="1" si="0"/>
        <v/>
      </c>
      <c r="C36" s="139" t="str">
        <f t="shared" ca="1" si="1"/>
        <v/>
      </c>
      <c r="D36" s="139" t="str">
        <f t="shared" ca="1" si="2"/>
        <v/>
      </c>
      <c r="E36" s="140" t="str">
        <f t="shared" ca="1" si="7"/>
        <v/>
      </c>
      <c r="F36" s="118" t="str">
        <f t="shared" ca="1" si="8"/>
        <v/>
      </c>
      <c r="G36" s="118" t="str">
        <f t="shared" ca="1" si="3"/>
        <v/>
      </c>
      <c r="H36" s="141" t="str">
        <f t="shared" ca="1" si="4"/>
        <v/>
      </c>
      <c r="I36" s="139" t="str">
        <f t="shared" ca="1" si="5"/>
        <v/>
      </c>
      <c r="J36" s="140" t="str">
        <f t="shared" ca="1" si="9"/>
        <v/>
      </c>
      <c r="K36" s="118" t="str">
        <f t="shared" ca="1" si="10"/>
        <v/>
      </c>
      <c r="L36" s="138" t="str">
        <f t="shared" ca="1" si="11"/>
        <v/>
      </c>
    </row>
    <row r="37" spans="1:12" x14ac:dyDescent="0.15">
      <c r="A37" s="138" t="str">
        <f t="shared" ca="1" si="6"/>
        <v/>
      </c>
      <c r="B37" s="102" t="str">
        <f t="shared" ca="1" si="0"/>
        <v/>
      </c>
      <c r="C37" s="139" t="str">
        <f t="shared" ca="1" si="1"/>
        <v/>
      </c>
      <c r="D37" s="139" t="str">
        <f t="shared" ca="1" si="2"/>
        <v/>
      </c>
      <c r="E37" s="140" t="str">
        <f t="shared" ca="1" si="7"/>
        <v/>
      </c>
      <c r="F37" s="118" t="str">
        <f t="shared" ca="1" si="8"/>
        <v/>
      </c>
      <c r="G37" s="118" t="str">
        <f t="shared" ca="1" si="3"/>
        <v/>
      </c>
      <c r="H37" s="141" t="str">
        <f t="shared" ca="1" si="4"/>
        <v/>
      </c>
      <c r="I37" s="139" t="str">
        <f t="shared" ca="1" si="5"/>
        <v/>
      </c>
      <c r="J37" s="140" t="str">
        <f t="shared" ca="1" si="9"/>
        <v/>
      </c>
      <c r="K37" s="118" t="str">
        <f t="shared" ca="1" si="10"/>
        <v/>
      </c>
      <c r="L37" s="138" t="str">
        <f t="shared" ca="1" si="11"/>
        <v/>
      </c>
    </row>
    <row r="38" spans="1:12" x14ac:dyDescent="0.15">
      <c r="A38" s="138" t="str">
        <f t="shared" ca="1" si="6"/>
        <v/>
      </c>
      <c r="B38" s="102" t="str">
        <f t="shared" ca="1" si="0"/>
        <v/>
      </c>
      <c r="C38" s="139" t="str">
        <f t="shared" ca="1" si="1"/>
        <v/>
      </c>
      <c r="D38" s="139" t="str">
        <f t="shared" ca="1" si="2"/>
        <v/>
      </c>
      <c r="E38" s="140" t="str">
        <f t="shared" ca="1" si="7"/>
        <v/>
      </c>
      <c r="F38" s="118" t="str">
        <f t="shared" ca="1" si="8"/>
        <v/>
      </c>
      <c r="G38" s="118" t="str">
        <f t="shared" ca="1" si="3"/>
        <v/>
      </c>
      <c r="H38" s="141" t="str">
        <f t="shared" ca="1" si="4"/>
        <v/>
      </c>
      <c r="I38" s="139" t="str">
        <f t="shared" ca="1" si="5"/>
        <v/>
      </c>
      <c r="J38" s="140" t="str">
        <f t="shared" ca="1" si="9"/>
        <v/>
      </c>
      <c r="K38" s="118" t="str">
        <f t="shared" ca="1" si="10"/>
        <v/>
      </c>
      <c r="L38" s="138" t="str">
        <f t="shared" ca="1" si="11"/>
        <v/>
      </c>
    </row>
    <row r="39" spans="1:12" x14ac:dyDescent="0.15">
      <c r="A39" s="138" t="str">
        <f t="shared" ca="1" si="6"/>
        <v/>
      </c>
      <c r="B39" s="102" t="str">
        <f t="shared" ca="1" si="0"/>
        <v/>
      </c>
      <c r="C39" s="139" t="str">
        <f t="shared" ca="1" si="1"/>
        <v/>
      </c>
      <c r="D39" s="139" t="str">
        <f t="shared" ca="1" si="2"/>
        <v/>
      </c>
      <c r="E39" s="140" t="str">
        <f t="shared" ca="1" si="7"/>
        <v/>
      </c>
      <c r="F39" s="118" t="str">
        <f t="shared" ca="1" si="8"/>
        <v/>
      </c>
      <c r="G39" s="118" t="str">
        <f t="shared" ca="1" si="3"/>
        <v/>
      </c>
      <c r="H39" s="141" t="str">
        <f t="shared" ca="1" si="4"/>
        <v/>
      </c>
      <c r="I39" s="139" t="str">
        <f t="shared" ca="1" si="5"/>
        <v/>
      </c>
      <c r="J39" s="140" t="str">
        <f t="shared" ca="1" si="9"/>
        <v/>
      </c>
      <c r="K39" s="118" t="str">
        <f t="shared" ca="1" si="10"/>
        <v/>
      </c>
      <c r="L39" s="138" t="str">
        <f t="shared" ca="1" si="11"/>
        <v/>
      </c>
    </row>
    <row r="40" spans="1:12" x14ac:dyDescent="0.15">
      <c r="A40" s="138" t="str">
        <f t="shared" ca="1" si="6"/>
        <v/>
      </c>
      <c r="B40" s="102" t="str">
        <f t="shared" ca="1" si="0"/>
        <v/>
      </c>
      <c r="C40" s="139" t="str">
        <f t="shared" ca="1" si="1"/>
        <v/>
      </c>
      <c r="D40" s="139" t="str">
        <f t="shared" ca="1" si="2"/>
        <v/>
      </c>
      <c r="E40" s="140" t="str">
        <f t="shared" ca="1" si="7"/>
        <v/>
      </c>
      <c r="F40" s="118" t="str">
        <f t="shared" ca="1" si="8"/>
        <v/>
      </c>
      <c r="G40" s="118" t="str">
        <f t="shared" ca="1" si="3"/>
        <v/>
      </c>
      <c r="H40" s="141" t="str">
        <f t="shared" ca="1" si="4"/>
        <v/>
      </c>
      <c r="I40" s="139" t="str">
        <f t="shared" ca="1" si="5"/>
        <v/>
      </c>
      <c r="J40" s="140" t="str">
        <f t="shared" ca="1" si="9"/>
        <v/>
      </c>
      <c r="K40" s="118" t="str">
        <f t="shared" ca="1" si="10"/>
        <v/>
      </c>
      <c r="L40" s="138" t="str">
        <f t="shared" ca="1" si="11"/>
        <v/>
      </c>
    </row>
    <row r="41" spans="1:12" x14ac:dyDescent="0.15">
      <c r="A41" s="138" t="str">
        <f t="shared" ca="1" si="6"/>
        <v/>
      </c>
      <c r="B41" s="102" t="str">
        <f t="shared" ca="1" si="0"/>
        <v/>
      </c>
      <c r="C41" s="139" t="str">
        <f t="shared" ca="1" si="1"/>
        <v/>
      </c>
      <c r="D41" s="139" t="str">
        <f t="shared" ca="1" si="2"/>
        <v/>
      </c>
      <c r="E41" s="140" t="str">
        <f t="shared" ca="1" si="7"/>
        <v/>
      </c>
      <c r="F41" s="118" t="str">
        <f t="shared" ca="1" si="8"/>
        <v/>
      </c>
      <c r="G41" s="118" t="str">
        <f t="shared" ca="1" si="3"/>
        <v/>
      </c>
      <c r="H41" s="141" t="str">
        <f t="shared" ca="1" si="4"/>
        <v/>
      </c>
      <c r="I41" s="139" t="str">
        <f t="shared" ca="1" si="5"/>
        <v/>
      </c>
      <c r="J41" s="140" t="str">
        <f t="shared" ca="1" si="9"/>
        <v/>
      </c>
      <c r="K41" s="118" t="str">
        <f t="shared" ca="1" si="10"/>
        <v/>
      </c>
      <c r="L41" s="138" t="str">
        <f t="shared" ca="1" si="11"/>
        <v/>
      </c>
    </row>
    <row r="42" spans="1:12" x14ac:dyDescent="0.15">
      <c r="A42" s="138" t="str">
        <f t="shared" ca="1" si="6"/>
        <v/>
      </c>
      <c r="B42" s="102" t="str">
        <f t="shared" ca="1" si="0"/>
        <v/>
      </c>
      <c r="C42" s="139" t="str">
        <f t="shared" ca="1" si="1"/>
        <v/>
      </c>
      <c r="D42" s="139" t="str">
        <f t="shared" ca="1" si="2"/>
        <v/>
      </c>
      <c r="E42" s="140" t="str">
        <f t="shared" ca="1" si="7"/>
        <v/>
      </c>
      <c r="F42" s="118" t="str">
        <f t="shared" ca="1" si="8"/>
        <v/>
      </c>
      <c r="G42" s="118" t="str">
        <f t="shared" ca="1" si="3"/>
        <v/>
      </c>
      <c r="H42" s="141" t="str">
        <f t="shared" ca="1" si="4"/>
        <v/>
      </c>
      <c r="I42" s="139" t="str">
        <f t="shared" ca="1" si="5"/>
        <v/>
      </c>
      <c r="J42" s="140" t="str">
        <f t="shared" ca="1" si="9"/>
        <v/>
      </c>
      <c r="K42" s="118" t="str">
        <f t="shared" ca="1" si="10"/>
        <v/>
      </c>
      <c r="L42" s="138" t="str">
        <f t="shared" ca="1" si="11"/>
        <v/>
      </c>
    </row>
    <row r="43" spans="1:12" x14ac:dyDescent="0.15">
      <c r="A43" s="138" t="str">
        <f t="shared" ca="1" si="6"/>
        <v/>
      </c>
      <c r="B43" s="102" t="str">
        <f t="shared" ca="1" si="0"/>
        <v/>
      </c>
      <c r="C43" s="139" t="str">
        <f t="shared" ca="1" si="1"/>
        <v/>
      </c>
      <c r="D43" s="139" t="str">
        <f t="shared" ca="1" si="2"/>
        <v/>
      </c>
      <c r="E43" s="140" t="str">
        <f t="shared" ca="1" si="7"/>
        <v/>
      </c>
      <c r="F43" s="118" t="str">
        <f t="shared" ca="1" si="8"/>
        <v/>
      </c>
      <c r="G43" s="118" t="str">
        <f t="shared" ca="1" si="3"/>
        <v/>
      </c>
      <c r="H43" s="141" t="str">
        <f t="shared" ca="1" si="4"/>
        <v/>
      </c>
      <c r="I43" s="139" t="str">
        <f t="shared" ca="1" si="5"/>
        <v/>
      </c>
      <c r="J43" s="140" t="str">
        <f t="shared" ca="1" si="9"/>
        <v/>
      </c>
      <c r="K43" s="118" t="str">
        <f t="shared" ca="1" si="10"/>
        <v/>
      </c>
      <c r="L43" s="138" t="str">
        <f t="shared" ca="1" si="11"/>
        <v/>
      </c>
    </row>
    <row r="44" spans="1:12" x14ac:dyDescent="0.15">
      <c r="A44" s="138" t="str">
        <f t="shared" ca="1" si="6"/>
        <v/>
      </c>
      <c r="B44" s="102" t="str">
        <f t="shared" ca="1" si="0"/>
        <v/>
      </c>
      <c r="C44" s="139" t="str">
        <f t="shared" ca="1" si="1"/>
        <v/>
      </c>
      <c r="D44" s="139" t="str">
        <f t="shared" ca="1" si="2"/>
        <v/>
      </c>
      <c r="E44" s="140" t="str">
        <f t="shared" ref="E44:E55" ca="1" si="12">IF($A44="","",IFERROR(D44/C44,""))</f>
        <v/>
      </c>
      <c r="F44" s="118" t="str">
        <f t="shared" ref="F44:F55" ca="1" si="13">IF($A44="","",IFERROR(G44/D44,""))</f>
        <v/>
      </c>
      <c r="G44" s="118" t="str">
        <f t="shared" ca="1" si="3"/>
        <v/>
      </c>
      <c r="H44" s="141" t="str">
        <f t="shared" ca="1" si="4"/>
        <v/>
      </c>
      <c r="I44" s="139" t="str">
        <f t="shared" ca="1" si="5"/>
        <v/>
      </c>
      <c r="J44" s="140" t="str">
        <f t="shared" ref="J44:J55" ca="1" si="14">IF($A44="","",IFERROR(I44/D44,""))</f>
        <v/>
      </c>
      <c r="K44" s="118" t="str">
        <f t="shared" ref="K44:K55" ca="1" si="15">IF($A44="","",IFERROR(G44/I44,""))</f>
        <v/>
      </c>
      <c r="L44" s="138" t="str">
        <f t="shared" ref="L44:L55" ca="1" si="16">IF($A44="","",IF(I44&gt;0,IF(K44&gt;$K$5,"B","A"),IF(I44=0,IF(G44&gt;$K$5,"C","D"))))</f>
        <v/>
      </c>
    </row>
    <row r="45" spans="1:12" x14ac:dyDescent="0.15">
      <c r="A45" s="138" t="str">
        <f t="shared" ca="1" si="6"/>
        <v/>
      </c>
      <c r="B45" s="102" t="str">
        <f t="shared" ca="1" si="0"/>
        <v/>
      </c>
      <c r="C45" s="139" t="str">
        <f t="shared" ca="1" si="1"/>
        <v/>
      </c>
      <c r="D45" s="139" t="str">
        <f t="shared" ca="1" si="2"/>
        <v/>
      </c>
      <c r="E45" s="140" t="str">
        <f t="shared" ca="1" si="12"/>
        <v/>
      </c>
      <c r="F45" s="118" t="str">
        <f t="shared" ca="1" si="13"/>
        <v/>
      </c>
      <c r="G45" s="118" t="str">
        <f t="shared" ca="1" si="3"/>
        <v/>
      </c>
      <c r="H45" s="141" t="str">
        <f t="shared" ca="1" si="4"/>
        <v/>
      </c>
      <c r="I45" s="139" t="str">
        <f t="shared" ca="1" si="5"/>
        <v/>
      </c>
      <c r="J45" s="140" t="str">
        <f t="shared" ca="1" si="14"/>
        <v/>
      </c>
      <c r="K45" s="118" t="str">
        <f t="shared" ca="1" si="15"/>
        <v/>
      </c>
      <c r="L45" s="138" t="str">
        <f t="shared" ca="1" si="16"/>
        <v/>
      </c>
    </row>
    <row r="46" spans="1:12" x14ac:dyDescent="0.15">
      <c r="A46" s="138" t="str">
        <f t="shared" ca="1" si="6"/>
        <v/>
      </c>
      <c r="B46" s="102" t="str">
        <f t="shared" ca="1" si="0"/>
        <v/>
      </c>
      <c r="C46" s="139" t="str">
        <f t="shared" ca="1" si="1"/>
        <v/>
      </c>
      <c r="D46" s="139" t="str">
        <f t="shared" ca="1" si="2"/>
        <v/>
      </c>
      <c r="E46" s="140" t="str">
        <f t="shared" ca="1" si="12"/>
        <v/>
      </c>
      <c r="F46" s="118" t="str">
        <f t="shared" ca="1" si="13"/>
        <v/>
      </c>
      <c r="G46" s="118" t="str">
        <f t="shared" ca="1" si="3"/>
        <v/>
      </c>
      <c r="H46" s="141" t="str">
        <f t="shared" ca="1" si="4"/>
        <v/>
      </c>
      <c r="I46" s="139" t="str">
        <f t="shared" ca="1" si="5"/>
        <v/>
      </c>
      <c r="J46" s="140" t="str">
        <f t="shared" ca="1" si="14"/>
        <v/>
      </c>
      <c r="K46" s="118" t="str">
        <f t="shared" ca="1" si="15"/>
        <v/>
      </c>
      <c r="L46" s="138" t="str">
        <f t="shared" ca="1" si="16"/>
        <v/>
      </c>
    </row>
    <row r="47" spans="1:12" x14ac:dyDescent="0.15">
      <c r="A47" s="138" t="str">
        <f t="shared" ca="1" si="6"/>
        <v/>
      </c>
      <c r="B47" s="102" t="str">
        <f t="shared" ca="1" si="0"/>
        <v/>
      </c>
      <c r="C47" s="139" t="str">
        <f t="shared" ca="1" si="1"/>
        <v/>
      </c>
      <c r="D47" s="139" t="str">
        <f t="shared" ca="1" si="2"/>
        <v/>
      </c>
      <c r="E47" s="140" t="str">
        <f t="shared" ca="1" si="12"/>
        <v/>
      </c>
      <c r="F47" s="118" t="str">
        <f t="shared" ca="1" si="13"/>
        <v/>
      </c>
      <c r="G47" s="118" t="str">
        <f t="shared" ca="1" si="3"/>
        <v/>
      </c>
      <c r="H47" s="141" t="str">
        <f t="shared" ca="1" si="4"/>
        <v/>
      </c>
      <c r="I47" s="139" t="str">
        <f t="shared" ca="1" si="5"/>
        <v/>
      </c>
      <c r="J47" s="140" t="str">
        <f t="shared" ca="1" si="14"/>
        <v/>
      </c>
      <c r="K47" s="118" t="str">
        <f t="shared" ca="1" si="15"/>
        <v/>
      </c>
      <c r="L47" s="138" t="str">
        <f t="shared" ca="1" si="16"/>
        <v/>
      </c>
    </row>
    <row r="48" spans="1:12" x14ac:dyDescent="0.15">
      <c r="A48" s="138" t="str">
        <f t="shared" ca="1" si="6"/>
        <v/>
      </c>
      <c r="B48" s="102" t="str">
        <f t="shared" ca="1" si="0"/>
        <v/>
      </c>
      <c r="C48" s="139" t="str">
        <f t="shared" ca="1" si="1"/>
        <v/>
      </c>
      <c r="D48" s="139" t="str">
        <f t="shared" ca="1" si="2"/>
        <v/>
      </c>
      <c r="E48" s="140" t="str">
        <f t="shared" ca="1" si="12"/>
        <v/>
      </c>
      <c r="F48" s="118" t="str">
        <f t="shared" ca="1" si="13"/>
        <v/>
      </c>
      <c r="G48" s="118" t="str">
        <f t="shared" ca="1" si="3"/>
        <v/>
      </c>
      <c r="H48" s="141" t="str">
        <f t="shared" ca="1" si="4"/>
        <v/>
      </c>
      <c r="I48" s="139" t="str">
        <f t="shared" ca="1" si="5"/>
        <v/>
      </c>
      <c r="J48" s="140" t="str">
        <f t="shared" ca="1" si="14"/>
        <v/>
      </c>
      <c r="K48" s="118" t="str">
        <f t="shared" ca="1" si="15"/>
        <v/>
      </c>
      <c r="L48" s="138" t="str">
        <f t="shared" ca="1" si="16"/>
        <v/>
      </c>
    </row>
    <row r="49" spans="1:12" x14ac:dyDescent="0.15">
      <c r="A49" s="138" t="str">
        <f t="shared" ca="1" si="6"/>
        <v/>
      </c>
      <c r="B49" s="102" t="str">
        <f t="shared" ca="1" si="0"/>
        <v/>
      </c>
      <c r="C49" s="139" t="str">
        <f t="shared" ca="1" si="1"/>
        <v/>
      </c>
      <c r="D49" s="139" t="str">
        <f t="shared" ca="1" si="2"/>
        <v/>
      </c>
      <c r="E49" s="140" t="str">
        <f t="shared" ca="1" si="12"/>
        <v/>
      </c>
      <c r="F49" s="118" t="str">
        <f t="shared" ca="1" si="13"/>
        <v/>
      </c>
      <c r="G49" s="118" t="str">
        <f t="shared" ca="1" si="3"/>
        <v/>
      </c>
      <c r="H49" s="141" t="str">
        <f t="shared" ca="1" si="4"/>
        <v/>
      </c>
      <c r="I49" s="139" t="str">
        <f t="shared" ca="1" si="5"/>
        <v/>
      </c>
      <c r="J49" s="140" t="str">
        <f t="shared" ca="1" si="14"/>
        <v/>
      </c>
      <c r="K49" s="118" t="str">
        <f t="shared" ca="1" si="15"/>
        <v/>
      </c>
      <c r="L49" s="138" t="str">
        <f t="shared" ca="1" si="16"/>
        <v/>
      </c>
    </row>
    <row r="50" spans="1:12" x14ac:dyDescent="0.15">
      <c r="A50" s="138" t="str">
        <f t="shared" ca="1" si="6"/>
        <v/>
      </c>
      <c r="B50" s="102" t="str">
        <f t="shared" ca="1" si="0"/>
        <v/>
      </c>
      <c r="C50" s="139" t="str">
        <f t="shared" ca="1" si="1"/>
        <v/>
      </c>
      <c r="D50" s="139" t="str">
        <f t="shared" ca="1" si="2"/>
        <v/>
      </c>
      <c r="E50" s="140" t="str">
        <f t="shared" ca="1" si="12"/>
        <v/>
      </c>
      <c r="F50" s="118" t="str">
        <f t="shared" ca="1" si="13"/>
        <v/>
      </c>
      <c r="G50" s="118" t="str">
        <f t="shared" ca="1" si="3"/>
        <v/>
      </c>
      <c r="H50" s="141" t="str">
        <f t="shared" ca="1" si="4"/>
        <v/>
      </c>
      <c r="I50" s="139" t="str">
        <f t="shared" ca="1" si="5"/>
        <v/>
      </c>
      <c r="J50" s="140" t="str">
        <f t="shared" ca="1" si="14"/>
        <v/>
      </c>
      <c r="K50" s="118" t="str">
        <f t="shared" ca="1" si="15"/>
        <v/>
      </c>
      <c r="L50" s="138" t="str">
        <f t="shared" ca="1" si="16"/>
        <v/>
      </c>
    </row>
    <row r="51" spans="1:12" x14ac:dyDescent="0.15">
      <c r="A51" s="138" t="str">
        <f t="shared" ca="1" si="6"/>
        <v/>
      </c>
      <c r="B51" s="102" t="str">
        <f t="shared" ca="1" si="0"/>
        <v/>
      </c>
      <c r="C51" s="139" t="str">
        <f t="shared" ca="1" si="1"/>
        <v/>
      </c>
      <c r="D51" s="139" t="str">
        <f t="shared" ca="1" si="2"/>
        <v/>
      </c>
      <c r="E51" s="140" t="str">
        <f t="shared" ca="1" si="12"/>
        <v/>
      </c>
      <c r="F51" s="118" t="str">
        <f t="shared" ca="1" si="13"/>
        <v/>
      </c>
      <c r="G51" s="118" t="str">
        <f t="shared" ca="1" si="3"/>
        <v/>
      </c>
      <c r="H51" s="141" t="str">
        <f t="shared" ca="1" si="4"/>
        <v/>
      </c>
      <c r="I51" s="139" t="str">
        <f t="shared" ca="1" si="5"/>
        <v/>
      </c>
      <c r="J51" s="140" t="str">
        <f t="shared" ca="1" si="14"/>
        <v/>
      </c>
      <c r="K51" s="118" t="str">
        <f t="shared" ca="1" si="15"/>
        <v/>
      </c>
      <c r="L51" s="138" t="str">
        <f t="shared" ca="1" si="16"/>
        <v/>
      </c>
    </row>
    <row r="52" spans="1:12" x14ac:dyDescent="0.15">
      <c r="A52" s="138" t="str">
        <f t="shared" ca="1" si="6"/>
        <v/>
      </c>
      <c r="B52" s="102" t="str">
        <f t="shared" ca="1" si="0"/>
        <v/>
      </c>
      <c r="C52" s="139" t="str">
        <f t="shared" ca="1" si="1"/>
        <v/>
      </c>
      <c r="D52" s="139" t="str">
        <f t="shared" ca="1" si="2"/>
        <v/>
      </c>
      <c r="E52" s="140" t="str">
        <f t="shared" ca="1" si="12"/>
        <v/>
      </c>
      <c r="F52" s="118" t="str">
        <f t="shared" ca="1" si="13"/>
        <v/>
      </c>
      <c r="G52" s="118" t="str">
        <f t="shared" ca="1" si="3"/>
        <v/>
      </c>
      <c r="H52" s="141" t="str">
        <f t="shared" ca="1" si="4"/>
        <v/>
      </c>
      <c r="I52" s="139" t="str">
        <f t="shared" ca="1" si="5"/>
        <v/>
      </c>
      <c r="J52" s="140" t="str">
        <f t="shared" ca="1" si="14"/>
        <v/>
      </c>
      <c r="K52" s="118" t="str">
        <f t="shared" ca="1" si="15"/>
        <v/>
      </c>
      <c r="L52" s="138" t="str">
        <f t="shared" ca="1" si="16"/>
        <v/>
      </c>
    </row>
    <row r="53" spans="1:12" x14ac:dyDescent="0.15">
      <c r="A53" s="138" t="str">
        <f t="shared" ca="1" si="6"/>
        <v/>
      </c>
      <c r="B53" s="102" t="str">
        <f t="shared" ca="1" si="0"/>
        <v/>
      </c>
      <c r="C53" s="139" t="str">
        <f t="shared" ca="1" si="1"/>
        <v/>
      </c>
      <c r="D53" s="139" t="str">
        <f t="shared" ca="1" si="2"/>
        <v/>
      </c>
      <c r="E53" s="140" t="str">
        <f t="shared" ca="1" si="12"/>
        <v/>
      </c>
      <c r="F53" s="118" t="str">
        <f t="shared" ca="1" si="13"/>
        <v/>
      </c>
      <c r="G53" s="118" t="str">
        <f t="shared" ca="1" si="3"/>
        <v/>
      </c>
      <c r="H53" s="141" t="str">
        <f t="shared" ca="1" si="4"/>
        <v/>
      </c>
      <c r="I53" s="139" t="str">
        <f t="shared" ca="1" si="5"/>
        <v/>
      </c>
      <c r="J53" s="140" t="str">
        <f t="shared" ca="1" si="14"/>
        <v/>
      </c>
      <c r="K53" s="118" t="str">
        <f t="shared" ca="1" si="15"/>
        <v/>
      </c>
      <c r="L53" s="138" t="str">
        <f t="shared" ca="1" si="16"/>
        <v/>
      </c>
    </row>
    <row r="54" spans="1:12" x14ac:dyDescent="0.15">
      <c r="A54" s="138" t="str">
        <f t="shared" ca="1" si="6"/>
        <v/>
      </c>
      <c r="B54" s="102" t="str">
        <f t="shared" ca="1" si="0"/>
        <v/>
      </c>
      <c r="C54" s="139" t="str">
        <f t="shared" ca="1" si="1"/>
        <v/>
      </c>
      <c r="D54" s="139" t="str">
        <f t="shared" ca="1" si="2"/>
        <v/>
      </c>
      <c r="E54" s="140" t="str">
        <f t="shared" ca="1" si="12"/>
        <v/>
      </c>
      <c r="F54" s="118" t="str">
        <f t="shared" ca="1" si="13"/>
        <v/>
      </c>
      <c r="G54" s="118" t="str">
        <f t="shared" ca="1" si="3"/>
        <v/>
      </c>
      <c r="H54" s="141" t="str">
        <f t="shared" ca="1" si="4"/>
        <v/>
      </c>
      <c r="I54" s="139" t="str">
        <f t="shared" ca="1" si="5"/>
        <v/>
      </c>
      <c r="J54" s="140" t="str">
        <f t="shared" ca="1" si="14"/>
        <v/>
      </c>
      <c r="K54" s="118" t="str">
        <f t="shared" ca="1" si="15"/>
        <v/>
      </c>
      <c r="L54" s="138" t="str">
        <f t="shared" ca="1" si="16"/>
        <v/>
      </c>
    </row>
    <row r="55" spans="1:12" x14ac:dyDescent="0.15">
      <c r="A55" s="138" t="str">
        <f t="shared" ca="1" si="6"/>
        <v/>
      </c>
      <c r="B55" s="102" t="str">
        <f t="shared" ca="1" si="0"/>
        <v/>
      </c>
      <c r="C55" s="139" t="str">
        <f t="shared" ca="1" si="1"/>
        <v/>
      </c>
      <c r="D55" s="139" t="str">
        <f t="shared" ca="1" si="2"/>
        <v/>
      </c>
      <c r="E55" s="140" t="str">
        <f t="shared" ca="1" si="12"/>
        <v/>
      </c>
      <c r="F55" s="118" t="str">
        <f t="shared" ca="1" si="13"/>
        <v/>
      </c>
      <c r="G55" s="118" t="str">
        <f t="shared" ca="1" si="3"/>
        <v/>
      </c>
      <c r="H55" s="141" t="str">
        <f t="shared" ca="1" si="4"/>
        <v/>
      </c>
      <c r="I55" s="139" t="str">
        <f t="shared" ca="1" si="5"/>
        <v/>
      </c>
      <c r="J55" s="140" t="str">
        <f t="shared" ca="1" si="14"/>
        <v/>
      </c>
      <c r="K55" s="118" t="str">
        <f t="shared" ca="1" si="15"/>
        <v/>
      </c>
      <c r="L55" s="138" t="str">
        <f t="shared" ca="1" si="16"/>
        <v/>
      </c>
    </row>
  </sheetData>
  <mergeCells count="1">
    <mergeCell ref="A1:L1"/>
  </mergeCells>
  <phoneticPr fontId="3"/>
  <conditionalFormatting sqref="A6:L55">
    <cfRule type="expression" dxfId="9" priority="2">
      <formula>OR($A6:$L6&lt;&gt;"")</formula>
    </cfRule>
  </conditionalFormatting>
  <conditionalFormatting sqref="A6:L55">
    <cfRule type="expression" dxfId="8" priority="1">
      <formula>$A6=$A$5</formula>
    </cfRule>
  </conditionalFormatting>
  <printOptions horizontalCentered="1"/>
  <pageMargins left="0.59055118110236227" right="0.59055118110236227" top="0.59055118110236227" bottom="0.59055118110236227" header="0.31496062992125984" footer="0.31496062992125984"/>
  <pageSetup paperSize="9" scale="5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M205"/>
  <sheetViews>
    <sheetView showGridLines="0" view="pageBreakPreview" zoomScale="60" zoomScaleNormal="80" zoomScalePageLayoutView="50" workbookViewId="0">
      <selection sqref="A1:M1"/>
    </sheetView>
  </sheetViews>
  <sheetFormatPr defaultColWidth="9" defaultRowHeight="18.75" x14ac:dyDescent="0.15"/>
  <cols>
    <col min="1" max="1" width="7.375" style="1" bestFit="1" customWidth="1"/>
    <col min="2" max="3" width="30.625" style="1" customWidth="1"/>
    <col min="4" max="13" width="18.625" style="1" customWidth="1"/>
    <col min="14" max="16384" width="9" style="1"/>
  </cols>
  <sheetData>
    <row r="1" spans="1:13" ht="40.5" customHeight="1" x14ac:dyDescent="0.15">
      <c r="A1" s="268">
        <v>44287</v>
      </c>
      <c r="B1" s="268"/>
      <c r="C1" s="268"/>
      <c r="D1" s="268"/>
      <c r="E1" s="268"/>
      <c r="F1" s="268"/>
      <c r="G1" s="268"/>
      <c r="H1" s="268"/>
      <c r="I1" s="268"/>
      <c r="J1" s="268"/>
      <c r="K1" s="268"/>
      <c r="L1" s="268"/>
      <c r="M1" s="268"/>
    </row>
    <row r="2" spans="1:13" x14ac:dyDescent="0.15">
      <c r="M2" s="155" t="s">
        <v>196</v>
      </c>
    </row>
    <row r="3" spans="1:13" x14ac:dyDescent="0.15">
      <c r="L3" s="5"/>
      <c r="M3" s="5"/>
    </row>
    <row r="4" spans="1:13" x14ac:dyDescent="0.15">
      <c r="A4" s="100" t="s">
        <v>147</v>
      </c>
      <c r="B4" s="100" t="s">
        <v>148</v>
      </c>
      <c r="C4" s="100" t="s">
        <v>118</v>
      </c>
      <c r="D4" s="100" t="s">
        <v>24</v>
      </c>
      <c r="E4" s="100" t="s">
        <v>25</v>
      </c>
      <c r="F4" s="100" t="s">
        <v>26</v>
      </c>
      <c r="G4" s="100" t="s">
        <v>27</v>
      </c>
      <c r="H4" s="100" t="s">
        <v>28</v>
      </c>
      <c r="I4" s="100" t="s">
        <v>149</v>
      </c>
      <c r="J4" s="100" t="s">
        <v>29</v>
      </c>
      <c r="K4" s="100" t="s">
        <v>30</v>
      </c>
      <c r="L4" s="100" t="s">
        <v>31</v>
      </c>
      <c r="M4" s="100" t="s">
        <v>150</v>
      </c>
    </row>
    <row r="5" spans="1:13" x14ac:dyDescent="0.15">
      <c r="A5" s="124">
        <f ca="1">MATCH("",INDIRECT("gdn_raw!AA:AA"),-1)-MATCH("キャンペーン",INDIRECT("gdn_raw!AA:AA"),0)-1</f>
        <v>0</v>
      </c>
      <c r="B5" s="125"/>
      <c r="C5" s="125" t="s">
        <v>119</v>
      </c>
      <c r="D5" s="126" t="str">
        <f ca="1">gdn!D6</f>
        <v/>
      </c>
      <c r="E5" s="126" t="str">
        <f ca="1">gdn!F6</f>
        <v/>
      </c>
      <c r="F5" s="127" t="str">
        <f ca="1">IFERROR(E5/D5,"")</f>
        <v/>
      </c>
      <c r="G5" s="128" t="str">
        <f ca="1">IFERROR(H5/E5,"")</f>
        <v/>
      </c>
      <c r="H5" s="129" t="str">
        <f ca="1">gdn!L6</f>
        <v/>
      </c>
      <c r="I5" s="130" t="str">
        <f ca="1">IFERROR(VLOOKUP(TEXT($A1,"yyyy/mm"),INDIRECT("gdn_raw!B:J"),6,0),"")</f>
        <v/>
      </c>
      <c r="J5" s="126" t="str">
        <f ca="1">gdn!N6</f>
        <v/>
      </c>
      <c r="K5" s="127" t="str">
        <f ca="1">IFERROR(J5/E5,"")</f>
        <v/>
      </c>
      <c r="L5" s="128" t="str">
        <f ca="1">IFERROR(H5/J5,"")</f>
        <v/>
      </c>
      <c r="M5" s="125" t="s">
        <v>151</v>
      </c>
    </row>
    <row r="6" spans="1:13" x14ac:dyDescent="0.15">
      <c r="A6" s="138" t="str">
        <f ca="1">IF(ROW()-5&gt;$A$5,"",ROW()-5)</f>
        <v/>
      </c>
      <c r="B6" s="102" t="str">
        <f t="shared" ref="B6:B37" ca="1" si="0">IF($A6="","",INDEX(INDIRECT("gdn_raw!AA:AA"),MATCH($B$4,INDIRECT("gdn_raw!AA:AA"),0)+$A6))</f>
        <v/>
      </c>
      <c r="C6" s="102" t="str">
        <f t="shared" ref="C6:C37" ca="1" si="1">IF($A6="","",INDEX(INDIRECT("gdn_raw!AB:AB"),MATCH($B$4,INDIRECT("gdn_raw!AA:AA"),0)+$A6))</f>
        <v/>
      </c>
      <c r="D6" s="139" t="str">
        <f t="shared" ref="D6:D37" ca="1" si="2">IF($A6="","",INDEX(INDIRECT("gdn_raw!AC:AC"),MATCH($B$4,INDIRECT("gdn_raw!AA:AA"),0)+$A6))</f>
        <v/>
      </c>
      <c r="E6" s="139" t="str">
        <f t="shared" ref="E6:E37" ca="1" si="3">IF($A6="","",INDEX(INDIRECT("gdn_raw!AD:AD"),MATCH($B$4,INDIRECT("gdn_raw!AA:AA"),0)+$A6))</f>
        <v/>
      </c>
      <c r="F6" s="140" t="str">
        <f ca="1">IF($A6="","",IFERROR(E6/D6,""))</f>
        <v/>
      </c>
      <c r="G6" s="118" t="str">
        <f ca="1">IF($A6="","",IFERROR(H6/E6,""))</f>
        <v/>
      </c>
      <c r="H6" s="118" t="str">
        <f t="shared" ref="H6:H37" ca="1" si="4">IF($A6="","",INDEX(INDIRECT("gdn_raw!AF:AF"),MATCH($B$4,INDIRECT("gdn_raw!AA:AA"),0)+$A6))</f>
        <v/>
      </c>
      <c r="I6" s="141" t="str">
        <f t="shared" ref="I6:I37" ca="1" si="5">IF($A6="","",INDEX(INDIRECT("gdn_raw!AG:AG"),MATCH($B$4,INDIRECT("gdn_raw!AA:AA"),0)+$A6))</f>
        <v/>
      </c>
      <c r="J6" s="139" t="str">
        <f t="shared" ref="J6:J37" ca="1" si="6">IF($A6="","",INDEX(INDIRECT("gdn_raw!AI:AI"),MATCH($B$4,INDIRECT("gdn_raw!AA:AA"),0)+$A6))</f>
        <v/>
      </c>
      <c r="K6" s="140" t="str">
        <f ca="1">IF($A6="","",IFERROR(J6/E6,""))</f>
        <v/>
      </c>
      <c r="L6" s="118" t="str">
        <f ca="1">IF($A6="","",IFERROR(H6/J6,""))</f>
        <v/>
      </c>
      <c r="M6" s="138" t="str">
        <f ca="1">IF($A6="","",IF(J6&gt;0,IF(L6&gt;$L$5,"B","A"),IF(J6=0,IF(H6&gt;$L$5,"C","D"))))</f>
        <v/>
      </c>
    </row>
    <row r="7" spans="1:13" x14ac:dyDescent="0.15">
      <c r="A7" s="138" t="str">
        <f t="shared" ref="A7:A70" ca="1" si="7">IF(ROW()-5&gt;$A$5,"",ROW()-5)</f>
        <v/>
      </c>
      <c r="B7" s="102" t="str">
        <f t="shared" ca="1" si="0"/>
        <v/>
      </c>
      <c r="C7" s="102" t="str">
        <f t="shared" ca="1" si="1"/>
        <v/>
      </c>
      <c r="D7" s="139" t="str">
        <f t="shared" ca="1" si="2"/>
        <v/>
      </c>
      <c r="E7" s="139" t="str">
        <f t="shared" ca="1" si="3"/>
        <v/>
      </c>
      <c r="F7" s="140" t="str">
        <f t="shared" ref="F7:F70" ca="1" si="8">IF($A7="","",IFERROR(E7/D7,""))</f>
        <v/>
      </c>
      <c r="G7" s="118" t="str">
        <f t="shared" ref="G7:G70" ca="1" si="9">IF($A7="","",IFERROR(H7/E7,""))</f>
        <v/>
      </c>
      <c r="H7" s="118" t="str">
        <f t="shared" ca="1" si="4"/>
        <v/>
      </c>
      <c r="I7" s="141" t="str">
        <f t="shared" ca="1" si="5"/>
        <v/>
      </c>
      <c r="J7" s="139" t="str">
        <f t="shared" ca="1" si="6"/>
        <v/>
      </c>
      <c r="K7" s="140" t="str">
        <f t="shared" ref="K7:K70" ca="1" si="10">IF($A7="","",IFERROR(J7/E7,""))</f>
        <v/>
      </c>
      <c r="L7" s="118" t="str">
        <f t="shared" ref="L7:L70" ca="1" si="11">IF($A7="","",IFERROR(H7/J7,""))</f>
        <v/>
      </c>
      <c r="M7" s="138" t="str">
        <f t="shared" ref="M7:M70" ca="1" si="12">IF($A7="","",IF(J7&gt;0,IF(L7&gt;$L$5,"B","A"),IF(J7=0,IF(H7&gt;$L$5,"C","D"))))</f>
        <v/>
      </c>
    </row>
    <row r="8" spans="1:13" x14ac:dyDescent="0.15">
      <c r="A8" s="138" t="str">
        <f t="shared" ca="1" si="7"/>
        <v/>
      </c>
      <c r="B8" s="102" t="str">
        <f t="shared" ca="1" si="0"/>
        <v/>
      </c>
      <c r="C8" s="102" t="str">
        <f t="shared" ca="1" si="1"/>
        <v/>
      </c>
      <c r="D8" s="139" t="str">
        <f t="shared" ca="1" si="2"/>
        <v/>
      </c>
      <c r="E8" s="139" t="str">
        <f t="shared" ca="1" si="3"/>
        <v/>
      </c>
      <c r="F8" s="140" t="str">
        <f t="shared" ca="1" si="8"/>
        <v/>
      </c>
      <c r="G8" s="118" t="str">
        <f t="shared" ca="1" si="9"/>
        <v/>
      </c>
      <c r="H8" s="118" t="str">
        <f t="shared" ca="1" si="4"/>
        <v/>
      </c>
      <c r="I8" s="141" t="str">
        <f t="shared" ca="1" si="5"/>
        <v/>
      </c>
      <c r="J8" s="139" t="str">
        <f t="shared" ca="1" si="6"/>
        <v/>
      </c>
      <c r="K8" s="140" t="str">
        <f t="shared" ca="1" si="10"/>
        <v/>
      </c>
      <c r="L8" s="118" t="str">
        <f t="shared" ca="1" si="11"/>
        <v/>
      </c>
      <c r="M8" s="138" t="str">
        <f t="shared" ca="1" si="12"/>
        <v/>
      </c>
    </row>
    <row r="9" spans="1:13" x14ac:dyDescent="0.15">
      <c r="A9" s="138" t="str">
        <f t="shared" ca="1" si="7"/>
        <v/>
      </c>
      <c r="B9" s="102" t="str">
        <f t="shared" ca="1" si="0"/>
        <v/>
      </c>
      <c r="C9" s="102" t="str">
        <f t="shared" ca="1" si="1"/>
        <v/>
      </c>
      <c r="D9" s="139" t="str">
        <f t="shared" ca="1" si="2"/>
        <v/>
      </c>
      <c r="E9" s="139" t="str">
        <f t="shared" ca="1" si="3"/>
        <v/>
      </c>
      <c r="F9" s="140" t="str">
        <f t="shared" ca="1" si="8"/>
        <v/>
      </c>
      <c r="G9" s="118" t="str">
        <f t="shared" ca="1" si="9"/>
        <v/>
      </c>
      <c r="H9" s="118" t="str">
        <f t="shared" ca="1" si="4"/>
        <v/>
      </c>
      <c r="I9" s="141" t="str">
        <f t="shared" ca="1" si="5"/>
        <v/>
      </c>
      <c r="J9" s="139" t="str">
        <f t="shared" ca="1" si="6"/>
        <v/>
      </c>
      <c r="K9" s="140" t="str">
        <f t="shared" ca="1" si="10"/>
        <v/>
      </c>
      <c r="L9" s="118" t="str">
        <f t="shared" ca="1" si="11"/>
        <v/>
      </c>
      <c r="M9" s="138" t="str">
        <f t="shared" ca="1" si="12"/>
        <v/>
      </c>
    </row>
    <row r="10" spans="1:13" x14ac:dyDescent="0.15">
      <c r="A10" s="138" t="str">
        <f t="shared" ca="1" si="7"/>
        <v/>
      </c>
      <c r="B10" s="102" t="str">
        <f t="shared" ca="1" si="0"/>
        <v/>
      </c>
      <c r="C10" s="102" t="str">
        <f t="shared" ca="1" si="1"/>
        <v/>
      </c>
      <c r="D10" s="139" t="str">
        <f t="shared" ca="1" si="2"/>
        <v/>
      </c>
      <c r="E10" s="139" t="str">
        <f t="shared" ca="1" si="3"/>
        <v/>
      </c>
      <c r="F10" s="140" t="str">
        <f t="shared" ca="1" si="8"/>
        <v/>
      </c>
      <c r="G10" s="118" t="str">
        <f t="shared" ca="1" si="9"/>
        <v/>
      </c>
      <c r="H10" s="118" t="str">
        <f t="shared" ca="1" si="4"/>
        <v/>
      </c>
      <c r="I10" s="141" t="str">
        <f t="shared" ca="1" si="5"/>
        <v/>
      </c>
      <c r="J10" s="139" t="str">
        <f t="shared" ca="1" si="6"/>
        <v/>
      </c>
      <c r="K10" s="140" t="str">
        <f t="shared" ca="1" si="10"/>
        <v/>
      </c>
      <c r="L10" s="118" t="str">
        <f t="shared" ca="1" si="11"/>
        <v/>
      </c>
      <c r="M10" s="138" t="str">
        <f t="shared" ca="1" si="12"/>
        <v/>
      </c>
    </row>
    <row r="11" spans="1:13" x14ac:dyDescent="0.15">
      <c r="A11" s="138" t="str">
        <f t="shared" ca="1" si="7"/>
        <v/>
      </c>
      <c r="B11" s="102" t="str">
        <f t="shared" ca="1" si="0"/>
        <v/>
      </c>
      <c r="C11" s="102" t="str">
        <f t="shared" ca="1" si="1"/>
        <v/>
      </c>
      <c r="D11" s="139" t="str">
        <f t="shared" ca="1" si="2"/>
        <v/>
      </c>
      <c r="E11" s="139" t="str">
        <f t="shared" ca="1" si="3"/>
        <v/>
      </c>
      <c r="F11" s="140" t="str">
        <f t="shared" ca="1" si="8"/>
        <v/>
      </c>
      <c r="G11" s="118" t="str">
        <f t="shared" ca="1" si="9"/>
        <v/>
      </c>
      <c r="H11" s="118" t="str">
        <f t="shared" ca="1" si="4"/>
        <v/>
      </c>
      <c r="I11" s="141" t="str">
        <f t="shared" ca="1" si="5"/>
        <v/>
      </c>
      <c r="J11" s="139" t="str">
        <f t="shared" ca="1" si="6"/>
        <v/>
      </c>
      <c r="K11" s="140" t="str">
        <f t="shared" ca="1" si="10"/>
        <v/>
      </c>
      <c r="L11" s="118" t="str">
        <f t="shared" ca="1" si="11"/>
        <v/>
      </c>
      <c r="M11" s="138" t="str">
        <f t="shared" ca="1" si="12"/>
        <v/>
      </c>
    </row>
    <row r="12" spans="1:13" x14ac:dyDescent="0.15">
      <c r="A12" s="138" t="str">
        <f t="shared" ca="1" si="7"/>
        <v/>
      </c>
      <c r="B12" s="102" t="str">
        <f t="shared" ca="1" si="0"/>
        <v/>
      </c>
      <c r="C12" s="102" t="str">
        <f t="shared" ca="1" si="1"/>
        <v/>
      </c>
      <c r="D12" s="139" t="str">
        <f t="shared" ca="1" si="2"/>
        <v/>
      </c>
      <c r="E12" s="139" t="str">
        <f t="shared" ca="1" si="3"/>
        <v/>
      </c>
      <c r="F12" s="140" t="str">
        <f t="shared" ca="1" si="8"/>
        <v/>
      </c>
      <c r="G12" s="118" t="str">
        <f t="shared" ca="1" si="9"/>
        <v/>
      </c>
      <c r="H12" s="118" t="str">
        <f t="shared" ca="1" si="4"/>
        <v/>
      </c>
      <c r="I12" s="141" t="str">
        <f t="shared" ca="1" si="5"/>
        <v/>
      </c>
      <c r="J12" s="139" t="str">
        <f t="shared" ca="1" si="6"/>
        <v/>
      </c>
      <c r="K12" s="140" t="str">
        <f t="shared" ca="1" si="10"/>
        <v/>
      </c>
      <c r="L12" s="118" t="str">
        <f t="shared" ca="1" si="11"/>
        <v/>
      </c>
      <c r="M12" s="138" t="str">
        <f t="shared" ca="1" si="12"/>
        <v/>
      </c>
    </row>
    <row r="13" spans="1:13" x14ac:dyDescent="0.15">
      <c r="A13" s="138" t="str">
        <f t="shared" ca="1" si="7"/>
        <v/>
      </c>
      <c r="B13" s="102" t="str">
        <f t="shared" ca="1" si="0"/>
        <v/>
      </c>
      <c r="C13" s="102" t="str">
        <f t="shared" ca="1" si="1"/>
        <v/>
      </c>
      <c r="D13" s="139" t="str">
        <f t="shared" ca="1" si="2"/>
        <v/>
      </c>
      <c r="E13" s="139" t="str">
        <f t="shared" ca="1" si="3"/>
        <v/>
      </c>
      <c r="F13" s="140" t="str">
        <f t="shared" ca="1" si="8"/>
        <v/>
      </c>
      <c r="G13" s="118" t="str">
        <f t="shared" ca="1" si="9"/>
        <v/>
      </c>
      <c r="H13" s="118" t="str">
        <f t="shared" ca="1" si="4"/>
        <v/>
      </c>
      <c r="I13" s="141" t="str">
        <f t="shared" ca="1" si="5"/>
        <v/>
      </c>
      <c r="J13" s="139" t="str">
        <f t="shared" ca="1" si="6"/>
        <v/>
      </c>
      <c r="K13" s="140" t="str">
        <f t="shared" ca="1" si="10"/>
        <v/>
      </c>
      <c r="L13" s="118" t="str">
        <f t="shared" ca="1" si="11"/>
        <v/>
      </c>
      <c r="M13" s="138" t="str">
        <f t="shared" ca="1" si="12"/>
        <v/>
      </c>
    </row>
    <row r="14" spans="1:13" x14ac:dyDescent="0.15">
      <c r="A14" s="138" t="str">
        <f t="shared" ca="1" si="7"/>
        <v/>
      </c>
      <c r="B14" s="102" t="str">
        <f t="shared" ca="1" si="0"/>
        <v/>
      </c>
      <c r="C14" s="102" t="str">
        <f t="shared" ca="1" si="1"/>
        <v/>
      </c>
      <c r="D14" s="139" t="str">
        <f t="shared" ca="1" si="2"/>
        <v/>
      </c>
      <c r="E14" s="139" t="str">
        <f t="shared" ca="1" si="3"/>
        <v/>
      </c>
      <c r="F14" s="140" t="str">
        <f t="shared" ca="1" si="8"/>
        <v/>
      </c>
      <c r="G14" s="118" t="str">
        <f t="shared" ca="1" si="9"/>
        <v/>
      </c>
      <c r="H14" s="118" t="str">
        <f t="shared" ca="1" si="4"/>
        <v/>
      </c>
      <c r="I14" s="141" t="str">
        <f t="shared" ca="1" si="5"/>
        <v/>
      </c>
      <c r="J14" s="139" t="str">
        <f t="shared" ca="1" si="6"/>
        <v/>
      </c>
      <c r="K14" s="140" t="str">
        <f t="shared" ca="1" si="10"/>
        <v/>
      </c>
      <c r="L14" s="118" t="str">
        <f t="shared" ca="1" si="11"/>
        <v/>
      </c>
      <c r="M14" s="138" t="str">
        <f t="shared" ca="1" si="12"/>
        <v/>
      </c>
    </row>
    <row r="15" spans="1:13" x14ac:dyDescent="0.15">
      <c r="A15" s="138" t="str">
        <f t="shared" ca="1" si="7"/>
        <v/>
      </c>
      <c r="B15" s="102" t="str">
        <f t="shared" ca="1" si="0"/>
        <v/>
      </c>
      <c r="C15" s="102" t="str">
        <f t="shared" ca="1" si="1"/>
        <v/>
      </c>
      <c r="D15" s="139" t="str">
        <f t="shared" ca="1" si="2"/>
        <v/>
      </c>
      <c r="E15" s="139" t="str">
        <f t="shared" ca="1" si="3"/>
        <v/>
      </c>
      <c r="F15" s="140" t="str">
        <f t="shared" ca="1" si="8"/>
        <v/>
      </c>
      <c r="G15" s="118" t="str">
        <f t="shared" ca="1" si="9"/>
        <v/>
      </c>
      <c r="H15" s="118" t="str">
        <f t="shared" ca="1" si="4"/>
        <v/>
      </c>
      <c r="I15" s="141" t="str">
        <f t="shared" ca="1" si="5"/>
        <v/>
      </c>
      <c r="J15" s="139" t="str">
        <f t="shared" ca="1" si="6"/>
        <v/>
      </c>
      <c r="K15" s="140" t="str">
        <f t="shared" ca="1" si="10"/>
        <v/>
      </c>
      <c r="L15" s="118" t="str">
        <f t="shared" ca="1" si="11"/>
        <v/>
      </c>
      <c r="M15" s="138" t="str">
        <f t="shared" ca="1" si="12"/>
        <v/>
      </c>
    </row>
    <row r="16" spans="1:13" x14ac:dyDescent="0.15">
      <c r="A16" s="138" t="str">
        <f t="shared" ca="1" si="7"/>
        <v/>
      </c>
      <c r="B16" s="102" t="str">
        <f t="shared" ca="1" si="0"/>
        <v/>
      </c>
      <c r="C16" s="102" t="str">
        <f t="shared" ca="1" si="1"/>
        <v/>
      </c>
      <c r="D16" s="139" t="str">
        <f t="shared" ca="1" si="2"/>
        <v/>
      </c>
      <c r="E16" s="139" t="str">
        <f t="shared" ca="1" si="3"/>
        <v/>
      </c>
      <c r="F16" s="140" t="str">
        <f t="shared" ca="1" si="8"/>
        <v/>
      </c>
      <c r="G16" s="118" t="str">
        <f t="shared" ca="1" si="9"/>
        <v/>
      </c>
      <c r="H16" s="118" t="str">
        <f t="shared" ca="1" si="4"/>
        <v/>
      </c>
      <c r="I16" s="141" t="str">
        <f t="shared" ca="1" si="5"/>
        <v/>
      </c>
      <c r="J16" s="139" t="str">
        <f t="shared" ca="1" si="6"/>
        <v/>
      </c>
      <c r="K16" s="140" t="str">
        <f t="shared" ca="1" si="10"/>
        <v/>
      </c>
      <c r="L16" s="118" t="str">
        <f t="shared" ca="1" si="11"/>
        <v/>
      </c>
      <c r="M16" s="138" t="str">
        <f t="shared" ca="1" si="12"/>
        <v/>
      </c>
    </row>
    <row r="17" spans="1:13" x14ac:dyDescent="0.15">
      <c r="A17" s="138" t="str">
        <f t="shared" ca="1" si="7"/>
        <v/>
      </c>
      <c r="B17" s="102" t="str">
        <f t="shared" ca="1" si="0"/>
        <v/>
      </c>
      <c r="C17" s="102" t="str">
        <f t="shared" ca="1" si="1"/>
        <v/>
      </c>
      <c r="D17" s="139" t="str">
        <f t="shared" ca="1" si="2"/>
        <v/>
      </c>
      <c r="E17" s="139" t="str">
        <f t="shared" ca="1" si="3"/>
        <v/>
      </c>
      <c r="F17" s="140" t="str">
        <f t="shared" ca="1" si="8"/>
        <v/>
      </c>
      <c r="G17" s="118" t="str">
        <f t="shared" ca="1" si="9"/>
        <v/>
      </c>
      <c r="H17" s="118" t="str">
        <f t="shared" ca="1" si="4"/>
        <v/>
      </c>
      <c r="I17" s="141" t="str">
        <f t="shared" ca="1" si="5"/>
        <v/>
      </c>
      <c r="J17" s="139" t="str">
        <f t="shared" ca="1" si="6"/>
        <v/>
      </c>
      <c r="K17" s="140" t="str">
        <f t="shared" ca="1" si="10"/>
        <v/>
      </c>
      <c r="L17" s="118" t="str">
        <f t="shared" ca="1" si="11"/>
        <v/>
      </c>
      <c r="M17" s="138" t="str">
        <f t="shared" ca="1" si="12"/>
        <v/>
      </c>
    </row>
    <row r="18" spans="1:13" x14ac:dyDescent="0.15">
      <c r="A18" s="138" t="str">
        <f t="shared" ca="1" si="7"/>
        <v/>
      </c>
      <c r="B18" s="102" t="str">
        <f t="shared" ca="1" si="0"/>
        <v/>
      </c>
      <c r="C18" s="102" t="str">
        <f t="shared" ca="1" si="1"/>
        <v/>
      </c>
      <c r="D18" s="139" t="str">
        <f t="shared" ca="1" si="2"/>
        <v/>
      </c>
      <c r="E18" s="139" t="str">
        <f t="shared" ca="1" si="3"/>
        <v/>
      </c>
      <c r="F18" s="140" t="str">
        <f t="shared" ca="1" si="8"/>
        <v/>
      </c>
      <c r="G18" s="118" t="str">
        <f t="shared" ca="1" si="9"/>
        <v/>
      </c>
      <c r="H18" s="118" t="str">
        <f t="shared" ca="1" si="4"/>
        <v/>
      </c>
      <c r="I18" s="141" t="str">
        <f t="shared" ca="1" si="5"/>
        <v/>
      </c>
      <c r="J18" s="139" t="str">
        <f t="shared" ca="1" si="6"/>
        <v/>
      </c>
      <c r="K18" s="140" t="str">
        <f t="shared" ca="1" si="10"/>
        <v/>
      </c>
      <c r="L18" s="118" t="str">
        <f t="shared" ca="1" si="11"/>
        <v/>
      </c>
      <c r="M18" s="138" t="str">
        <f t="shared" ca="1" si="12"/>
        <v/>
      </c>
    </row>
    <row r="19" spans="1:13" x14ac:dyDescent="0.15">
      <c r="A19" s="138" t="str">
        <f t="shared" ca="1" si="7"/>
        <v/>
      </c>
      <c r="B19" s="102" t="str">
        <f t="shared" ca="1" si="0"/>
        <v/>
      </c>
      <c r="C19" s="102" t="str">
        <f t="shared" ca="1" si="1"/>
        <v/>
      </c>
      <c r="D19" s="139" t="str">
        <f t="shared" ca="1" si="2"/>
        <v/>
      </c>
      <c r="E19" s="139" t="str">
        <f t="shared" ca="1" si="3"/>
        <v/>
      </c>
      <c r="F19" s="140" t="str">
        <f t="shared" ca="1" si="8"/>
        <v/>
      </c>
      <c r="G19" s="118" t="str">
        <f t="shared" ca="1" si="9"/>
        <v/>
      </c>
      <c r="H19" s="118" t="str">
        <f t="shared" ca="1" si="4"/>
        <v/>
      </c>
      <c r="I19" s="141" t="str">
        <f t="shared" ca="1" si="5"/>
        <v/>
      </c>
      <c r="J19" s="139" t="str">
        <f t="shared" ca="1" si="6"/>
        <v/>
      </c>
      <c r="K19" s="140" t="str">
        <f t="shared" ca="1" si="10"/>
        <v/>
      </c>
      <c r="L19" s="118" t="str">
        <f t="shared" ca="1" si="11"/>
        <v/>
      </c>
      <c r="M19" s="138" t="str">
        <f t="shared" ca="1" si="12"/>
        <v/>
      </c>
    </row>
    <row r="20" spans="1:13" x14ac:dyDescent="0.15">
      <c r="A20" s="138" t="str">
        <f t="shared" ca="1" si="7"/>
        <v/>
      </c>
      <c r="B20" s="102" t="str">
        <f t="shared" ca="1" si="0"/>
        <v/>
      </c>
      <c r="C20" s="102" t="str">
        <f t="shared" ca="1" si="1"/>
        <v/>
      </c>
      <c r="D20" s="139" t="str">
        <f t="shared" ca="1" si="2"/>
        <v/>
      </c>
      <c r="E20" s="139" t="str">
        <f t="shared" ca="1" si="3"/>
        <v/>
      </c>
      <c r="F20" s="140" t="str">
        <f t="shared" ca="1" si="8"/>
        <v/>
      </c>
      <c r="G20" s="118" t="str">
        <f t="shared" ca="1" si="9"/>
        <v/>
      </c>
      <c r="H20" s="118" t="str">
        <f t="shared" ca="1" si="4"/>
        <v/>
      </c>
      <c r="I20" s="141" t="str">
        <f t="shared" ca="1" si="5"/>
        <v/>
      </c>
      <c r="J20" s="139" t="str">
        <f t="shared" ca="1" si="6"/>
        <v/>
      </c>
      <c r="K20" s="140" t="str">
        <f t="shared" ca="1" si="10"/>
        <v/>
      </c>
      <c r="L20" s="118" t="str">
        <f t="shared" ca="1" si="11"/>
        <v/>
      </c>
      <c r="M20" s="138" t="str">
        <f t="shared" ca="1" si="12"/>
        <v/>
      </c>
    </row>
    <row r="21" spans="1:13" x14ac:dyDescent="0.15">
      <c r="A21" s="138" t="str">
        <f t="shared" ca="1" si="7"/>
        <v/>
      </c>
      <c r="B21" s="102" t="str">
        <f t="shared" ca="1" si="0"/>
        <v/>
      </c>
      <c r="C21" s="102" t="str">
        <f t="shared" ca="1" si="1"/>
        <v/>
      </c>
      <c r="D21" s="139" t="str">
        <f t="shared" ca="1" si="2"/>
        <v/>
      </c>
      <c r="E21" s="139" t="str">
        <f t="shared" ca="1" si="3"/>
        <v/>
      </c>
      <c r="F21" s="140" t="str">
        <f t="shared" ca="1" si="8"/>
        <v/>
      </c>
      <c r="G21" s="118" t="str">
        <f t="shared" ca="1" si="9"/>
        <v/>
      </c>
      <c r="H21" s="118" t="str">
        <f t="shared" ca="1" si="4"/>
        <v/>
      </c>
      <c r="I21" s="141" t="str">
        <f t="shared" ca="1" si="5"/>
        <v/>
      </c>
      <c r="J21" s="139" t="str">
        <f t="shared" ca="1" si="6"/>
        <v/>
      </c>
      <c r="K21" s="140" t="str">
        <f t="shared" ca="1" si="10"/>
        <v/>
      </c>
      <c r="L21" s="118" t="str">
        <f t="shared" ca="1" si="11"/>
        <v/>
      </c>
      <c r="M21" s="138" t="str">
        <f t="shared" ca="1" si="12"/>
        <v/>
      </c>
    </row>
    <row r="22" spans="1:13" x14ac:dyDescent="0.15">
      <c r="A22" s="138" t="str">
        <f t="shared" ca="1" si="7"/>
        <v/>
      </c>
      <c r="B22" s="102" t="str">
        <f t="shared" ca="1" si="0"/>
        <v/>
      </c>
      <c r="C22" s="102" t="str">
        <f t="shared" ca="1" si="1"/>
        <v/>
      </c>
      <c r="D22" s="139" t="str">
        <f t="shared" ca="1" si="2"/>
        <v/>
      </c>
      <c r="E22" s="139" t="str">
        <f t="shared" ca="1" si="3"/>
        <v/>
      </c>
      <c r="F22" s="140" t="str">
        <f t="shared" ca="1" si="8"/>
        <v/>
      </c>
      <c r="G22" s="118" t="str">
        <f t="shared" ca="1" si="9"/>
        <v/>
      </c>
      <c r="H22" s="118" t="str">
        <f t="shared" ca="1" si="4"/>
        <v/>
      </c>
      <c r="I22" s="141" t="str">
        <f t="shared" ca="1" si="5"/>
        <v/>
      </c>
      <c r="J22" s="139" t="str">
        <f t="shared" ca="1" si="6"/>
        <v/>
      </c>
      <c r="K22" s="140" t="str">
        <f t="shared" ca="1" si="10"/>
        <v/>
      </c>
      <c r="L22" s="118" t="str">
        <f t="shared" ca="1" si="11"/>
        <v/>
      </c>
      <c r="M22" s="138" t="str">
        <f t="shared" ca="1" si="12"/>
        <v/>
      </c>
    </row>
    <row r="23" spans="1:13" x14ac:dyDescent="0.15">
      <c r="A23" s="138" t="str">
        <f t="shared" ca="1" si="7"/>
        <v/>
      </c>
      <c r="B23" s="102" t="str">
        <f t="shared" ca="1" si="0"/>
        <v/>
      </c>
      <c r="C23" s="102" t="str">
        <f t="shared" ca="1" si="1"/>
        <v/>
      </c>
      <c r="D23" s="139" t="str">
        <f t="shared" ca="1" si="2"/>
        <v/>
      </c>
      <c r="E23" s="139" t="str">
        <f t="shared" ca="1" si="3"/>
        <v/>
      </c>
      <c r="F23" s="140" t="str">
        <f t="shared" ca="1" si="8"/>
        <v/>
      </c>
      <c r="G23" s="118" t="str">
        <f t="shared" ca="1" si="9"/>
        <v/>
      </c>
      <c r="H23" s="118" t="str">
        <f t="shared" ca="1" si="4"/>
        <v/>
      </c>
      <c r="I23" s="141" t="str">
        <f t="shared" ca="1" si="5"/>
        <v/>
      </c>
      <c r="J23" s="139" t="str">
        <f t="shared" ca="1" si="6"/>
        <v/>
      </c>
      <c r="K23" s="140" t="str">
        <f t="shared" ca="1" si="10"/>
        <v/>
      </c>
      <c r="L23" s="118" t="str">
        <f t="shared" ca="1" si="11"/>
        <v/>
      </c>
      <c r="M23" s="138" t="str">
        <f t="shared" ca="1" si="12"/>
        <v/>
      </c>
    </row>
    <row r="24" spans="1:13" x14ac:dyDescent="0.15">
      <c r="A24" s="138" t="str">
        <f t="shared" ca="1" si="7"/>
        <v/>
      </c>
      <c r="B24" s="102" t="str">
        <f t="shared" ca="1" si="0"/>
        <v/>
      </c>
      <c r="C24" s="102" t="str">
        <f t="shared" ca="1" si="1"/>
        <v/>
      </c>
      <c r="D24" s="139" t="str">
        <f t="shared" ca="1" si="2"/>
        <v/>
      </c>
      <c r="E24" s="139" t="str">
        <f t="shared" ca="1" si="3"/>
        <v/>
      </c>
      <c r="F24" s="140" t="str">
        <f t="shared" ca="1" si="8"/>
        <v/>
      </c>
      <c r="G24" s="118" t="str">
        <f t="shared" ca="1" si="9"/>
        <v/>
      </c>
      <c r="H24" s="118" t="str">
        <f t="shared" ca="1" si="4"/>
        <v/>
      </c>
      <c r="I24" s="141" t="str">
        <f t="shared" ca="1" si="5"/>
        <v/>
      </c>
      <c r="J24" s="139" t="str">
        <f t="shared" ca="1" si="6"/>
        <v/>
      </c>
      <c r="K24" s="140" t="str">
        <f t="shared" ca="1" si="10"/>
        <v/>
      </c>
      <c r="L24" s="118" t="str">
        <f t="shared" ca="1" si="11"/>
        <v/>
      </c>
      <c r="M24" s="138" t="str">
        <f t="shared" ca="1" si="12"/>
        <v/>
      </c>
    </row>
    <row r="25" spans="1:13" x14ac:dyDescent="0.15">
      <c r="A25" s="138" t="str">
        <f t="shared" ca="1" si="7"/>
        <v/>
      </c>
      <c r="B25" s="102" t="str">
        <f t="shared" ca="1" si="0"/>
        <v/>
      </c>
      <c r="C25" s="102" t="str">
        <f t="shared" ca="1" si="1"/>
        <v/>
      </c>
      <c r="D25" s="139" t="str">
        <f t="shared" ca="1" si="2"/>
        <v/>
      </c>
      <c r="E25" s="139" t="str">
        <f t="shared" ca="1" si="3"/>
        <v/>
      </c>
      <c r="F25" s="140" t="str">
        <f t="shared" ca="1" si="8"/>
        <v/>
      </c>
      <c r="G25" s="118" t="str">
        <f t="shared" ca="1" si="9"/>
        <v/>
      </c>
      <c r="H25" s="118" t="str">
        <f t="shared" ca="1" si="4"/>
        <v/>
      </c>
      <c r="I25" s="141" t="str">
        <f t="shared" ca="1" si="5"/>
        <v/>
      </c>
      <c r="J25" s="139" t="str">
        <f t="shared" ca="1" si="6"/>
        <v/>
      </c>
      <c r="K25" s="140" t="str">
        <f t="shared" ca="1" si="10"/>
        <v/>
      </c>
      <c r="L25" s="118" t="str">
        <f t="shared" ca="1" si="11"/>
        <v/>
      </c>
      <c r="M25" s="138" t="str">
        <f t="shared" ca="1" si="12"/>
        <v/>
      </c>
    </row>
    <row r="26" spans="1:13" x14ac:dyDescent="0.15">
      <c r="A26" s="138" t="str">
        <f t="shared" ca="1" si="7"/>
        <v/>
      </c>
      <c r="B26" s="102" t="str">
        <f t="shared" ca="1" si="0"/>
        <v/>
      </c>
      <c r="C26" s="102" t="str">
        <f t="shared" ca="1" si="1"/>
        <v/>
      </c>
      <c r="D26" s="139" t="str">
        <f t="shared" ca="1" si="2"/>
        <v/>
      </c>
      <c r="E26" s="139" t="str">
        <f t="shared" ca="1" si="3"/>
        <v/>
      </c>
      <c r="F26" s="140" t="str">
        <f t="shared" ca="1" si="8"/>
        <v/>
      </c>
      <c r="G26" s="118" t="str">
        <f t="shared" ca="1" si="9"/>
        <v/>
      </c>
      <c r="H26" s="118" t="str">
        <f t="shared" ca="1" si="4"/>
        <v/>
      </c>
      <c r="I26" s="141" t="str">
        <f t="shared" ca="1" si="5"/>
        <v/>
      </c>
      <c r="J26" s="139" t="str">
        <f t="shared" ca="1" si="6"/>
        <v/>
      </c>
      <c r="K26" s="140" t="str">
        <f t="shared" ca="1" si="10"/>
        <v/>
      </c>
      <c r="L26" s="118" t="str">
        <f t="shared" ca="1" si="11"/>
        <v/>
      </c>
      <c r="M26" s="138" t="str">
        <f t="shared" ca="1" si="12"/>
        <v/>
      </c>
    </row>
    <row r="27" spans="1:13" x14ac:dyDescent="0.15">
      <c r="A27" s="138" t="str">
        <f t="shared" ca="1" si="7"/>
        <v/>
      </c>
      <c r="B27" s="102" t="str">
        <f t="shared" ca="1" si="0"/>
        <v/>
      </c>
      <c r="C27" s="102" t="str">
        <f t="shared" ca="1" si="1"/>
        <v/>
      </c>
      <c r="D27" s="139" t="str">
        <f t="shared" ca="1" si="2"/>
        <v/>
      </c>
      <c r="E27" s="139" t="str">
        <f t="shared" ca="1" si="3"/>
        <v/>
      </c>
      <c r="F27" s="140" t="str">
        <f t="shared" ca="1" si="8"/>
        <v/>
      </c>
      <c r="G27" s="118" t="str">
        <f t="shared" ca="1" si="9"/>
        <v/>
      </c>
      <c r="H27" s="118" t="str">
        <f t="shared" ca="1" si="4"/>
        <v/>
      </c>
      <c r="I27" s="141" t="str">
        <f t="shared" ca="1" si="5"/>
        <v/>
      </c>
      <c r="J27" s="139" t="str">
        <f t="shared" ca="1" si="6"/>
        <v/>
      </c>
      <c r="K27" s="140" t="str">
        <f t="shared" ca="1" si="10"/>
        <v/>
      </c>
      <c r="L27" s="118" t="str">
        <f t="shared" ca="1" si="11"/>
        <v/>
      </c>
      <c r="M27" s="138" t="str">
        <f t="shared" ca="1" si="12"/>
        <v/>
      </c>
    </row>
    <row r="28" spans="1:13" x14ac:dyDescent="0.15">
      <c r="A28" s="138" t="str">
        <f t="shared" ca="1" si="7"/>
        <v/>
      </c>
      <c r="B28" s="102" t="str">
        <f t="shared" ca="1" si="0"/>
        <v/>
      </c>
      <c r="C28" s="102" t="str">
        <f t="shared" ca="1" si="1"/>
        <v/>
      </c>
      <c r="D28" s="139" t="str">
        <f t="shared" ca="1" si="2"/>
        <v/>
      </c>
      <c r="E28" s="139" t="str">
        <f t="shared" ca="1" si="3"/>
        <v/>
      </c>
      <c r="F28" s="140" t="str">
        <f t="shared" ca="1" si="8"/>
        <v/>
      </c>
      <c r="G28" s="118" t="str">
        <f t="shared" ca="1" si="9"/>
        <v/>
      </c>
      <c r="H28" s="118" t="str">
        <f t="shared" ca="1" si="4"/>
        <v/>
      </c>
      <c r="I28" s="141" t="str">
        <f t="shared" ca="1" si="5"/>
        <v/>
      </c>
      <c r="J28" s="139" t="str">
        <f t="shared" ca="1" si="6"/>
        <v/>
      </c>
      <c r="K28" s="140" t="str">
        <f t="shared" ca="1" si="10"/>
        <v/>
      </c>
      <c r="L28" s="118" t="str">
        <f t="shared" ca="1" si="11"/>
        <v/>
      </c>
      <c r="M28" s="138" t="str">
        <f t="shared" ca="1" si="12"/>
        <v/>
      </c>
    </row>
    <row r="29" spans="1:13" x14ac:dyDescent="0.15">
      <c r="A29" s="138" t="str">
        <f t="shared" ca="1" si="7"/>
        <v/>
      </c>
      <c r="B29" s="102" t="str">
        <f t="shared" ca="1" si="0"/>
        <v/>
      </c>
      <c r="C29" s="102" t="str">
        <f t="shared" ca="1" si="1"/>
        <v/>
      </c>
      <c r="D29" s="139" t="str">
        <f t="shared" ca="1" si="2"/>
        <v/>
      </c>
      <c r="E29" s="139" t="str">
        <f t="shared" ca="1" si="3"/>
        <v/>
      </c>
      <c r="F29" s="140" t="str">
        <f t="shared" ca="1" si="8"/>
        <v/>
      </c>
      <c r="G29" s="118" t="str">
        <f t="shared" ca="1" si="9"/>
        <v/>
      </c>
      <c r="H29" s="118" t="str">
        <f t="shared" ca="1" si="4"/>
        <v/>
      </c>
      <c r="I29" s="141" t="str">
        <f t="shared" ca="1" si="5"/>
        <v/>
      </c>
      <c r="J29" s="139" t="str">
        <f t="shared" ca="1" si="6"/>
        <v/>
      </c>
      <c r="K29" s="140" t="str">
        <f t="shared" ca="1" si="10"/>
        <v/>
      </c>
      <c r="L29" s="118" t="str">
        <f t="shared" ca="1" si="11"/>
        <v/>
      </c>
      <c r="M29" s="138" t="str">
        <f t="shared" ca="1" si="12"/>
        <v/>
      </c>
    </row>
    <row r="30" spans="1:13" x14ac:dyDescent="0.15">
      <c r="A30" s="138" t="str">
        <f t="shared" ca="1" si="7"/>
        <v/>
      </c>
      <c r="B30" s="102" t="str">
        <f t="shared" ca="1" si="0"/>
        <v/>
      </c>
      <c r="C30" s="102" t="str">
        <f t="shared" ca="1" si="1"/>
        <v/>
      </c>
      <c r="D30" s="139" t="str">
        <f t="shared" ca="1" si="2"/>
        <v/>
      </c>
      <c r="E30" s="139" t="str">
        <f t="shared" ca="1" si="3"/>
        <v/>
      </c>
      <c r="F30" s="140" t="str">
        <f t="shared" ca="1" si="8"/>
        <v/>
      </c>
      <c r="G30" s="118" t="str">
        <f t="shared" ca="1" si="9"/>
        <v/>
      </c>
      <c r="H30" s="118" t="str">
        <f t="shared" ca="1" si="4"/>
        <v/>
      </c>
      <c r="I30" s="141" t="str">
        <f t="shared" ca="1" si="5"/>
        <v/>
      </c>
      <c r="J30" s="139" t="str">
        <f t="shared" ca="1" si="6"/>
        <v/>
      </c>
      <c r="K30" s="140" t="str">
        <f t="shared" ca="1" si="10"/>
        <v/>
      </c>
      <c r="L30" s="118" t="str">
        <f t="shared" ca="1" si="11"/>
        <v/>
      </c>
      <c r="M30" s="138" t="str">
        <f t="shared" ca="1" si="12"/>
        <v/>
      </c>
    </row>
    <row r="31" spans="1:13" x14ac:dyDescent="0.15">
      <c r="A31" s="138" t="str">
        <f t="shared" ca="1" si="7"/>
        <v/>
      </c>
      <c r="B31" s="102" t="str">
        <f t="shared" ca="1" si="0"/>
        <v/>
      </c>
      <c r="C31" s="102" t="str">
        <f t="shared" ca="1" si="1"/>
        <v/>
      </c>
      <c r="D31" s="139" t="str">
        <f t="shared" ca="1" si="2"/>
        <v/>
      </c>
      <c r="E31" s="139" t="str">
        <f t="shared" ca="1" si="3"/>
        <v/>
      </c>
      <c r="F31" s="140" t="str">
        <f t="shared" ca="1" si="8"/>
        <v/>
      </c>
      <c r="G31" s="118" t="str">
        <f t="shared" ca="1" si="9"/>
        <v/>
      </c>
      <c r="H31" s="118" t="str">
        <f t="shared" ca="1" si="4"/>
        <v/>
      </c>
      <c r="I31" s="141" t="str">
        <f t="shared" ca="1" si="5"/>
        <v/>
      </c>
      <c r="J31" s="139" t="str">
        <f t="shared" ca="1" si="6"/>
        <v/>
      </c>
      <c r="K31" s="140" t="str">
        <f t="shared" ca="1" si="10"/>
        <v/>
      </c>
      <c r="L31" s="118" t="str">
        <f t="shared" ca="1" si="11"/>
        <v/>
      </c>
      <c r="M31" s="138" t="str">
        <f t="shared" ca="1" si="12"/>
        <v/>
      </c>
    </row>
    <row r="32" spans="1:13" x14ac:dyDescent="0.15">
      <c r="A32" s="138" t="str">
        <f t="shared" ca="1" si="7"/>
        <v/>
      </c>
      <c r="B32" s="102" t="str">
        <f t="shared" ca="1" si="0"/>
        <v/>
      </c>
      <c r="C32" s="102" t="str">
        <f t="shared" ca="1" si="1"/>
        <v/>
      </c>
      <c r="D32" s="139" t="str">
        <f t="shared" ca="1" si="2"/>
        <v/>
      </c>
      <c r="E32" s="139" t="str">
        <f t="shared" ca="1" si="3"/>
        <v/>
      </c>
      <c r="F32" s="140" t="str">
        <f t="shared" ca="1" si="8"/>
        <v/>
      </c>
      <c r="G32" s="118" t="str">
        <f t="shared" ca="1" si="9"/>
        <v/>
      </c>
      <c r="H32" s="118" t="str">
        <f t="shared" ca="1" si="4"/>
        <v/>
      </c>
      <c r="I32" s="141" t="str">
        <f t="shared" ca="1" si="5"/>
        <v/>
      </c>
      <c r="J32" s="139" t="str">
        <f t="shared" ca="1" si="6"/>
        <v/>
      </c>
      <c r="K32" s="140" t="str">
        <f t="shared" ca="1" si="10"/>
        <v/>
      </c>
      <c r="L32" s="118" t="str">
        <f t="shared" ca="1" si="11"/>
        <v/>
      </c>
      <c r="M32" s="138" t="str">
        <f t="shared" ca="1" si="12"/>
        <v/>
      </c>
    </row>
    <row r="33" spans="1:13" x14ac:dyDescent="0.15">
      <c r="A33" s="138" t="str">
        <f t="shared" ca="1" si="7"/>
        <v/>
      </c>
      <c r="B33" s="102" t="str">
        <f t="shared" ca="1" si="0"/>
        <v/>
      </c>
      <c r="C33" s="102" t="str">
        <f t="shared" ca="1" si="1"/>
        <v/>
      </c>
      <c r="D33" s="139" t="str">
        <f t="shared" ca="1" si="2"/>
        <v/>
      </c>
      <c r="E33" s="139" t="str">
        <f t="shared" ca="1" si="3"/>
        <v/>
      </c>
      <c r="F33" s="140" t="str">
        <f t="shared" ca="1" si="8"/>
        <v/>
      </c>
      <c r="G33" s="118" t="str">
        <f t="shared" ca="1" si="9"/>
        <v/>
      </c>
      <c r="H33" s="118" t="str">
        <f t="shared" ca="1" si="4"/>
        <v/>
      </c>
      <c r="I33" s="141" t="str">
        <f t="shared" ca="1" si="5"/>
        <v/>
      </c>
      <c r="J33" s="139" t="str">
        <f t="shared" ca="1" si="6"/>
        <v/>
      </c>
      <c r="K33" s="140" t="str">
        <f t="shared" ca="1" si="10"/>
        <v/>
      </c>
      <c r="L33" s="118" t="str">
        <f t="shared" ca="1" si="11"/>
        <v/>
      </c>
      <c r="M33" s="138" t="str">
        <f t="shared" ca="1" si="12"/>
        <v/>
      </c>
    </row>
    <row r="34" spans="1:13" x14ac:dyDescent="0.15">
      <c r="A34" s="138" t="str">
        <f t="shared" ca="1" si="7"/>
        <v/>
      </c>
      <c r="B34" s="102" t="str">
        <f t="shared" ca="1" si="0"/>
        <v/>
      </c>
      <c r="C34" s="102" t="str">
        <f t="shared" ca="1" si="1"/>
        <v/>
      </c>
      <c r="D34" s="139" t="str">
        <f t="shared" ca="1" si="2"/>
        <v/>
      </c>
      <c r="E34" s="139" t="str">
        <f t="shared" ca="1" si="3"/>
        <v/>
      </c>
      <c r="F34" s="140" t="str">
        <f t="shared" ca="1" si="8"/>
        <v/>
      </c>
      <c r="G34" s="118" t="str">
        <f t="shared" ca="1" si="9"/>
        <v/>
      </c>
      <c r="H34" s="118" t="str">
        <f t="shared" ca="1" si="4"/>
        <v/>
      </c>
      <c r="I34" s="141" t="str">
        <f t="shared" ca="1" si="5"/>
        <v/>
      </c>
      <c r="J34" s="139" t="str">
        <f t="shared" ca="1" si="6"/>
        <v/>
      </c>
      <c r="K34" s="140" t="str">
        <f t="shared" ca="1" si="10"/>
        <v/>
      </c>
      <c r="L34" s="118" t="str">
        <f t="shared" ca="1" si="11"/>
        <v/>
      </c>
      <c r="M34" s="138" t="str">
        <f t="shared" ca="1" si="12"/>
        <v/>
      </c>
    </row>
    <row r="35" spans="1:13" x14ac:dyDescent="0.15">
      <c r="A35" s="138" t="str">
        <f t="shared" ca="1" si="7"/>
        <v/>
      </c>
      <c r="B35" s="102" t="str">
        <f t="shared" ca="1" si="0"/>
        <v/>
      </c>
      <c r="C35" s="102" t="str">
        <f t="shared" ca="1" si="1"/>
        <v/>
      </c>
      <c r="D35" s="139" t="str">
        <f t="shared" ca="1" si="2"/>
        <v/>
      </c>
      <c r="E35" s="139" t="str">
        <f t="shared" ca="1" si="3"/>
        <v/>
      </c>
      <c r="F35" s="140" t="str">
        <f t="shared" ca="1" si="8"/>
        <v/>
      </c>
      <c r="G35" s="118" t="str">
        <f t="shared" ca="1" si="9"/>
        <v/>
      </c>
      <c r="H35" s="118" t="str">
        <f t="shared" ca="1" si="4"/>
        <v/>
      </c>
      <c r="I35" s="141" t="str">
        <f t="shared" ca="1" si="5"/>
        <v/>
      </c>
      <c r="J35" s="139" t="str">
        <f t="shared" ca="1" si="6"/>
        <v/>
      </c>
      <c r="K35" s="140" t="str">
        <f t="shared" ca="1" si="10"/>
        <v/>
      </c>
      <c r="L35" s="118" t="str">
        <f t="shared" ca="1" si="11"/>
        <v/>
      </c>
      <c r="M35" s="138" t="str">
        <f t="shared" ca="1" si="12"/>
        <v/>
      </c>
    </row>
    <row r="36" spans="1:13" x14ac:dyDescent="0.15">
      <c r="A36" s="138" t="str">
        <f t="shared" ca="1" si="7"/>
        <v/>
      </c>
      <c r="B36" s="102" t="str">
        <f t="shared" ca="1" si="0"/>
        <v/>
      </c>
      <c r="C36" s="102" t="str">
        <f t="shared" ca="1" si="1"/>
        <v/>
      </c>
      <c r="D36" s="139" t="str">
        <f t="shared" ca="1" si="2"/>
        <v/>
      </c>
      <c r="E36" s="139" t="str">
        <f t="shared" ca="1" si="3"/>
        <v/>
      </c>
      <c r="F36" s="140" t="str">
        <f t="shared" ca="1" si="8"/>
        <v/>
      </c>
      <c r="G36" s="118" t="str">
        <f t="shared" ca="1" si="9"/>
        <v/>
      </c>
      <c r="H36" s="118" t="str">
        <f t="shared" ca="1" si="4"/>
        <v/>
      </c>
      <c r="I36" s="141" t="str">
        <f t="shared" ca="1" si="5"/>
        <v/>
      </c>
      <c r="J36" s="139" t="str">
        <f t="shared" ca="1" si="6"/>
        <v/>
      </c>
      <c r="K36" s="140" t="str">
        <f t="shared" ca="1" si="10"/>
        <v/>
      </c>
      <c r="L36" s="118" t="str">
        <f t="shared" ca="1" si="11"/>
        <v/>
      </c>
      <c r="M36" s="138" t="str">
        <f t="shared" ca="1" si="12"/>
        <v/>
      </c>
    </row>
    <row r="37" spans="1:13" x14ac:dyDescent="0.15">
      <c r="A37" s="138" t="str">
        <f t="shared" ca="1" si="7"/>
        <v/>
      </c>
      <c r="B37" s="102" t="str">
        <f t="shared" ca="1" si="0"/>
        <v/>
      </c>
      <c r="C37" s="102" t="str">
        <f t="shared" ca="1" si="1"/>
        <v/>
      </c>
      <c r="D37" s="139" t="str">
        <f t="shared" ca="1" si="2"/>
        <v/>
      </c>
      <c r="E37" s="139" t="str">
        <f t="shared" ca="1" si="3"/>
        <v/>
      </c>
      <c r="F37" s="140" t="str">
        <f t="shared" ca="1" si="8"/>
        <v/>
      </c>
      <c r="G37" s="118" t="str">
        <f t="shared" ca="1" si="9"/>
        <v/>
      </c>
      <c r="H37" s="118" t="str">
        <f t="shared" ca="1" si="4"/>
        <v/>
      </c>
      <c r="I37" s="141" t="str">
        <f t="shared" ca="1" si="5"/>
        <v/>
      </c>
      <c r="J37" s="139" t="str">
        <f t="shared" ca="1" si="6"/>
        <v/>
      </c>
      <c r="K37" s="140" t="str">
        <f t="shared" ca="1" si="10"/>
        <v/>
      </c>
      <c r="L37" s="118" t="str">
        <f t="shared" ca="1" si="11"/>
        <v/>
      </c>
      <c r="M37" s="138" t="str">
        <f t="shared" ca="1" si="12"/>
        <v/>
      </c>
    </row>
    <row r="38" spans="1:13" x14ac:dyDescent="0.15">
      <c r="A38" s="138" t="str">
        <f t="shared" ca="1" si="7"/>
        <v/>
      </c>
      <c r="B38" s="102" t="str">
        <f t="shared" ref="B38:B69" ca="1" si="13">IF($A38="","",INDEX(INDIRECT("gdn_raw!AA:AA"),MATCH($B$4,INDIRECT("gdn_raw!AA:AA"),0)+$A38))</f>
        <v/>
      </c>
      <c r="C38" s="102" t="str">
        <f t="shared" ref="C38:C69" ca="1" si="14">IF($A38="","",INDEX(INDIRECT("gdn_raw!AB:AB"),MATCH($B$4,INDIRECT("gdn_raw!AA:AA"),0)+$A38))</f>
        <v/>
      </c>
      <c r="D38" s="139" t="str">
        <f t="shared" ref="D38:D69" ca="1" si="15">IF($A38="","",INDEX(INDIRECT("gdn_raw!AC:AC"),MATCH($B$4,INDIRECT("gdn_raw!AA:AA"),0)+$A38))</f>
        <v/>
      </c>
      <c r="E38" s="139" t="str">
        <f t="shared" ref="E38:E69" ca="1" si="16">IF($A38="","",INDEX(INDIRECT("gdn_raw!AD:AD"),MATCH($B$4,INDIRECT("gdn_raw!AA:AA"),0)+$A38))</f>
        <v/>
      </c>
      <c r="F38" s="140" t="str">
        <f t="shared" ca="1" si="8"/>
        <v/>
      </c>
      <c r="G38" s="118" t="str">
        <f t="shared" ca="1" si="9"/>
        <v/>
      </c>
      <c r="H38" s="118" t="str">
        <f t="shared" ref="H38:H69" ca="1" si="17">IF($A38="","",INDEX(INDIRECT("gdn_raw!AF:AF"),MATCH($B$4,INDIRECT("gdn_raw!AA:AA"),0)+$A38))</f>
        <v/>
      </c>
      <c r="I38" s="141" t="str">
        <f t="shared" ref="I38:I69" ca="1" si="18">IF($A38="","",INDEX(INDIRECT("gdn_raw!AG:AG"),MATCH($B$4,INDIRECT("gdn_raw!AA:AA"),0)+$A38))</f>
        <v/>
      </c>
      <c r="J38" s="139" t="str">
        <f t="shared" ref="J38:J69" ca="1" si="19">IF($A38="","",INDEX(INDIRECT("gdn_raw!AI:AI"),MATCH($B$4,INDIRECT("gdn_raw!AA:AA"),0)+$A38))</f>
        <v/>
      </c>
      <c r="K38" s="140" t="str">
        <f t="shared" ca="1" si="10"/>
        <v/>
      </c>
      <c r="L38" s="118" t="str">
        <f t="shared" ca="1" si="11"/>
        <v/>
      </c>
      <c r="M38" s="138" t="str">
        <f t="shared" ca="1" si="12"/>
        <v/>
      </c>
    </row>
    <row r="39" spans="1:13" x14ac:dyDescent="0.15">
      <c r="A39" s="138" t="str">
        <f t="shared" ca="1" si="7"/>
        <v/>
      </c>
      <c r="B39" s="102" t="str">
        <f t="shared" ca="1" si="13"/>
        <v/>
      </c>
      <c r="C39" s="102" t="str">
        <f t="shared" ca="1" si="14"/>
        <v/>
      </c>
      <c r="D39" s="139" t="str">
        <f t="shared" ca="1" si="15"/>
        <v/>
      </c>
      <c r="E39" s="139" t="str">
        <f t="shared" ca="1" si="16"/>
        <v/>
      </c>
      <c r="F39" s="140" t="str">
        <f t="shared" ca="1" si="8"/>
        <v/>
      </c>
      <c r="G39" s="118" t="str">
        <f t="shared" ca="1" si="9"/>
        <v/>
      </c>
      <c r="H39" s="118" t="str">
        <f t="shared" ca="1" si="17"/>
        <v/>
      </c>
      <c r="I39" s="141" t="str">
        <f t="shared" ca="1" si="18"/>
        <v/>
      </c>
      <c r="J39" s="139" t="str">
        <f t="shared" ca="1" si="19"/>
        <v/>
      </c>
      <c r="K39" s="140" t="str">
        <f t="shared" ca="1" si="10"/>
        <v/>
      </c>
      <c r="L39" s="118" t="str">
        <f t="shared" ca="1" si="11"/>
        <v/>
      </c>
      <c r="M39" s="138" t="str">
        <f t="shared" ca="1" si="12"/>
        <v/>
      </c>
    </row>
    <row r="40" spans="1:13" x14ac:dyDescent="0.15">
      <c r="A40" s="138" t="str">
        <f t="shared" ca="1" si="7"/>
        <v/>
      </c>
      <c r="B40" s="102" t="str">
        <f t="shared" ca="1" si="13"/>
        <v/>
      </c>
      <c r="C40" s="102" t="str">
        <f t="shared" ca="1" si="14"/>
        <v/>
      </c>
      <c r="D40" s="139" t="str">
        <f t="shared" ca="1" si="15"/>
        <v/>
      </c>
      <c r="E40" s="139" t="str">
        <f t="shared" ca="1" si="16"/>
        <v/>
      </c>
      <c r="F40" s="140" t="str">
        <f t="shared" ca="1" si="8"/>
        <v/>
      </c>
      <c r="G40" s="118" t="str">
        <f t="shared" ca="1" si="9"/>
        <v/>
      </c>
      <c r="H40" s="118" t="str">
        <f t="shared" ca="1" si="17"/>
        <v/>
      </c>
      <c r="I40" s="141" t="str">
        <f t="shared" ca="1" si="18"/>
        <v/>
      </c>
      <c r="J40" s="139" t="str">
        <f t="shared" ca="1" si="19"/>
        <v/>
      </c>
      <c r="K40" s="140" t="str">
        <f t="shared" ca="1" si="10"/>
        <v/>
      </c>
      <c r="L40" s="118" t="str">
        <f t="shared" ca="1" si="11"/>
        <v/>
      </c>
      <c r="M40" s="138" t="str">
        <f t="shared" ca="1" si="12"/>
        <v/>
      </c>
    </row>
    <row r="41" spans="1:13" x14ac:dyDescent="0.15">
      <c r="A41" s="138" t="str">
        <f t="shared" ca="1" si="7"/>
        <v/>
      </c>
      <c r="B41" s="102" t="str">
        <f t="shared" ca="1" si="13"/>
        <v/>
      </c>
      <c r="C41" s="102" t="str">
        <f t="shared" ca="1" si="14"/>
        <v/>
      </c>
      <c r="D41" s="139" t="str">
        <f t="shared" ca="1" si="15"/>
        <v/>
      </c>
      <c r="E41" s="139" t="str">
        <f t="shared" ca="1" si="16"/>
        <v/>
      </c>
      <c r="F41" s="140" t="str">
        <f t="shared" ca="1" si="8"/>
        <v/>
      </c>
      <c r="G41" s="118" t="str">
        <f t="shared" ca="1" si="9"/>
        <v/>
      </c>
      <c r="H41" s="118" t="str">
        <f t="shared" ca="1" si="17"/>
        <v/>
      </c>
      <c r="I41" s="141" t="str">
        <f t="shared" ca="1" si="18"/>
        <v/>
      </c>
      <c r="J41" s="139" t="str">
        <f t="shared" ca="1" si="19"/>
        <v/>
      </c>
      <c r="K41" s="140" t="str">
        <f t="shared" ca="1" si="10"/>
        <v/>
      </c>
      <c r="L41" s="118" t="str">
        <f t="shared" ca="1" si="11"/>
        <v/>
      </c>
      <c r="M41" s="138" t="str">
        <f t="shared" ca="1" si="12"/>
        <v/>
      </c>
    </row>
    <row r="42" spans="1:13" x14ac:dyDescent="0.15">
      <c r="A42" s="138" t="str">
        <f t="shared" ca="1" si="7"/>
        <v/>
      </c>
      <c r="B42" s="102" t="str">
        <f t="shared" ca="1" si="13"/>
        <v/>
      </c>
      <c r="C42" s="102" t="str">
        <f t="shared" ca="1" si="14"/>
        <v/>
      </c>
      <c r="D42" s="139" t="str">
        <f t="shared" ca="1" si="15"/>
        <v/>
      </c>
      <c r="E42" s="139" t="str">
        <f t="shared" ca="1" si="16"/>
        <v/>
      </c>
      <c r="F42" s="140" t="str">
        <f t="shared" ca="1" si="8"/>
        <v/>
      </c>
      <c r="G42" s="118" t="str">
        <f t="shared" ca="1" si="9"/>
        <v/>
      </c>
      <c r="H42" s="118" t="str">
        <f t="shared" ca="1" si="17"/>
        <v/>
      </c>
      <c r="I42" s="141" t="str">
        <f t="shared" ca="1" si="18"/>
        <v/>
      </c>
      <c r="J42" s="139" t="str">
        <f t="shared" ca="1" si="19"/>
        <v/>
      </c>
      <c r="K42" s="140" t="str">
        <f t="shared" ca="1" si="10"/>
        <v/>
      </c>
      <c r="L42" s="118" t="str">
        <f t="shared" ca="1" si="11"/>
        <v/>
      </c>
      <c r="M42" s="138" t="str">
        <f t="shared" ca="1" si="12"/>
        <v/>
      </c>
    </row>
    <row r="43" spans="1:13" x14ac:dyDescent="0.15">
      <c r="A43" s="138" t="str">
        <f t="shared" ca="1" si="7"/>
        <v/>
      </c>
      <c r="B43" s="102" t="str">
        <f t="shared" ca="1" si="13"/>
        <v/>
      </c>
      <c r="C43" s="102" t="str">
        <f t="shared" ca="1" si="14"/>
        <v/>
      </c>
      <c r="D43" s="139" t="str">
        <f t="shared" ca="1" si="15"/>
        <v/>
      </c>
      <c r="E43" s="139" t="str">
        <f t="shared" ca="1" si="16"/>
        <v/>
      </c>
      <c r="F43" s="140" t="str">
        <f t="shared" ca="1" si="8"/>
        <v/>
      </c>
      <c r="G43" s="118" t="str">
        <f t="shared" ca="1" si="9"/>
        <v/>
      </c>
      <c r="H43" s="118" t="str">
        <f t="shared" ca="1" si="17"/>
        <v/>
      </c>
      <c r="I43" s="141" t="str">
        <f t="shared" ca="1" si="18"/>
        <v/>
      </c>
      <c r="J43" s="139" t="str">
        <f t="shared" ca="1" si="19"/>
        <v/>
      </c>
      <c r="K43" s="140" t="str">
        <f t="shared" ca="1" si="10"/>
        <v/>
      </c>
      <c r="L43" s="118" t="str">
        <f t="shared" ca="1" si="11"/>
        <v/>
      </c>
      <c r="M43" s="138" t="str">
        <f t="shared" ca="1" si="12"/>
        <v/>
      </c>
    </row>
    <row r="44" spans="1:13" x14ac:dyDescent="0.15">
      <c r="A44" s="138" t="str">
        <f t="shared" ca="1" si="7"/>
        <v/>
      </c>
      <c r="B44" s="102" t="str">
        <f t="shared" ca="1" si="13"/>
        <v/>
      </c>
      <c r="C44" s="102" t="str">
        <f t="shared" ca="1" si="14"/>
        <v/>
      </c>
      <c r="D44" s="139" t="str">
        <f t="shared" ca="1" si="15"/>
        <v/>
      </c>
      <c r="E44" s="139" t="str">
        <f t="shared" ca="1" si="16"/>
        <v/>
      </c>
      <c r="F44" s="140" t="str">
        <f t="shared" ca="1" si="8"/>
        <v/>
      </c>
      <c r="G44" s="118" t="str">
        <f t="shared" ca="1" si="9"/>
        <v/>
      </c>
      <c r="H44" s="118" t="str">
        <f t="shared" ca="1" si="17"/>
        <v/>
      </c>
      <c r="I44" s="141" t="str">
        <f t="shared" ca="1" si="18"/>
        <v/>
      </c>
      <c r="J44" s="139" t="str">
        <f t="shared" ca="1" si="19"/>
        <v/>
      </c>
      <c r="K44" s="140" t="str">
        <f t="shared" ca="1" si="10"/>
        <v/>
      </c>
      <c r="L44" s="118" t="str">
        <f t="shared" ca="1" si="11"/>
        <v/>
      </c>
      <c r="M44" s="138" t="str">
        <f t="shared" ca="1" si="12"/>
        <v/>
      </c>
    </row>
    <row r="45" spans="1:13" x14ac:dyDescent="0.15">
      <c r="A45" s="138" t="str">
        <f t="shared" ca="1" si="7"/>
        <v/>
      </c>
      <c r="B45" s="102" t="str">
        <f t="shared" ca="1" si="13"/>
        <v/>
      </c>
      <c r="C45" s="102" t="str">
        <f t="shared" ca="1" si="14"/>
        <v/>
      </c>
      <c r="D45" s="139" t="str">
        <f t="shared" ca="1" si="15"/>
        <v/>
      </c>
      <c r="E45" s="139" t="str">
        <f t="shared" ca="1" si="16"/>
        <v/>
      </c>
      <c r="F45" s="140" t="str">
        <f t="shared" ca="1" si="8"/>
        <v/>
      </c>
      <c r="G45" s="118" t="str">
        <f t="shared" ca="1" si="9"/>
        <v/>
      </c>
      <c r="H45" s="118" t="str">
        <f t="shared" ca="1" si="17"/>
        <v/>
      </c>
      <c r="I45" s="141" t="str">
        <f t="shared" ca="1" si="18"/>
        <v/>
      </c>
      <c r="J45" s="139" t="str">
        <f t="shared" ca="1" si="19"/>
        <v/>
      </c>
      <c r="K45" s="140" t="str">
        <f t="shared" ca="1" si="10"/>
        <v/>
      </c>
      <c r="L45" s="118" t="str">
        <f t="shared" ca="1" si="11"/>
        <v/>
      </c>
      <c r="M45" s="138" t="str">
        <f t="shared" ca="1" si="12"/>
        <v/>
      </c>
    </row>
    <row r="46" spans="1:13" x14ac:dyDescent="0.15">
      <c r="A46" s="138" t="str">
        <f t="shared" ca="1" si="7"/>
        <v/>
      </c>
      <c r="B46" s="102" t="str">
        <f t="shared" ca="1" si="13"/>
        <v/>
      </c>
      <c r="C46" s="102" t="str">
        <f t="shared" ca="1" si="14"/>
        <v/>
      </c>
      <c r="D46" s="139" t="str">
        <f t="shared" ca="1" si="15"/>
        <v/>
      </c>
      <c r="E46" s="139" t="str">
        <f t="shared" ca="1" si="16"/>
        <v/>
      </c>
      <c r="F46" s="140" t="str">
        <f t="shared" ca="1" si="8"/>
        <v/>
      </c>
      <c r="G46" s="118" t="str">
        <f t="shared" ca="1" si="9"/>
        <v/>
      </c>
      <c r="H46" s="118" t="str">
        <f t="shared" ca="1" si="17"/>
        <v/>
      </c>
      <c r="I46" s="141" t="str">
        <f t="shared" ca="1" si="18"/>
        <v/>
      </c>
      <c r="J46" s="139" t="str">
        <f t="shared" ca="1" si="19"/>
        <v/>
      </c>
      <c r="K46" s="140" t="str">
        <f t="shared" ca="1" si="10"/>
        <v/>
      </c>
      <c r="L46" s="118" t="str">
        <f t="shared" ca="1" si="11"/>
        <v/>
      </c>
      <c r="M46" s="138" t="str">
        <f t="shared" ca="1" si="12"/>
        <v/>
      </c>
    </row>
    <row r="47" spans="1:13" x14ac:dyDescent="0.15">
      <c r="A47" s="138" t="str">
        <f t="shared" ca="1" si="7"/>
        <v/>
      </c>
      <c r="B47" s="102" t="str">
        <f t="shared" ca="1" si="13"/>
        <v/>
      </c>
      <c r="C47" s="102" t="str">
        <f t="shared" ca="1" si="14"/>
        <v/>
      </c>
      <c r="D47" s="139" t="str">
        <f t="shared" ca="1" si="15"/>
        <v/>
      </c>
      <c r="E47" s="139" t="str">
        <f t="shared" ca="1" si="16"/>
        <v/>
      </c>
      <c r="F47" s="140" t="str">
        <f t="shared" ca="1" si="8"/>
        <v/>
      </c>
      <c r="G47" s="118" t="str">
        <f t="shared" ca="1" si="9"/>
        <v/>
      </c>
      <c r="H47" s="118" t="str">
        <f t="shared" ca="1" si="17"/>
        <v/>
      </c>
      <c r="I47" s="141" t="str">
        <f t="shared" ca="1" si="18"/>
        <v/>
      </c>
      <c r="J47" s="139" t="str">
        <f t="shared" ca="1" si="19"/>
        <v/>
      </c>
      <c r="K47" s="140" t="str">
        <f t="shared" ca="1" si="10"/>
        <v/>
      </c>
      <c r="L47" s="118" t="str">
        <f t="shared" ca="1" si="11"/>
        <v/>
      </c>
      <c r="M47" s="138" t="str">
        <f t="shared" ca="1" si="12"/>
        <v/>
      </c>
    </row>
    <row r="48" spans="1:13" x14ac:dyDescent="0.15">
      <c r="A48" s="138" t="str">
        <f t="shared" ca="1" si="7"/>
        <v/>
      </c>
      <c r="B48" s="102" t="str">
        <f t="shared" ca="1" si="13"/>
        <v/>
      </c>
      <c r="C48" s="102" t="str">
        <f t="shared" ca="1" si="14"/>
        <v/>
      </c>
      <c r="D48" s="139" t="str">
        <f t="shared" ca="1" si="15"/>
        <v/>
      </c>
      <c r="E48" s="139" t="str">
        <f t="shared" ca="1" si="16"/>
        <v/>
      </c>
      <c r="F48" s="140" t="str">
        <f t="shared" ca="1" si="8"/>
        <v/>
      </c>
      <c r="G48" s="118" t="str">
        <f t="shared" ca="1" si="9"/>
        <v/>
      </c>
      <c r="H48" s="118" t="str">
        <f t="shared" ca="1" si="17"/>
        <v/>
      </c>
      <c r="I48" s="141" t="str">
        <f t="shared" ca="1" si="18"/>
        <v/>
      </c>
      <c r="J48" s="139" t="str">
        <f t="shared" ca="1" si="19"/>
        <v/>
      </c>
      <c r="K48" s="140" t="str">
        <f t="shared" ca="1" si="10"/>
        <v/>
      </c>
      <c r="L48" s="118" t="str">
        <f t="shared" ca="1" si="11"/>
        <v/>
      </c>
      <c r="M48" s="138" t="str">
        <f t="shared" ca="1" si="12"/>
        <v/>
      </c>
    </row>
    <row r="49" spans="1:13" x14ac:dyDescent="0.15">
      <c r="A49" s="138" t="str">
        <f t="shared" ca="1" si="7"/>
        <v/>
      </c>
      <c r="B49" s="102" t="str">
        <f t="shared" ca="1" si="13"/>
        <v/>
      </c>
      <c r="C49" s="102" t="str">
        <f t="shared" ca="1" si="14"/>
        <v/>
      </c>
      <c r="D49" s="139" t="str">
        <f t="shared" ca="1" si="15"/>
        <v/>
      </c>
      <c r="E49" s="139" t="str">
        <f t="shared" ca="1" si="16"/>
        <v/>
      </c>
      <c r="F49" s="140" t="str">
        <f t="shared" ca="1" si="8"/>
        <v/>
      </c>
      <c r="G49" s="118" t="str">
        <f t="shared" ca="1" si="9"/>
        <v/>
      </c>
      <c r="H49" s="118" t="str">
        <f t="shared" ca="1" si="17"/>
        <v/>
      </c>
      <c r="I49" s="141" t="str">
        <f t="shared" ca="1" si="18"/>
        <v/>
      </c>
      <c r="J49" s="139" t="str">
        <f t="shared" ca="1" si="19"/>
        <v/>
      </c>
      <c r="K49" s="140" t="str">
        <f t="shared" ca="1" si="10"/>
        <v/>
      </c>
      <c r="L49" s="118" t="str">
        <f t="shared" ca="1" si="11"/>
        <v/>
      </c>
      <c r="M49" s="138" t="str">
        <f t="shared" ca="1" si="12"/>
        <v/>
      </c>
    </row>
    <row r="50" spans="1:13" x14ac:dyDescent="0.15">
      <c r="A50" s="138" t="str">
        <f t="shared" ca="1" si="7"/>
        <v/>
      </c>
      <c r="B50" s="102" t="str">
        <f t="shared" ca="1" si="13"/>
        <v/>
      </c>
      <c r="C50" s="102" t="str">
        <f t="shared" ca="1" si="14"/>
        <v/>
      </c>
      <c r="D50" s="139" t="str">
        <f t="shared" ca="1" si="15"/>
        <v/>
      </c>
      <c r="E50" s="139" t="str">
        <f t="shared" ca="1" si="16"/>
        <v/>
      </c>
      <c r="F50" s="140" t="str">
        <f t="shared" ca="1" si="8"/>
        <v/>
      </c>
      <c r="G50" s="118" t="str">
        <f t="shared" ca="1" si="9"/>
        <v/>
      </c>
      <c r="H50" s="118" t="str">
        <f t="shared" ca="1" si="17"/>
        <v/>
      </c>
      <c r="I50" s="141" t="str">
        <f t="shared" ca="1" si="18"/>
        <v/>
      </c>
      <c r="J50" s="139" t="str">
        <f t="shared" ca="1" si="19"/>
        <v/>
      </c>
      <c r="K50" s="140" t="str">
        <f t="shared" ca="1" si="10"/>
        <v/>
      </c>
      <c r="L50" s="118" t="str">
        <f t="shared" ca="1" si="11"/>
        <v/>
      </c>
      <c r="M50" s="138" t="str">
        <f t="shared" ca="1" si="12"/>
        <v/>
      </c>
    </row>
    <row r="51" spans="1:13" x14ac:dyDescent="0.15">
      <c r="A51" s="138" t="str">
        <f t="shared" ca="1" si="7"/>
        <v/>
      </c>
      <c r="B51" s="102" t="str">
        <f t="shared" ca="1" si="13"/>
        <v/>
      </c>
      <c r="C51" s="102" t="str">
        <f t="shared" ca="1" si="14"/>
        <v/>
      </c>
      <c r="D51" s="139" t="str">
        <f t="shared" ca="1" si="15"/>
        <v/>
      </c>
      <c r="E51" s="139" t="str">
        <f t="shared" ca="1" si="16"/>
        <v/>
      </c>
      <c r="F51" s="140" t="str">
        <f t="shared" ca="1" si="8"/>
        <v/>
      </c>
      <c r="G51" s="118" t="str">
        <f t="shared" ca="1" si="9"/>
        <v/>
      </c>
      <c r="H51" s="118" t="str">
        <f t="shared" ca="1" si="17"/>
        <v/>
      </c>
      <c r="I51" s="141" t="str">
        <f t="shared" ca="1" si="18"/>
        <v/>
      </c>
      <c r="J51" s="139" t="str">
        <f t="shared" ca="1" si="19"/>
        <v/>
      </c>
      <c r="K51" s="140" t="str">
        <f t="shared" ca="1" si="10"/>
        <v/>
      </c>
      <c r="L51" s="118" t="str">
        <f t="shared" ca="1" si="11"/>
        <v/>
      </c>
      <c r="M51" s="138" t="str">
        <f t="shared" ca="1" si="12"/>
        <v/>
      </c>
    </row>
    <row r="52" spans="1:13" x14ac:dyDescent="0.15">
      <c r="A52" s="138" t="str">
        <f t="shared" ca="1" si="7"/>
        <v/>
      </c>
      <c r="B52" s="102" t="str">
        <f t="shared" ca="1" si="13"/>
        <v/>
      </c>
      <c r="C52" s="102" t="str">
        <f t="shared" ca="1" si="14"/>
        <v/>
      </c>
      <c r="D52" s="139" t="str">
        <f t="shared" ca="1" si="15"/>
        <v/>
      </c>
      <c r="E52" s="139" t="str">
        <f t="shared" ca="1" si="16"/>
        <v/>
      </c>
      <c r="F52" s="140" t="str">
        <f t="shared" ca="1" si="8"/>
        <v/>
      </c>
      <c r="G52" s="118" t="str">
        <f t="shared" ca="1" si="9"/>
        <v/>
      </c>
      <c r="H52" s="118" t="str">
        <f t="shared" ca="1" si="17"/>
        <v/>
      </c>
      <c r="I52" s="141" t="str">
        <f t="shared" ca="1" si="18"/>
        <v/>
      </c>
      <c r="J52" s="139" t="str">
        <f t="shared" ca="1" si="19"/>
        <v/>
      </c>
      <c r="K52" s="140" t="str">
        <f t="shared" ca="1" si="10"/>
        <v/>
      </c>
      <c r="L52" s="118" t="str">
        <f t="shared" ca="1" si="11"/>
        <v/>
      </c>
      <c r="M52" s="138" t="str">
        <f t="shared" ca="1" si="12"/>
        <v/>
      </c>
    </row>
    <row r="53" spans="1:13" x14ac:dyDescent="0.15">
      <c r="A53" s="138" t="str">
        <f t="shared" ca="1" si="7"/>
        <v/>
      </c>
      <c r="B53" s="102" t="str">
        <f t="shared" ca="1" si="13"/>
        <v/>
      </c>
      <c r="C53" s="102" t="str">
        <f t="shared" ca="1" si="14"/>
        <v/>
      </c>
      <c r="D53" s="139" t="str">
        <f t="shared" ca="1" si="15"/>
        <v/>
      </c>
      <c r="E53" s="139" t="str">
        <f t="shared" ca="1" si="16"/>
        <v/>
      </c>
      <c r="F53" s="140" t="str">
        <f t="shared" ca="1" si="8"/>
        <v/>
      </c>
      <c r="G53" s="118" t="str">
        <f t="shared" ca="1" si="9"/>
        <v/>
      </c>
      <c r="H53" s="118" t="str">
        <f t="shared" ca="1" si="17"/>
        <v/>
      </c>
      <c r="I53" s="141" t="str">
        <f t="shared" ca="1" si="18"/>
        <v/>
      </c>
      <c r="J53" s="139" t="str">
        <f t="shared" ca="1" si="19"/>
        <v/>
      </c>
      <c r="K53" s="140" t="str">
        <f t="shared" ca="1" si="10"/>
        <v/>
      </c>
      <c r="L53" s="118" t="str">
        <f t="shared" ca="1" si="11"/>
        <v/>
      </c>
      <c r="M53" s="138" t="str">
        <f t="shared" ca="1" si="12"/>
        <v/>
      </c>
    </row>
    <row r="54" spans="1:13" x14ac:dyDescent="0.15">
      <c r="A54" s="138" t="str">
        <f t="shared" ca="1" si="7"/>
        <v/>
      </c>
      <c r="B54" s="102" t="str">
        <f t="shared" ca="1" si="13"/>
        <v/>
      </c>
      <c r="C54" s="102" t="str">
        <f t="shared" ca="1" si="14"/>
        <v/>
      </c>
      <c r="D54" s="139" t="str">
        <f t="shared" ca="1" si="15"/>
        <v/>
      </c>
      <c r="E54" s="139" t="str">
        <f t="shared" ca="1" si="16"/>
        <v/>
      </c>
      <c r="F54" s="140" t="str">
        <f t="shared" ca="1" si="8"/>
        <v/>
      </c>
      <c r="G54" s="118" t="str">
        <f t="shared" ca="1" si="9"/>
        <v/>
      </c>
      <c r="H54" s="118" t="str">
        <f t="shared" ca="1" si="17"/>
        <v/>
      </c>
      <c r="I54" s="141" t="str">
        <f t="shared" ca="1" si="18"/>
        <v/>
      </c>
      <c r="J54" s="139" t="str">
        <f t="shared" ca="1" si="19"/>
        <v/>
      </c>
      <c r="K54" s="140" t="str">
        <f t="shared" ca="1" si="10"/>
        <v/>
      </c>
      <c r="L54" s="118" t="str">
        <f t="shared" ca="1" si="11"/>
        <v/>
      </c>
      <c r="M54" s="138" t="str">
        <f t="shared" ca="1" si="12"/>
        <v/>
      </c>
    </row>
    <row r="55" spans="1:13" x14ac:dyDescent="0.15">
      <c r="A55" s="138" t="str">
        <f t="shared" ca="1" si="7"/>
        <v/>
      </c>
      <c r="B55" s="102" t="str">
        <f t="shared" ca="1" si="13"/>
        <v/>
      </c>
      <c r="C55" s="102" t="str">
        <f t="shared" ca="1" si="14"/>
        <v/>
      </c>
      <c r="D55" s="139" t="str">
        <f t="shared" ca="1" si="15"/>
        <v/>
      </c>
      <c r="E55" s="139" t="str">
        <f t="shared" ca="1" si="16"/>
        <v/>
      </c>
      <c r="F55" s="140" t="str">
        <f t="shared" ca="1" si="8"/>
        <v/>
      </c>
      <c r="G55" s="118" t="str">
        <f t="shared" ca="1" si="9"/>
        <v/>
      </c>
      <c r="H55" s="118" t="str">
        <f t="shared" ca="1" si="17"/>
        <v/>
      </c>
      <c r="I55" s="141" t="str">
        <f t="shared" ca="1" si="18"/>
        <v/>
      </c>
      <c r="J55" s="139" t="str">
        <f t="shared" ca="1" si="19"/>
        <v/>
      </c>
      <c r="K55" s="140" t="str">
        <f t="shared" ca="1" si="10"/>
        <v/>
      </c>
      <c r="L55" s="118" t="str">
        <f t="shared" ca="1" si="11"/>
        <v/>
      </c>
      <c r="M55" s="138" t="str">
        <f t="shared" ca="1" si="12"/>
        <v/>
      </c>
    </row>
    <row r="56" spans="1:13" x14ac:dyDescent="0.15">
      <c r="A56" s="138" t="str">
        <f t="shared" ca="1" si="7"/>
        <v/>
      </c>
      <c r="B56" s="102" t="str">
        <f t="shared" ca="1" si="13"/>
        <v/>
      </c>
      <c r="C56" s="102" t="str">
        <f t="shared" ca="1" si="14"/>
        <v/>
      </c>
      <c r="D56" s="139" t="str">
        <f t="shared" ca="1" si="15"/>
        <v/>
      </c>
      <c r="E56" s="139" t="str">
        <f t="shared" ca="1" si="16"/>
        <v/>
      </c>
      <c r="F56" s="140" t="str">
        <f t="shared" ca="1" si="8"/>
        <v/>
      </c>
      <c r="G56" s="118" t="str">
        <f t="shared" ca="1" si="9"/>
        <v/>
      </c>
      <c r="H56" s="118" t="str">
        <f t="shared" ca="1" si="17"/>
        <v/>
      </c>
      <c r="I56" s="141" t="str">
        <f t="shared" ca="1" si="18"/>
        <v/>
      </c>
      <c r="J56" s="139" t="str">
        <f t="shared" ca="1" si="19"/>
        <v/>
      </c>
      <c r="K56" s="140" t="str">
        <f t="shared" ca="1" si="10"/>
        <v/>
      </c>
      <c r="L56" s="118" t="str">
        <f t="shared" ca="1" si="11"/>
        <v/>
      </c>
      <c r="M56" s="138" t="str">
        <f t="shared" ca="1" si="12"/>
        <v/>
      </c>
    </row>
    <row r="57" spans="1:13" x14ac:dyDescent="0.15">
      <c r="A57" s="138" t="str">
        <f t="shared" ca="1" si="7"/>
        <v/>
      </c>
      <c r="B57" s="102" t="str">
        <f t="shared" ca="1" si="13"/>
        <v/>
      </c>
      <c r="C57" s="102" t="str">
        <f t="shared" ca="1" si="14"/>
        <v/>
      </c>
      <c r="D57" s="139" t="str">
        <f t="shared" ca="1" si="15"/>
        <v/>
      </c>
      <c r="E57" s="139" t="str">
        <f t="shared" ca="1" si="16"/>
        <v/>
      </c>
      <c r="F57" s="140" t="str">
        <f t="shared" ca="1" si="8"/>
        <v/>
      </c>
      <c r="G57" s="118" t="str">
        <f t="shared" ca="1" si="9"/>
        <v/>
      </c>
      <c r="H57" s="118" t="str">
        <f t="shared" ca="1" si="17"/>
        <v/>
      </c>
      <c r="I57" s="141" t="str">
        <f t="shared" ca="1" si="18"/>
        <v/>
      </c>
      <c r="J57" s="139" t="str">
        <f t="shared" ca="1" si="19"/>
        <v/>
      </c>
      <c r="K57" s="140" t="str">
        <f t="shared" ca="1" si="10"/>
        <v/>
      </c>
      <c r="L57" s="118" t="str">
        <f t="shared" ca="1" si="11"/>
        <v/>
      </c>
      <c r="M57" s="138" t="str">
        <f t="shared" ca="1" si="12"/>
        <v/>
      </c>
    </row>
    <row r="58" spans="1:13" x14ac:dyDescent="0.15">
      <c r="A58" s="138" t="str">
        <f t="shared" ca="1" si="7"/>
        <v/>
      </c>
      <c r="B58" s="102" t="str">
        <f t="shared" ca="1" si="13"/>
        <v/>
      </c>
      <c r="C58" s="102" t="str">
        <f t="shared" ca="1" si="14"/>
        <v/>
      </c>
      <c r="D58" s="139" t="str">
        <f t="shared" ca="1" si="15"/>
        <v/>
      </c>
      <c r="E58" s="139" t="str">
        <f t="shared" ca="1" si="16"/>
        <v/>
      </c>
      <c r="F58" s="140" t="str">
        <f t="shared" ca="1" si="8"/>
        <v/>
      </c>
      <c r="G58" s="118" t="str">
        <f t="shared" ca="1" si="9"/>
        <v/>
      </c>
      <c r="H58" s="118" t="str">
        <f t="shared" ca="1" si="17"/>
        <v/>
      </c>
      <c r="I58" s="141" t="str">
        <f t="shared" ca="1" si="18"/>
        <v/>
      </c>
      <c r="J58" s="139" t="str">
        <f t="shared" ca="1" si="19"/>
        <v/>
      </c>
      <c r="K58" s="140" t="str">
        <f t="shared" ca="1" si="10"/>
        <v/>
      </c>
      <c r="L58" s="118" t="str">
        <f t="shared" ca="1" si="11"/>
        <v/>
      </c>
      <c r="M58" s="138" t="str">
        <f t="shared" ca="1" si="12"/>
        <v/>
      </c>
    </row>
    <row r="59" spans="1:13" x14ac:dyDescent="0.15">
      <c r="A59" s="138" t="str">
        <f t="shared" ca="1" si="7"/>
        <v/>
      </c>
      <c r="B59" s="102" t="str">
        <f t="shared" ca="1" si="13"/>
        <v/>
      </c>
      <c r="C59" s="102" t="str">
        <f t="shared" ca="1" si="14"/>
        <v/>
      </c>
      <c r="D59" s="139" t="str">
        <f t="shared" ca="1" si="15"/>
        <v/>
      </c>
      <c r="E59" s="139" t="str">
        <f t="shared" ca="1" si="16"/>
        <v/>
      </c>
      <c r="F59" s="140" t="str">
        <f t="shared" ca="1" si="8"/>
        <v/>
      </c>
      <c r="G59" s="118" t="str">
        <f t="shared" ca="1" si="9"/>
        <v/>
      </c>
      <c r="H59" s="118" t="str">
        <f t="shared" ca="1" si="17"/>
        <v/>
      </c>
      <c r="I59" s="141" t="str">
        <f t="shared" ca="1" si="18"/>
        <v/>
      </c>
      <c r="J59" s="139" t="str">
        <f t="shared" ca="1" si="19"/>
        <v/>
      </c>
      <c r="K59" s="140" t="str">
        <f t="shared" ca="1" si="10"/>
        <v/>
      </c>
      <c r="L59" s="118" t="str">
        <f t="shared" ca="1" si="11"/>
        <v/>
      </c>
      <c r="M59" s="138" t="str">
        <f t="shared" ca="1" si="12"/>
        <v/>
      </c>
    </row>
    <row r="60" spans="1:13" x14ac:dyDescent="0.15">
      <c r="A60" s="138" t="str">
        <f t="shared" ca="1" si="7"/>
        <v/>
      </c>
      <c r="B60" s="102" t="str">
        <f t="shared" ca="1" si="13"/>
        <v/>
      </c>
      <c r="C60" s="102" t="str">
        <f t="shared" ca="1" si="14"/>
        <v/>
      </c>
      <c r="D60" s="139" t="str">
        <f t="shared" ca="1" si="15"/>
        <v/>
      </c>
      <c r="E60" s="139" t="str">
        <f t="shared" ca="1" si="16"/>
        <v/>
      </c>
      <c r="F60" s="140" t="str">
        <f t="shared" ca="1" si="8"/>
        <v/>
      </c>
      <c r="G60" s="118" t="str">
        <f t="shared" ca="1" si="9"/>
        <v/>
      </c>
      <c r="H60" s="118" t="str">
        <f t="shared" ca="1" si="17"/>
        <v/>
      </c>
      <c r="I60" s="141" t="str">
        <f t="shared" ca="1" si="18"/>
        <v/>
      </c>
      <c r="J60" s="139" t="str">
        <f t="shared" ca="1" si="19"/>
        <v/>
      </c>
      <c r="K60" s="140" t="str">
        <f t="shared" ca="1" si="10"/>
        <v/>
      </c>
      <c r="L60" s="118" t="str">
        <f t="shared" ca="1" si="11"/>
        <v/>
      </c>
      <c r="M60" s="138" t="str">
        <f t="shared" ca="1" si="12"/>
        <v/>
      </c>
    </row>
    <row r="61" spans="1:13" x14ac:dyDescent="0.15">
      <c r="A61" s="138" t="str">
        <f t="shared" ca="1" si="7"/>
        <v/>
      </c>
      <c r="B61" s="102" t="str">
        <f t="shared" ca="1" si="13"/>
        <v/>
      </c>
      <c r="C61" s="102" t="str">
        <f t="shared" ca="1" si="14"/>
        <v/>
      </c>
      <c r="D61" s="139" t="str">
        <f t="shared" ca="1" si="15"/>
        <v/>
      </c>
      <c r="E61" s="139" t="str">
        <f t="shared" ca="1" si="16"/>
        <v/>
      </c>
      <c r="F61" s="140" t="str">
        <f t="shared" ca="1" si="8"/>
        <v/>
      </c>
      <c r="G61" s="118" t="str">
        <f t="shared" ca="1" si="9"/>
        <v/>
      </c>
      <c r="H61" s="118" t="str">
        <f t="shared" ca="1" si="17"/>
        <v/>
      </c>
      <c r="I61" s="141" t="str">
        <f t="shared" ca="1" si="18"/>
        <v/>
      </c>
      <c r="J61" s="139" t="str">
        <f t="shared" ca="1" si="19"/>
        <v/>
      </c>
      <c r="K61" s="140" t="str">
        <f t="shared" ca="1" si="10"/>
        <v/>
      </c>
      <c r="L61" s="118" t="str">
        <f t="shared" ca="1" si="11"/>
        <v/>
      </c>
      <c r="M61" s="138" t="str">
        <f t="shared" ca="1" si="12"/>
        <v/>
      </c>
    </row>
    <row r="62" spans="1:13" x14ac:dyDescent="0.15">
      <c r="A62" s="138" t="str">
        <f t="shared" ca="1" si="7"/>
        <v/>
      </c>
      <c r="B62" s="102" t="str">
        <f t="shared" ca="1" si="13"/>
        <v/>
      </c>
      <c r="C62" s="102" t="str">
        <f t="shared" ca="1" si="14"/>
        <v/>
      </c>
      <c r="D62" s="139" t="str">
        <f t="shared" ca="1" si="15"/>
        <v/>
      </c>
      <c r="E62" s="139" t="str">
        <f t="shared" ca="1" si="16"/>
        <v/>
      </c>
      <c r="F62" s="140" t="str">
        <f t="shared" ca="1" si="8"/>
        <v/>
      </c>
      <c r="G62" s="118" t="str">
        <f t="shared" ca="1" si="9"/>
        <v/>
      </c>
      <c r="H62" s="118" t="str">
        <f t="shared" ca="1" si="17"/>
        <v/>
      </c>
      <c r="I62" s="141" t="str">
        <f t="shared" ca="1" si="18"/>
        <v/>
      </c>
      <c r="J62" s="139" t="str">
        <f t="shared" ca="1" si="19"/>
        <v/>
      </c>
      <c r="K62" s="140" t="str">
        <f t="shared" ca="1" si="10"/>
        <v/>
      </c>
      <c r="L62" s="118" t="str">
        <f t="shared" ca="1" si="11"/>
        <v/>
      </c>
      <c r="M62" s="138" t="str">
        <f t="shared" ca="1" si="12"/>
        <v/>
      </c>
    </row>
    <row r="63" spans="1:13" x14ac:dyDescent="0.15">
      <c r="A63" s="138" t="str">
        <f t="shared" ca="1" si="7"/>
        <v/>
      </c>
      <c r="B63" s="102" t="str">
        <f t="shared" ca="1" si="13"/>
        <v/>
      </c>
      <c r="C63" s="102" t="str">
        <f t="shared" ca="1" si="14"/>
        <v/>
      </c>
      <c r="D63" s="139" t="str">
        <f t="shared" ca="1" si="15"/>
        <v/>
      </c>
      <c r="E63" s="139" t="str">
        <f t="shared" ca="1" si="16"/>
        <v/>
      </c>
      <c r="F63" s="140" t="str">
        <f t="shared" ca="1" si="8"/>
        <v/>
      </c>
      <c r="G63" s="118" t="str">
        <f t="shared" ca="1" si="9"/>
        <v/>
      </c>
      <c r="H63" s="118" t="str">
        <f t="shared" ca="1" si="17"/>
        <v/>
      </c>
      <c r="I63" s="141" t="str">
        <f t="shared" ca="1" si="18"/>
        <v/>
      </c>
      <c r="J63" s="139" t="str">
        <f t="shared" ca="1" si="19"/>
        <v/>
      </c>
      <c r="K63" s="140" t="str">
        <f t="shared" ca="1" si="10"/>
        <v/>
      </c>
      <c r="L63" s="118" t="str">
        <f t="shared" ca="1" si="11"/>
        <v/>
      </c>
      <c r="M63" s="138" t="str">
        <f t="shared" ca="1" si="12"/>
        <v/>
      </c>
    </row>
    <row r="64" spans="1:13" x14ac:dyDescent="0.15">
      <c r="A64" s="138" t="str">
        <f t="shared" ca="1" si="7"/>
        <v/>
      </c>
      <c r="B64" s="102" t="str">
        <f t="shared" ca="1" si="13"/>
        <v/>
      </c>
      <c r="C64" s="102" t="str">
        <f t="shared" ca="1" si="14"/>
        <v/>
      </c>
      <c r="D64" s="139" t="str">
        <f t="shared" ca="1" si="15"/>
        <v/>
      </c>
      <c r="E64" s="139" t="str">
        <f t="shared" ca="1" si="16"/>
        <v/>
      </c>
      <c r="F64" s="140" t="str">
        <f t="shared" ca="1" si="8"/>
        <v/>
      </c>
      <c r="G64" s="118" t="str">
        <f t="shared" ca="1" si="9"/>
        <v/>
      </c>
      <c r="H64" s="118" t="str">
        <f t="shared" ca="1" si="17"/>
        <v/>
      </c>
      <c r="I64" s="141" t="str">
        <f t="shared" ca="1" si="18"/>
        <v/>
      </c>
      <c r="J64" s="139" t="str">
        <f t="shared" ca="1" si="19"/>
        <v/>
      </c>
      <c r="K64" s="140" t="str">
        <f t="shared" ca="1" si="10"/>
        <v/>
      </c>
      <c r="L64" s="118" t="str">
        <f t="shared" ca="1" si="11"/>
        <v/>
      </c>
      <c r="M64" s="138" t="str">
        <f t="shared" ca="1" si="12"/>
        <v/>
      </c>
    </row>
    <row r="65" spans="1:13" x14ac:dyDescent="0.15">
      <c r="A65" s="138" t="str">
        <f t="shared" ca="1" si="7"/>
        <v/>
      </c>
      <c r="B65" s="102" t="str">
        <f t="shared" ca="1" si="13"/>
        <v/>
      </c>
      <c r="C65" s="102" t="str">
        <f t="shared" ca="1" si="14"/>
        <v/>
      </c>
      <c r="D65" s="139" t="str">
        <f t="shared" ca="1" si="15"/>
        <v/>
      </c>
      <c r="E65" s="139" t="str">
        <f t="shared" ca="1" si="16"/>
        <v/>
      </c>
      <c r="F65" s="140" t="str">
        <f t="shared" ca="1" si="8"/>
        <v/>
      </c>
      <c r="G65" s="118" t="str">
        <f t="shared" ca="1" si="9"/>
        <v/>
      </c>
      <c r="H65" s="118" t="str">
        <f t="shared" ca="1" si="17"/>
        <v/>
      </c>
      <c r="I65" s="141" t="str">
        <f t="shared" ca="1" si="18"/>
        <v/>
      </c>
      <c r="J65" s="139" t="str">
        <f t="shared" ca="1" si="19"/>
        <v/>
      </c>
      <c r="K65" s="140" t="str">
        <f t="shared" ca="1" si="10"/>
        <v/>
      </c>
      <c r="L65" s="118" t="str">
        <f t="shared" ca="1" si="11"/>
        <v/>
      </c>
      <c r="M65" s="138" t="str">
        <f t="shared" ca="1" si="12"/>
        <v/>
      </c>
    </row>
    <row r="66" spans="1:13" x14ac:dyDescent="0.15">
      <c r="A66" s="138" t="str">
        <f t="shared" ca="1" si="7"/>
        <v/>
      </c>
      <c r="B66" s="102" t="str">
        <f t="shared" ca="1" si="13"/>
        <v/>
      </c>
      <c r="C66" s="102" t="str">
        <f t="shared" ca="1" si="14"/>
        <v/>
      </c>
      <c r="D66" s="139" t="str">
        <f t="shared" ca="1" si="15"/>
        <v/>
      </c>
      <c r="E66" s="139" t="str">
        <f t="shared" ca="1" si="16"/>
        <v/>
      </c>
      <c r="F66" s="140" t="str">
        <f t="shared" ca="1" si="8"/>
        <v/>
      </c>
      <c r="G66" s="118" t="str">
        <f t="shared" ca="1" si="9"/>
        <v/>
      </c>
      <c r="H66" s="118" t="str">
        <f t="shared" ca="1" si="17"/>
        <v/>
      </c>
      <c r="I66" s="141" t="str">
        <f t="shared" ca="1" si="18"/>
        <v/>
      </c>
      <c r="J66" s="139" t="str">
        <f t="shared" ca="1" si="19"/>
        <v/>
      </c>
      <c r="K66" s="140" t="str">
        <f t="shared" ca="1" si="10"/>
        <v/>
      </c>
      <c r="L66" s="118" t="str">
        <f t="shared" ca="1" si="11"/>
        <v/>
      </c>
      <c r="M66" s="138" t="str">
        <f t="shared" ca="1" si="12"/>
        <v/>
      </c>
    </row>
    <row r="67" spans="1:13" x14ac:dyDescent="0.15">
      <c r="A67" s="138" t="str">
        <f t="shared" ca="1" si="7"/>
        <v/>
      </c>
      <c r="B67" s="102" t="str">
        <f t="shared" ca="1" si="13"/>
        <v/>
      </c>
      <c r="C67" s="102" t="str">
        <f t="shared" ca="1" si="14"/>
        <v/>
      </c>
      <c r="D67" s="139" t="str">
        <f t="shared" ca="1" si="15"/>
        <v/>
      </c>
      <c r="E67" s="139" t="str">
        <f t="shared" ca="1" si="16"/>
        <v/>
      </c>
      <c r="F67" s="140" t="str">
        <f t="shared" ca="1" si="8"/>
        <v/>
      </c>
      <c r="G67" s="118" t="str">
        <f t="shared" ca="1" si="9"/>
        <v/>
      </c>
      <c r="H67" s="118" t="str">
        <f t="shared" ca="1" si="17"/>
        <v/>
      </c>
      <c r="I67" s="141" t="str">
        <f t="shared" ca="1" si="18"/>
        <v/>
      </c>
      <c r="J67" s="139" t="str">
        <f t="shared" ca="1" si="19"/>
        <v/>
      </c>
      <c r="K67" s="140" t="str">
        <f t="shared" ca="1" si="10"/>
        <v/>
      </c>
      <c r="L67" s="118" t="str">
        <f t="shared" ca="1" si="11"/>
        <v/>
      </c>
      <c r="M67" s="138" t="str">
        <f t="shared" ca="1" si="12"/>
        <v/>
      </c>
    </row>
    <row r="68" spans="1:13" x14ac:dyDescent="0.15">
      <c r="A68" s="138" t="str">
        <f t="shared" ca="1" si="7"/>
        <v/>
      </c>
      <c r="B68" s="102" t="str">
        <f t="shared" ca="1" si="13"/>
        <v/>
      </c>
      <c r="C68" s="102" t="str">
        <f t="shared" ca="1" si="14"/>
        <v/>
      </c>
      <c r="D68" s="139" t="str">
        <f t="shared" ca="1" si="15"/>
        <v/>
      </c>
      <c r="E68" s="139" t="str">
        <f t="shared" ca="1" si="16"/>
        <v/>
      </c>
      <c r="F68" s="140" t="str">
        <f t="shared" ca="1" si="8"/>
        <v/>
      </c>
      <c r="G68" s="118" t="str">
        <f t="shared" ca="1" si="9"/>
        <v/>
      </c>
      <c r="H68" s="118" t="str">
        <f t="shared" ca="1" si="17"/>
        <v/>
      </c>
      <c r="I68" s="141" t="str">
        <f t="shared" ca="1" si="18"/>
        <v/>
      </c>
      <c r="J68" s="139" t="str">
        <f t="shared" ca="1" si="19"/>
        <v/>
      </c>
      <c r="K68" s="140" t="str">
        <f t="shared" ca="1" si="10"/>
        <v/>
      </c>
      <c r="L68" s="118" t="str">
        <f t="shared" ca="1" si="11"/>
        <v/>
      </c>
      <c r="M68" s="138" t="str">
        <f t="shared" ca="1" si="12"/>
        <v/>
      </c>
    </row>
    <row r="69" spans="1:13" x14ac:dyDescent="0.15">
      <c r="A69" s="138" t="str">
        <f t="shared" ca="1" si="7"/>
        <v/>
      </c>
      <c r="B69" s="102" t="str">
        <f t="shared" ca="1" si="13"/>
        <v/>
      </c>
      <c r="C69" s="102" t="str">
        <f t="shared" ca="1" si="14"/>
        <v/>
      </c>
      <c r="D69" s="139" t="str">
        <f t="shared" ca="1" si="15"/>
        <v/>
      </c>
      <c r="E69" s="139" t="str">
        <f t="shared" ca="1" si="16"/>
        <v/>
      </c>
      <c r="F69" s="140" t="str">
        <f t="shared" ca="1" si="8"/>
        <v/>
      </c>
      <c r="G69" s="118" t="str">
        <f t="shared" ca="1" si="9"/>
        <v/>
      </c>
      <c r="H69" s="118" t="str">
        <f t="shared" ca="1" si="17"/>
        <v/>
      </c>
      <c r="I69" s="141" t="str">
        <f t="shared" ca="1" si="18"/>
        <v/>
      </c>
      <c r="J69" s="139" t="str">
        <f t="shared" ca="1" si="19"/>
        <v/>
      </c>
      <c r="K69" s="140" t="str">
        <f t="shared" ca="1" si="10"/>
        <v/>
      </c>
      <c r="L69" s="118" t="str">
        <f t="shared" ca="1" si="11"/>
        <v/>
      </c>
      <c r="M69" s="138" t="str">
        <f t="shared" ca="1" si="12"/>
        <v/>
      </c>
    </row>
    <row r="70" spans="1:13" x14ac:dyDescent="0.15">
      <c r="A70" s="138" t="str">
        <f t="shared" ca="1" si="7"/>
        <v/>
      </c>
      <c r="B70" s="102" t="str">
        <f t="shared" ref="B70:B101" ca="1" si="20">IF($A70="","",INDEX(INDIRECT("gdn_raw!AA:AA"),MATCH($B$4,INDIRECT("gdn_raw!AA:AA"),0)+$A70))</f>
        <v/>
      </c>
      <c r="C70" s="102" t="str">
        <f t="shared" ref="C70:C101" ca="1" si="21">IF($A70="","",INDEX(INDIRECT("gdn_raw!AB:AB"),MATCH($B$4,INDIRECT("gdn_raw!AA:AA"),0)+$A70))</f>
        <v/>
      </c>
      <c r="D70" s="139" t="str">
        <f t="shared" ref="D70:D101" ca="1" si="22">IF($A70="","",INDEX(INDIRECT("gdn_raw!AC:AC"),MATCH($B$4,INDIRECT("gdn_raw!AA:AA"),0)+$A70))</f>
        <v/>
      </c>
      <c r="E70" s="139" t="str">
        <f t="shared" ref="E70:E101" ca="1" si="23">IF($A70="","",INDEX(INDIRECT("gdn_raw!AD:AD"),MATCH($B$4,INDIRECT("gdn_raw!AA:AA"),0)+$A70))</f>
        <v/>
      </c>
      <c r="F70" s="140" t="str">
        <f t="shared" ca="1" si="8"/>
        <v/>
      </c>
      <c r="G70" s="118" t="str">
        <f t="shared" ca="1" si="9"/>
        <v/>
      </c>
      <c r="H70" s="118" t="str">
        <f t="shared" ref="H70:H101" ca="1" si="24">IF($A70="","",INDEX(INDIRECT("gdn_raw!AF:AF"),MATCH($B$4,INDIRECT("gdn_raw!AA:AA"),0)+$A70))</f>
        <v/>
      </c>
      <c r="I70" s="141" t="str">
        <f t="shared" ref="I70:I101" ca="1" si="25">IF($A70="","",INDEX(INDIRECT("gdn_raw!AG:AG"),MATCH($B$4,INDIRECT("gdn_raw!AA:AA"),0)+$A70))</f>
        <v/>
      </c>
      <c r="J70" s="139" t="str">
        <f t="shared" ref="J70:J101" ca="1" si="26">IF($A70="","",INDEX(INDIRECT("gdn_raw!AI:AI"),MATCH($B$4,INDIRECT("gdn_raw!AA:AA"),0)+$A70))</f>
        <v/>
      </c>
      <c r="K70" s="140" t="str">
        <f t="shared" ca="1" si="10"/>
        <v/>
      </c>
      <c r="L70" s="118" t="str">
        <f t="shared" ca="1" si="11"/>
        <v/>
      </c>
      <c r="M70" s="138" t="str">
        <f t="shared" ca="1" si="12"/>
        <v/>
      </c>
    </row>
    <row r="71" spans="1:13" x14ac:dyDescent="0.15">
      <c r="A71" s="138" t="str">
        <f t="shared" ref="A71:A134" ca="1" si="27">IF(ROW()-5&gt;$A$5,"",ROW()-5)</f>
        <v/>
      </c>
      <c r="B71" s="102" t="str">
        <f t="shared" ca="1" si="20"/>
        <v/>
      </c>
      <c r="C71" s="102" t="str">
        <f t="shared" ca="1" si="21"/>
        <v/>
      </c>
      <c r="D71" s="139" t="str">
        <f t="shared" ca="1" si="22"/>
        <v/>
      </c>
      <c r="E71" s="139" t="str">
        <f t="shared" ca="1" si="23"/>
        <v/>
      </c>
      <c r="F71" s="140" t="str">
        <f t="shared" ref="F71:F105" ca="1" si="28">IF($A71="","",IFERROR(E71/D71,""))</f>
        <v/>
      </c>
      <c r="G71" s="118" t="str">
        <f t="shared" ref="G71:G105" ca="1" si="29">IF($A71="","",IFERROR(H71/E71,""))</f>
        <v/>
      </c>
      <c r="H71" s="118" t="str">
        <f t="shared" ca="1" si="24"/>
        <v/>
      </c>
      <c r="I71" s="141" t="str">
        <f t="shared" ca="1" si="25"/>
        <v/>
      </c>
      <c r="J71" s="139" t="str">
        <f t="shared" ca="1" si="26"/>
        <v/>
      </c>
      <c r="K71" s="140" t="str">
        <f t="shared" ref="K71:K105" ca="1" si="30">IF($A71="","",IFERROR(J71/E71,""))</f>
        <v/>
      </c>
      <c r="L71" s="118" t="str">
        <f t="shared" ref="L71:L105" ca="1" si="31">IF($A71="","",IFERROR(H71/J71,""))</f>
        <v/>
      </c>
      <c r="M71" s="138" t="str">
        <f t="shared" ref="M71:M105" ca="1" si="32">IF($A71="","",IF(J71&gt;0,IF(L71&gt;$L$5,"B","A"),IF(J71=0,IF(H71&gt;$L$5,"C","D"))))</f>
        <v/>
      </c>
    </row>
    <row r="72" spans="1:13" x14ac:dyDescent="0.15">
      <c r="A72" s="138" t="str">
        <f t="shared" ca="1" si="27"/>
        <v/>
      </c>
      <c r="B72" s="102" t="str">
        <f t="shared" ca="1" si="20"/>
        <v/>
      </c>
      <c r="C72" s="102" t="str">
        <f t="shared" ca="1" si="21"/>
        <v/>
      </c>
      <c r="D72" s="139" t="str">
        <f t="shared" ca="1" si="22"/>
        <v/>
      </c>
      <c r="E72" s="139" t="str">
        <f t="shared" ca="1" si="23"/>
        <v/>
      </c>
      <c r="F72" s="140" t="str">
        <f t="shared" ca="1" si="28"/>
        <v/>
      </c>
      <c r="G72" s="118" t="str">
        <f t="shared" ca="1" si="29"/>
        <v/>
      </c>
      <c r="H72" s="118" t="str">
        <f t="shared" ca="1" si="24"/>
        <v/>
      </c>
      <c r="I72" s="141" t="str">
        <f t="shared" ca="1" si="25"/>
        <v/>
      </c>
      <c r="J72" s="139" t="str">
        <f t="shared" ca="1" si="26"/>
        <v/>
      </c>
      <c r="K72" s="140" t="str">
        <f t="shared" ca="1" si="30"/>
        <v/>
      </c>
      <c r="L72" s="118" t="str">
        <f t="shared" ca="1" si="31"/>
        <v/>
      </c>
      <c r="M72" s="138" t="str">
        <f t="shared" ca="1" si="32"/>
        <v/>
      </c>
    </row>
    <row r="73" spans="1:13" x14ac:dyDescent="0.15">
      <c r="A73" s="138" t="str">
        <f t="shared" ca="1" si="27"/>
        <v/>
      </c>
      <c r="B73" s="102" t="str">
        <f t="shared" ca="1" si="20"/>
        <v/>
      </c>
      <c r="C73" s="102" t="str">
        <f t="shared" ca="1" si="21"/>
        <v/>
      </c>
      <c r="D73" s="139" t="str">
        <f t="shared" ca="1" si="22"/>
        <v/>
      </c>
      <c r="E73" s="139" t="str">
        <f t="shared" ca="1" si="23"/>
        <v/>
      </c>
      <c r="F73" s="140" t="str">
        <f t="shared" ca="1" si="28"/>
        <v/>
      </c>
      <c r="G73" s="118" t="str">
        <f t="shared" ca="1" si="29"/>
        <v/>
      </c>
      <c r="H73" s="118" t="str">
        <f t="shared" ca="1" si="24"/>
        <v/>
      </c>
      <c r="I73" s="141" t="str">
        <f t="shared" ca="1" si="25"/>
        <v/>
      </c>
      <c r="J73" s="139" t="str">
        <f t="shared" ca="1" si="26"/>
        <v/>
      </c>
      <c r="K73" s="140" t="str">
        <f t="shared" ca="1" si="30"/>
        <v/>
      </c>
      <c r="L73" s="118" t="str">
        <f t="shared" ca="1" si="31"/>
        <v/>
      </c>
      <c r="M73" s="138" t="str">
        <f t="shared" ca="1" si="32"/>
        <v/>
      </c>
    </row>
    <row r="74" spans="1:13" x14ac:dyDescent="0.15">
      <c r="A74" s="138" t="str">
        <f t="shared" ca="1" si="27"/>
        <v/>
      </c>
      <c r="B74" s="102" t="str">
        <f t="shared" ca="1" si="20"/>
        <v/>
      </c>
      <c r="C74" s="102" t="str">
        <f t="shared" ca="1" si="21"/>
        <v/>
      </c>
      <c r="D74" s="139" t="str">
        <f t="shared" ca="1" si="22"/>
        <v/>
      </c>
      <c r="E74" s="139" t="str">
        <f t="shared" ca="1" si="23"/>
        <v/>
      </c>
      <c r="F74" s="140" t="str">
        <f t="shared" ca="1" si="28"/>
        <v/>
      </c>
      <c r="G74" s="118" t="str">
        <f t="shared" ca="1" si="29"/>
        <v/>
      </c>
      <c r="H74" s="118" t="str">
        <f t="shared" ca="1" si="24"/>
        <v/>
      </c>
      <c r="I74" s="141" t="str">
        <f t="shared" ca="1" si="25"/>
        <v/>
      </c>
      <c r="J74" s="139" t="str">
        <f t="shared" ca="1" si="26"/>
        <v/>
      </c>
      <c r="K74" s="140" t="str">
        <f t="shared" ca="1" si="30"/>
        <v/>
      </c>
      <c r="L74" s="118" t="str">
        <f t="shared" ca="1" si="31"/>
        <v/>
      </c>
      <c r="M74" s="138" t="str">
        <f t="shared" ca="1" si="32"/>
        <v/>
      </c>
    </row>
    <row r="75" spans="1:13" x14ac:dyDescent="0.15">
      <c r="A75" s="138" t="str">
        <f t="shared" ca="1" si="27"/>
        <v/>
      </c>
      <c r="B75" s="102" t="str">
        <f t="shared" ca="1" si="20"/>
        <v/>
      </c>
      <c r="C75" s="102" t="str">
        <f t="shared" ca="1" si="21"/>
        <v/>
      </c>
      <c r="D75" s="139" t="str">
        <f t="shared" ca="1" si="22"/>
        <v/>
      </c>
      <c r="E75" s="139" t="str">
        <f t="shared" ca="1" si="23"/>
        <v/>
      </c>
      <c r="F75" s="140" t="str">
        <f t="shared" ca="1" si="28"/>
        <v/>
      </c>
      <c r="G75" s="118" t="str">
        <f t="shared" ca="1" si="29"/>
        <v/>
      </c>
      <c r="H75" s="118" t="str">
        <f t="shared" ca="1" si="24"/>
        <v/>
      </c>
      <c r="I75" s="141" t="str">
        <f t="shared" ca="1" si="25"/>
        <v/>
      </c>
      <c r="J75" s="139" t="str">
        <f t="shared" ca="1" si="26"/>
        <v/>
      </c>
      <c r="K75" s="140" t="str">
        <f t="shared" ca="1" si="30"/>
        <v/>
      </c>
      <c r="L75" s="118" t="str">
        <f t="shared" ca="1" si="31"/>
        <v/>
      </c>
      <c r="M75" s="138" t="str">
        <f t="shared" ca="1" si="32"/>
        <v/>
      </c>
    </row>
    <row r="76" spans="1:13" x14ac:dyDescent="0.15">
      <c r="A76" s="138" t="str">
        <f t="shared" ca="1" si="27"/>
        <v/>
      </c>
      <c r="B76" s="102" t="str">
        <f t="shared" ca="1" si="20"/>
        <v/>
      </c>
      <c r="C76" s="102" t="str">
        <f t="shared" ca="1" si="21"/>
        <v/>
      </c>
      <c r="D76" s="139" t="str">
        <f t="shared" ca="1" si="22"/>
        <v/>
      </c>
      <c r="E76" s="139" t="str">
        <f t="shared" ca="1" si="23"/>
        <v/>
      </c>
      <c r="F76" s="140" t="str">
        <f t="shared" ca="1" si="28"/>
        <v/>
      </c>
      <c r="G76" s="118" t="str">
        <f t="shared" ca="1" si="29"/>
        <v/>
      </c>
      <c r="H76" s="118" t="str">
        <f t="shared" ca="1" si="24"/>
        <v/>
      </c>
      <c r="I76" s="141" t="str">
        <f t="shared" ca="1" si="25"/>
        <v/>
      </c>
      <c r="J76" s="139" t="str">
        <f t="shared" ca="1" si="26"/>
        <v/>
      </c>
      <c r="K76" s="140" t="str">
        <f t="shared" ca="1" si="30"/>
        <v/>
      </c>
      <c r="L76" s="118" t="str">
        <f t="shared" ca="1" si="31"/>
        <v/>
      </c>
      <c r="M76" s="138" t="str">
        <f t="shared" ca="1" si="32"/>
        <v/>
      </c>
    </row>
    <row r="77" spans="1:13" x14ac:dyDescent="0.15">
      <c r="A77" s="138" t="str">
        <f t="shared" ca="1" si="27"/>
        <v/>
      </c>
      <c r="B77" s="102" t="str">
        <f t="shared" ca="1" si="20"/>
        <v/>
      </c>
      <c r="C77" s="102" t="str">
        <f t="shared" ca="1" si="21"/>
        <v/>
      </c>
      <c r="D77" s="139" t="str">
        <f t="shared" ca="1" si="22"/>
        <v/>
      </c>
      <c r="E77" s="139" t="str">
        <f t="shared" ca="1" si="23"/>
        <v/>
      </c>
      <c r="F77" s="140" t="str">
        <f t="shared" ca="1" si="28"/>
        <v/>
      </c>
      <c r="G77" s="118" t="str">
        <f t="shared" ca="1" si="29"/>
        <v/>
      </c>
      <c r="H77" s="118" t="str">
        <f t="shared" ca="1" si="24"/>
        <v/>
      </c>
      <c r="I77" s="141" t="str">
        <f t="shared" ca="1" si="25"/>
        <v/>
      </c>
      <c r="J77" s="139" t="str">
        <f t="shared" ca="1" si="26"/>
        <v/>
      </c>
      <c r="K77" s="140" t="str">
        <f t="shared" ca="1" si="30"/>
        <v/>
      </c>
      <c r="L77" s="118" t="str">
        <f t="shared" ca="1" si="31"/>
        <v/>
      </c>
      <c r="M77" s="138" t="str">
        <f t="shared" ca="1" si="32"/>
        <v/>
      </c>
    </row>
    <row r="78" spans="1:13" x14ac:dyDescent="0.15">
      <c r="A78" s="138" t="str">
        <f t="shared" ca="1" si="27"/>
        <v/>
      </c>
      <c r="B78" s="102" t="str">
        <f t="shared" ca="1" si="20"/>
        <v/>
      </c>
      <c r="C78" s="102" t="str">
        <f t="shared" ca="1" si="21"/>
        <v/>
      </c>
      <c r="D78" s="139" t="str">
        <f t="shared" ca="1" si="22"/>
        <v/>
      </c>
      <c r="E78" s="139" t="str">
        <f t="shared" ca="1" si="23"/>
        <v/>
      </c>
      <c r="F78" s="140" t="str">
        <f t="shared" ca="1" si="28"/>
        <v/>
      </c>
      <c r="G78" s="118" t="str">
        <f t="shared" ca="1" si="29"/>
        <v/>
      </c>
      <c r="H78" s="118" t="str">
        <f t="shared" ca="1" si="24"/>
        <v/>
      </c>
      <c r="I78" s="141" t="str">
        <f t="shared" ca="1" si="25"/>
        <v/>
      </c>
      <c r="J78" s="139" t="str">
        <f t="shared" ca="1" si="26"/>
        <v/>
      </c>
      <c r="K78" s="140" t="str">
        <f t="shared" ca="1" si="30"/>
        <v/>
      </c>
      <c r="L78" s="118" t="str">
        <f t="shared" ca="1" si="31"/>
        <v/>
      </c>
      <c r="M78" s="138" t="str">
        <f t="shared" ca="1" si="32"/>
        <v/>
      </c>
    </row>
    <row r="79" spans="1:13" x14ac:dyDescent="0.15">
      <c r="A79" s="138" t="str">
        <f t="shared" ca="1" si="27"/>
        <v/>
      </c>
      <c r="B79" s="102" t="str">
        <f t="shared" ca="1" si="20"/>
        <v/>
      </c>
      <c r="C79" s="102" t="str">
        <f t="shared" ca="1" si="21"/>
        <v/>
      </c>
      <c r="D79" s="139" t="str">
        <f t="shared" ca="1" si="22"/>
        <v/>
      </c>
      <c r="E79" s="139" t="str">
        <f t="shared" ca="1" si="23"/>
        <v/>
      </c>
      <c r="F79" s="140" t="str">
        <f t="shared" ca="1" si="28"/>
        <v/>
      </c>
      <c r="G79" s="118" t="str">
        <f t="shared" ca="1" si="29"/>
        <v/>
      </c>
      <c r="H79" s="118" t="str">
        <f t="shared" ca="1" si="24"/>
        <v/>
      </c>
      <c r="I79" s="141" t="str">
        <f t="shared" ca="1" si="25"/>
        <v/>
      </c>
      <c r="J79" s="139" t="str">
        <f t="shared" ca="1" si="26"/>
        <v/>
      </c>
      <c r="K79" s="140" t="str">
        <f t="shared" ca="1" si="30"/>
        <v/>
      </c>
      <c r="L79" s="118" t="str">
        <f t="shared" ca="1" si="31"/>
        <v/>
      </c>
      <c r="M79" s="138" t="str">
        <f t="shared" ca="1" si="32"/>
        <v/>
      </c>
    </row>
    <row r="80" spans="1:13" x14ac:dyDescent="0.15">
      <c r="A80" s="138" t="str">
        <f t="shared" ca="1" si="27"/>
        <v/>
      </c>
      <c r="B80" s="102" t="str">
        <f t="shared" ca="1" si="20"/>
        <v/>
      </c>
      <c r="C80" s="102" t="str">
        <f t="shared" ca="1" si="21"/>
        <v/>
      </c>
      <c r="D80" s="139" t="str">
        <f t="shared" ca="1" si="22"/>
        <v/>
      </c>
      <c r="E80" s="139" t="str">
        <f t="shared" ca="1" si="23"/>
        <v/>
      </c>
      <c r="F80" s="140" t="str">
        <f t="shared" ca="1" si="28"/>
        <v/>
      </c>
      <c r="G80" s="118" t="str">
        <f t="shared" ca="1" si="29"/>
        <v/>
      </c>
      <c r="H80" s="118" t="str">
        <f t="shared" ca="1" si="24"/>
        <v/>
      </c>
      <c r="I80" s="141" t="str">
        <f t="shared" ca="1" si="25"/>
        <v/>
      </c>
      <c r="J80" s="139" t="str">
        <f t="shared" ca="1" si="26"/>
        <v/>
      </c>
      <c r="K80" s="140" t="str">
        <f t="shared" ca="1" si="30"/>
        <v/>
      </c>
      <c r="L80" s="118" t="str">
        <f t="shared" ca="1" si="31"/>
        <v/>
      </c>
      <c r="M80" s="138" t="str">
        <f t="shared" ca="1" si="32"/>
        <v/>
      </c>
    </row>
    <row r="81" spans="1:13" x14ac:dyDescent="0.15">
      <c r="A81" s="138" t="str">
        <f t="shared" ca="1" si="27"/>
        <v/>
      </c>
      <c r="B81" s="102" t="str">
        <f t="shared" ca="1" si="20"/>
        <v/>
      </c>
      <c r="C81" s="102" t="str">
        <f t="shared" ca="1" si="21"/>
        <v/>
      </c>
      <c r="D81" s="139" t="str">
        <f t="shared" ca="1" si="22"/>
        <v/>
      </c>
      <c r="E81" s="139" t="str">
        <f t="shared" ca="1" si="23"/>
        <v/>
      </c>
      <c r="F81" s="140" t="str">
        <f t="shared" ca="1" si="28"/>
        <v/>
      </c>
      <c r="G81" s="118" t="str">
        <f t="shared" ca="1" si="29"/>
        <v/>
      </c>
      <c r="H81" s="118" t="str">
        <f t="shared" ca="1" si="24"/>
        <v/>
      </c>
      <c r="I81" s="141" t="str">
        <f t="shared" ca="1" si="25"/>
        <v/>
      </c>
      <c r="J81" s="139" t="str">
        <f t="shared" ca="1" si="26"/>
        <v/>
      </c>
      <c r="K81" s="140" t="str">
        <f t="shared" ca="1" si="30"/>
        <v/>
      </c>
      <c r="L81" s="118" t="str">
        <f t="shared" ca="1" si="31"/>
        <v/>
      </c>
      <c r="M81" s="138" t="str">
        <f t="shared" ca="1" si="32"/>
        <v/>
      </c>
    </row>
    <row r="82" spans="1:13" x14ac:dyDescent="0.15">
      <c r="A82" s="138" t="str">
        <f t="shared" ca="1" si="27"/>
        <v/>
      </c>
      <c r="B82" s="102" t="str">
        <f t="shared" ca="1" si="20"/>
        <v/>
      </c>
      <c r="C82" s="102" t="str">
        <f t="shared" ca="1" si="21"/>
        <v/>
      </c>
      <c r="D82" s="139" t="str">
        <f t="shared" ca="1" si="22"/>
        <v/>
      </c>
      <c r="E82" s="139" t="str">
        <f t="shared" ca="1" si="23"/>
        <v/>
      </c>
      <c r="F82" s="140" t="str">
        <f t="shared" ca="1" si="28"/>
        <v/>
      </c>
      <c r="G82" s="118" t="str">
        <f t="shared" ca="1" si="29"/>
        <v/>
      </c>
      <c r="H82" s="118" t="str">
        <f t="shared" ca="1" si="24"/>
        <v/>
      </c>
      <c r="I82" s="141" t="str">
        <f t="shared" ca="1" si="25"/>
        <v/>
      </c>
      <c r="J82" s="139" t="str">
        <f t="shared" ca="1" si="26"/>
        <v/>
      </c>
      <c r="K82" s="140" t="str">
        <f t="shared" ca="1" si="30"/>
        <v/>
      </c>
      <c r="L82" s="118" t="str">
        <f t="shared" ca="1" si="31"/>
        <v/>
      </c>
      <c r="M82" s="138" t="str">
        <f t="shared" ca="1" si="32"/>
        <v/>
      </c>
    </row>
    <row r="83" spans="1:13" x14ac:dyDescent="0.15">
      <c r="A83" s="138" t="str">
        <f t="shared" ca="1" si="27"/>
        <v/>
      </c>
      <c r="B83" s="102" t="str">
        <f t="shared" ca="1" si="20"/>
        <v/>
      </c>
      <c r="C83" s="102" t="str">
        <f t="shared" ca="1" si="21"/>
        <v/>
      </c>
      <c r="D83" s="139" t="str">
        <f t="shared" ca="1" si="22"/>
        <v/>
      </c>
      <c r="E83" s="139" t="str">
        <f t="shared" ca="1" si="23"/>
        <v/>
      </c>
      <c r="F83" s="140" t="str">
        <f t="shared" ca="1" si="28"/>
        <v/>
      </c>
      <c r="G83" s="118" t="str">
        <f t="shared" ca="1" si="29"/>
        <v/>
      </c>
      <c r="H83" s="118" t="str">
        <f t="shared" ca="1" si="24"/>
        <v/>
      </c>
      <c r="I83" s="141" t="str">
        <f t="shared" ca="1" si="25"/>
        <v/>
      </c>
      <c r="J83" s="139" t="str">
        <f t="shared" ca="1" si="26"/>
        <v/>
      </c>
      <c r="K83" s="140" t="str">
        <f t="shared" ca="1" si="30"/>
        <v/>
      </c>
      <c r="L83" s="118" t="str">
        <f t="shared" ca="1" si="31"/>
        <v/>
      </c>
      <c r="M83" s="138" t="str">
        <f t="shared" ca="1" si="32"/>
        <v/>
      </c>
    </row>
    <row r="84" spans="1:13" x14ac:dyDescent="0.15">
      <c r="A84" s="138" t="str">
        <f t="shared" ca="1" si="27"/>
        <v/>
      </c>
      <c r="B84" s="102" t="str">
        <f t="shared" ca="1" si="20"/>
        <v/>
      </c>
      <c r="C84" s="102" t="str">
        <f t="shared" ca="1" si="21"/>
        <v/>
      </c>
      <c r="D84" s="139" t="str">
        <f t="shared" ca="1" si="22"/>
        <v/>
      </c>
      <c r="E84" s="139" t="str">
        <f t="shared" ca="1" si="23"/>
        <v/>
      </c>
      <c r="F84" s="140" t="str">
        <f t="shared" ca="1" si="28"/>
        <v/>
      </c>
      <c r="G84" s="118" t="str">
        <f t="shared" ca="1" si="29"/>
        <v/>
      </c>
      <c r="H84" s="118" t="str">
        <f t="shared" ca="1" si="24"/>
        <v/>
      </c>
      <c r="I84" s="141" t="str">
        <f t="shared" ca="1" si="25"/>
        <v/>
      </c>
      <c r="J84" s="139" t="str">
        <f t="shared" ca="1" si="26"/>
        <v/>
      </c>
      <c r="K84" s="140" t="str">
        <f t="shared" ca="1" si="30"/>
        <v/>
      </c>
      <c r="L84" s="118" t="str">
        <f t="shared" ca="1" si="31"/>
        <v/>
      </c>
      <c r="M84" s="138" t="str">
        <f t="shared" ca="1" si="32"/>
        <v/>
      </c>
    </row>
    <row r="85" spans="1:13" x14ac:dyDescent="0.15">
      <c r="A85" s="138" t="str">
        <f t="shared" ca="1" si="27"/>
        <v/>
      </c>
      <c r="B85" s="102" t="str">
        <f t="shared" ca="1" si="20"/>
        <v/>
      </c>
      <c r="C85" s="102" t="str">
        <f t="shared" ca="1" si="21"/>
        <v/>
      </c>
      <c r="D85" s="139" t="str">
        <f t="shared" ca="1" si="22"/>
        <v/>
      </c>
      <c r="E85" s="139" t="str">
        <f t="shared" ca="1" si="23"/>
        <v/>
      </c>
      <c r="F85" s="140" t="str">
        <f t="shared" ca="1" si="28"/>
        <v/>
      </c>
      <c r="G85" s="118" t="str">
        <f t="shared" ca="1" si="29"/>
        <v/>
      </c>
      <c r="H85" s="118" t="str">
        <f t="shared" ca="1" si="24"/>
        <v/>
      </c>
      <c r="I85" s="141" t="str">
        <f t="shared" ca="1" si="25"/>
        <v/>
      </c>
      <c r="J85" s="139" t="str">
        <f t="shared" ca="1" si="26"/>
        <v/>
      </c>
      <c r="K85" s="140" t="str">
        <f t="shared" ca="1" si="30"/>
        <v/>
      </c>
      <c r="L85" s="118" t="str">
        <f t="shared" ca="1" si="31"/>
        <v/>
      </c>
      <c r="M85" s="138" t="str">
        <f t="shared" ca="1" si="32"/>
        <v/>
      </c>
    </row>
    <row r="86" spans="1:13" x14ac:dyDescent="0.15">
      <c r="A86" s="138" t="str">
        <f t="shared" ca="1" si="27"/>
        <v/>
      </c>
      <c r="B86" s="102" t="str">
        <f t="shared" ca="1" si="20"/>
        <v/>
      </c>
      <c r="C86" s="102" t="str">
        <f t="shared" ca="1" si="21"/>
        <v/>
      </c>
      <c r="D86" s="139" t="str">
        <f t="shared" ca="1" si="22"/>
        <v/>
      </c>
      <c r="E86" s="139" t="str">
        <f t="shared" ca="1" si="23"/>
        <v/>
      </c>
      <c r="F86" s="140" t="str">
        <f t="shared" ca="1" si="28"/>
        <v/>
      </c>
      <c r="G86" s="118" t="str">
        <f t="shared" ca="1" si="29"/>
        <v/>
      </c>
      <c r="H86" s="118" t="str">
        <f t="shared" ca="1" si="24"/>
        <v/>
      </c>
      <c r="I86" s="141" t="str">
        <f t="shared" ca="1" si="25"/>
        <v/>
      </c>
      <c r="J86" s="139" t="str">
        <f t="shared" ca="1" si="26"/>
        <v/>
      </c>
      <c r="K86" s="140" t="str">
        <f t="shared" ca="1" si="30"/>
        <v/>
      </c>
      <c r="L86" s="118" t="str">
        <f t="shared" ca="1" si="31"/>
        <v/>
      </c>
      <c r="M86" s="138" t="str">
        <f t="shared" ca="1" si="32"/>
        <v/>
      </c>
    </row>
    <row r="87" spans="1:13" x14ac:dyDescent="0.15">
      <c r="A87" s="138" t="str">
        <f t="shared" ca="1" si="27"/>
        <v/>
      </c>
      <c r="B87" s="102" t="str">
        <f t="shared" ca="1" si="20"/>
        <v/>
      </c>
      <c r="C87" s="102" t="str">
        <f t="shared" ca="1" si="21"/>
        <v/>
      </c>
      <c r="D87" s="139" t="str">
        <f t="shared" ca="1" si="22"/>
        <v/>
      </c>
      <c r="E87" s="139" t="str">
        <f t="shared" ca="1" si="23"/>
        <v/>
      </c>
      <c r="F87" s="140" t="str">
        <f t="shared" ca="1" si="28"/>
        <v/>
      </c>
      <c r="G87" s="118" t="str">
        <f t="shared" ca="1" si="29"/>
        <v/>
      </c>
      <c r="H87" s="118" t="str">
        <f t="shared" ca="1" si="24"/>
        <v/>
      </c>
      <c r="I87" s="141" t="str">
        <f t="shared" ca="1" si="25"/>
        <v/>
      </c>
      <c r="J87" s="139" t="str">
        <f t="shared" ca="1" si="26"/>
        <v/>
      </c>
      <c r="K87" s="140" t="str">
        <f t="shared" ca="1" si="30"/>
        <v/>
      </c>
      <c r="L87" s="118" t="str">
        <f t="shared" ca="1" si="31"/>
        <v/>
      </c>
      <c r="M87" s="138" t="str">
        <f t="shared" ca="1" si="32"/>
        <v/>
      </c>
    </row>
    <row r="88" spans="1:13" x14ac:dyDescent="0.15">
      <c r="A88" s="138" t="str">
        <f t="shared" ca="1" si="27"/>
        <v/>
      </c>
      <c r="B88" s="102" t="str">
        <f t="shared" ca="1" si="20"/>
        <v/>
      </c>
      <c r="C88" s="102" t="str">
        <f t="shared" ca="1" si="21"/>
        <v/>
      </c>
      <c r="D88" s="139" t="str">
        <f t="shared" ca="1" si="22"/>
        <v/>
      </c>
      <c r="E88" s="139" t="str">
        <f t="shared" ca="1" si="23"/>
        <v/>
      </c>
      <c r="F88" s="140" t="str">
        <f t="shared" ca="1" si="28"/>
        <v/>
      </c>
      <c r="G88" s="118" t="str">
        <f t="shared" ca="1" si="29"/>
        <v/>
      </c>
      <c r="H88" s="118" t="str">
        <f t="shared" ca="1" si="24"/>
        <v/>
      </c>
      <c r="I88" s="141" t="str">
        <f t="shared" ca="1" si="25"/>
        <v/>
      </c>
      <c r="J88" s="139" t="str">
        <f t="shared" ca="1" si="26"/>
        <v/>
      </c>
      <c r="K88" s="140" t="str">
        <f t="shared" ca="1" si="30"/>
        <v/>
      </c>
      <c r="L88" s="118" t="str">
        <f t="shared" ca="1" si="31"/>
        <v/>
      </c>
      <c r="M88" s="138" t="str">
        <f t="shared" ca="1" si="32"/>
        <v/>
      </c>
    </row>
    <row r="89" spans="1:13" x14ac:dyDescent="0.15">
      <c r="A89" s="138" t="str">
        <f t="shared" ca="1" si="27"/>
        <v/>
      </c>
      <c r="B89" s="102" t="str">
        <f t="shared" ca="1" si="20"/>
        <v/>
      </c>
      <c r="C89" s="102" t="str">
        <f t="shared" ca="1" si="21"/>
        <v/>
      </c>
      <c r="D89" s="139" t="str">
        <f t="shared" ca="1" si="22"/>
        <v/>
      </c>
      <c r="E89" s="139" t="str">
        <f t="shared" ca="1" si="23"/>
        <v/>
      </c>
      <c r="F89" s="140" t="str">
        <f t="shared" ca="1" si="28"/>
        <v/>
      </c>
      <c r="G89" s="118" t="str">
        <f t="shared" ca="1" si="29"/>
        <v/>
      </c>
      <c r="H89" s="118" t="str">
        <f t="shared" ca="1" si="24"/>
        <v/>
      </c>
      <c r="I89" s="141" t="str">
        <f t="shared" ca="1" si="25"/>
        <v/>
      </c>
      <c r="J89" s="139" t="str">
        <f t="shared" ca="1" si="26"/>
        <v/>
      </c>
      <c r="K89" s="140" t="str">
        <f t="shared" ca="1" si="30"/>
        <v/>
      </c>
      <c r="L89" s="118" t="str">
        <f t="shared" ca="1" si="31"/>
        <v/>
      </c>
      <c r="M89" s="138" t="str">
        <f t="shared" ca="1" si="32"/>
        <v/>
      </c>
    </row>
    <row r="90" spans="1:13" x14ac:dyDescent="0.15">
      <c r="A90" s="138" t="str">
        <f t="shared" ca="1" si="27"/>
        <v/>
      </c>
      <c r="B90" s="102" t="str">
        <f t="shared" ca="1" si="20"/>
        <v/>
      </c>
      <c r="C90" s="102" t="str">
        <f t="shared" ca="1" si="21"/>
        <v/>
      </c>
      <c r="D90" s="139" t="str">
        <f t="shared" ca="1" si="22"/>
        <v/>
      </c>
      <c r="E90" s="139" t="str">
        <f t="shared" ca="1" si="23"/>
        <v/>
      </c>
      <c r="F90" s="140" t="str">
        <f t="shared" ca="1" si="28"/>
        <v/>
      </c>
      <c r="G90" s="118" t="str">
        <f t="shared" ca="1" si="29"/>
        <v/>
      </c>
      <c r="H90" s="118" t="str">
        <f t="shared" ca="1" si="24"/>
        <v/>
      </c>
      <c r="I90" s="141" t="str">
        <f t="shared" ca="1" si="25"/>
        <v/>
      </c>
      <c r="J90" s="139" t="str">
        <f t="shared" ca="1" si="26"/>
        <v/>
      </c>
      <c r="K90" s="140" t="str">
        <f t="shared" ca="1" si="30"/>
        <v/>
      </c>
      <c r="L90" s="118" t="str">
        <f t="shared" ca="1" si="31"/>
        <v/>
      </c>
      <c r="M90" s="138" t="str">
        <f t="shared" ca="1" si="32"/>
        <v/>
      </c>
    </row>
    <row r="91" spans="1:13" x14ac:dyDescent="0.15">
      <c r="A91" s="138" t="str">
        <f t="shared" ca="1" si="27"/>
        <v/>
      </c>
      <c r="B91" s="102" t="str">
        <f t="shared" ca="1" si="20"/>
        <v/>
      </c>
      <c r="C91" s="102" t="str">
        <f t="shared" ca="1" si="21"/>
        <v/>
      </c>
      <c r="D91" s="139" t="str">
        <f t="shared" ca="1" si="22"/>
        <v/>
      </c>
      <c r="E91" s="139" t="str">
        <f t="shared" ca="1" si="23"/>
        <v/>
      </c>
      <c r="F91" s="140" t="str">
        <f t="shared" ca="1" si="28"/>
        <v/>
      </c>
      <c r="G91" s="118" t="str">
        <f t="shared" ca="1" si="29"/>
        <v/>
      </c>
      <c r="H91" s="118" t="str">
        <f t="shared" ca="1" si="24"/>
        <v/>
      </c>
      <c r="I91" s="141" t="str">
        <f t="shared" ca="1" si="25"/>
        <v/>
      </c>
      <c r="J91" s="139" t="str">
        <f t="shared" ca="1" si="26"/>
        <v/>
      </c>
      <c r="K91" s="140" t="str">
        <f t="shared" ca="1" si="30"/>
        <v/>
      </c>
      <c r="L91" s="118" t="str">
        <f t="shared" ca="1" si="31"/>
        <v/>
      </c>
      <c r="M91" s="138" t="str">
        <f t="shared" ca="1" si="32"/>
        <v/>
      </c>
    </row>
    <row r="92" spans="1:13" x14ac:dyDescent="0.15">
      <c r="A92" s="138" t="str">
        <f t="shared" ca="1" si="27"/>
        <v/>
      </c>
      <c r="B92" s="102" t="str">
        <f t="shared" ca="1" si="20"/>
        <v/>
      </c>
      <c r="C92" s="102" t="str">
        <f t="shared" ca="1" si="21"/>
        <v/>
      </c>
      <c r="D92" s="139" t="str">
        <f t="shared" ca="1" si="22"/>
        <v/>
      </c>
      <c r="E92" s="139" t="str">
        <f t="shared" ca="1" si="23"/>
        <v/>
      </c>
      <c r="F92" s="140" t="str">
        <f t="shared" ca="1" si="28"/>
        <v/>
      </c>
      <c r="G92" s="118" t="str">
        <f t="shared" ca="1" si="29"/>
        <v/>
      </c>
      <c r="H92" s="118" t="str">
        <f t="shared" ca="1" si="24"/>
        <v/>
      </c>
      <c r="I92" s="141" t="str">
        <f t="shared" ca="1" si="25"/>
        <v/>
      </c>
      <c r="J92" s="139" t="str">
        <f t="shared" ca="1" si="26"/>
        <v/>
      </c>
      <c r="K92" s="140" t="str">
        <f t="shared" ca="1" si="30"/>
        <v/>
      </c>
      <c r="L92" s="118" t="str">
        <f t="shared" ca="1" si="31"/>
        <v/>
      </c>
      <c r="M92" s="138" t="str">
        <f t="shared" ca="1" si="32"/>
        <v/>
      </c>
    </row>
    <row r="93" spans="1:13" x14ac:dyDescent="0.15">
      <c r="A93" s="138" t="str">
        <f t="shared" ca="1" si="27"/>
        <v/>
      </c>
      <c r="B93" s="102" t="str">
        <f t="shared" ca="1" si="20"/>
        <v/>
      </c>
      <c r="C93" s="102" t="str">
        <f t="shared" ca="1" si="21"/>
        <v/>
      </c>
      <c r="D93" s="139" t="str">
        <f t="shared" ca="1" si="22"/>
        <v/>
      </c>
      <c r="E93" s="139" t="str">
        <f t="shared" ca="1" si="23"/>
        <v/>
      </c>
      <c r="F93" s="140" t="str">
        <f t="shared" ca="1" si="28"/>
        <v/>
      </c>
      <c r="G93" s="118" t="str">
        <f t="shared" ca="1" si="29"/>
        <v/>
      </c>
      <c r="H93" s="118" t="str">
        <f t="shared" ca="1" si="24"/>
        <v/>
      </c>
      <c r="I93" s="141" t="str">
        <f t="shared" ca="1" si="25"/>
        <v/>
      </c>
      <c r="J93" s="139" t="str">
        <f t="shared" ca="1" si="26"/>
        <v/>
      </c>
      <c r="K93" s="140" t="str">
        <f t="shared" ca="1" si="30"/>
        <v/>
      </c>
      <c r="L93" s="118" t="str">
        <f t="shared" ca="1" si="31"/>
        <v/>
      </c>
      <c r="M93" s="138" t="str">
        <f t="shared" ca="1" si="32"/>
        <v/>
      </c>
    </row>
    <row r="94" spans="1:13" x14ac:dyDescent="0.15">
      <c r="A94" s="138" t="str">
        <f t="shared" ca="1" si="27"/>
        <v/>
      </c>
      <c r="B94" s="102" t="str">
        <f t="shared" ca="1" si="20"/>
        <v/>
      </c>
      <c r="C94" s="102" t="str">
        <f t="shared" ca="1" si="21"/>
        <v/>
      </c>
      <c r="D94" s="139" t="str">
        <f t="shared" ca="1" si="22"/>
        <v/>
      </c>
      <c r="E94" s="139" t="str">
        <f t="shared" ca="1" si="23"/>
        <v/>
      </c>
      <c r="F94" s="140" t="str">
        <f t="shared" ca="1" si="28"/>
        <v/>
      </c>
      <c r="G94" s="118" t="str">
        <f t="shared" ca="1" si="29"/>
        <v/>
      </c>
      <c r="H94" s="118" t="str">
        <f t="shared" ca="1" si="24"/>
        <v/>
      </c>
      <c r="I94" s="141" t="str">
        <f t="shared" ca="1" si="25"/>
        <v/>
      </c>
      <c r="J94" s="139" t="str">
        <f t="shared" ca="1" si="26"/>
        <v/>
      </c>
      <c r="K94" s="140" t="str">
        <f t="shared" ca="1" si="30"/>
        <v/>
      </c>
      <c r="L94" s="118" t="str">
        <f t="shared" ca="1" si="31"/>
        <v/>
      </c>
      <c r="M94" s="138" t="str">
        <f t="shared" ca="1" si="32"/>
        <v/>
      </c>
    </row>
    <row r="95" spans="1:13" x14ac:dyDescent="0.15">
      <c r="A95" s="138" t="str">
        <f t="shared" ca="1" si="27"/>
        <v/>
      </c>
      <c r="B95" s="102" t="str">
        <f t="shared" ca="1" si="20"/>
        <v/>
      </c>
      <c r="C95" s="102" t="str">
        <f t="shared" ca="1" si="21"/>
        <v/>
      </c>
      <c r="D95" s="139" t="str">
        <f t="shared" ca="1" si="22"/>
        <v/>
      </c>
      <c r="E95" s="139" t="str">
        <f t="shared" ca="1" si="23"/>
        <v/>
      </c>
      <c r="F95" s="140" t="str">
        <f t="shared" ca="1" si="28"/>
        <v/>
      </c>
      <c r="G95" s="118" t="str">
        <f t="shared" ca="1" si="29"/>
        <v/>
      </c>
      <c r="H95" s="118" t="str">
        <f t="shared" ca="1" si="24"/>
        <v/>
      </c>
      <c r="I95" s="141" t="str">
        <f t="shared" ca="1" si="25"/>
        <v/>
      </c>
      <c r="J95" s="139" t="str">
        <f t="shared" ca="1" si="26"/>
        <v/>
      </c>
      <c r="K95" s="140" t="str">
        <f t="shared" ca="1" si="30"/>
        <v/>
      </c>
      <c r="L95" s="118" t="str">
        <f t="shared" ca="1" si="31"/>
        <v/>
      </c>
      <c r="M95" s="138" t="str">
        <f t="shared" ca="1" si="32"/>
        <v/>
      </c>
    </row>
    <row r="96" spans="1:13" x14ac:dyDescent="0.15">
      <c r="A96" s="138" t="str">
        <f t="shared" ca="1" si="27"/>
        <v/>
      </c>
      <c r="B96" s="102" t="str">
        <f t="shared" ca="1" si="20"/>
        <v/>
      </c>
      <c r="C96" s="102" t="str">
        <f t="shared" ca="1" si="21"/>
        <v/>
      </c>
      <c r="D96" s="139" t="str">
        <f t="shared" ca="1" si="22"/>
        <v/>
      </c>
      <c r="E96" s="139" t="str">
        <f t="shared" ca="1" si="23"/>
        <v/>
      </c>
      <c r="F96" s="140" t="str">
        <f t="shared" ca="1" si="28"/>
        <v/>
      </c>
      <c r="G96" s="118" t="str">
        <f t="shared" ca="1" si="29"/>
        <v/>
      </c>
      <c r="H96" s="118" t="str">
        <f t="shared" ca="1" si="24"/>
        <v/>
      </c>
      <c r="I96" s="141" t="str">
        <f t="shared" ca="1" si="25"/>
        <v/>
      </c>
      <c r="J96" s="139" t="str">
        <f t="shared" ca="1" si="26"/>
        <v/>
      </c>
      <c r="K96" s="140" t="str">
        <f t="shared" ca="1" si="30"/>
        <v/>
      </c>
      <c r="L96" s="118" t="str">
        <f t="shared" ca="1" si="31"/>
        <v/>
      </c>
      <c r="M96" s="138" t="str">
        <f t="shared" ca="1" si="32"/>
        <v/>
      </c>
    </row>
    <row r="97" spans="1:13" x14ac:dyDescent="0.15">
      <c r="A97" s="138" t="str">
        <f t="shared" ca="1" si="27"/>
        <v/>
      </c>
      <c r="B97" s="102" t="str">
        <f t="shared" ca="1" si="20"/>
        <v/>
      </c>
      <c r="C97" s="102" t="str">
        <f t="shared" ca="1" si="21"/>
        <v/>
      </c>
      <c r="D97" s="139" t="str">
        <f t="shared" ca="1" si="22"/>
        <v/>
      </c>
      <c r="E97" s="139" t="str">
        <f t="shared" ca="1" si="23"/>
        <v/>
      </c>
      <c r="F97" s="140" t="str">
        <f t="shared" ca="1" si="28"/>
        <v/>
      </c>
      <c r="G97" s="118" t="str">
        <f t="shared" ca="1" si="29"/>
        <v/>
      </c>
      <c r="H97" s="118" t="str">
        <f t="shared" ca="1" si="24"/>
        <v/>
      </c>
      <c r="I97" s="141" t="str">
        <f t="shared" ca="1" si="25"/>
        <v/>
      </c>
      <c r="J97" s="139" t="str">
        <f t="shared" ca="1" si="26"/>
        <v/>
      </c>
      <c r="K97" s="140" t="str">
        <f t="shared" ca="1" si="30"/>
        <v/>
      </c>
      <c r="L97" s="118" t="str">
        <f t="shared" ca="1" si="31"/>
        <v/>
      </c>
      <c r="M97" s="138" t="str">
        <f t="shared" ca="1" si="32"/>
        <v/>
      </c>
    </row>
    <row r="98" spans="1:13" x14ac:dyDescent="0.15">
      <c r="A98" s="138" t="str">
        <f t="shared" ca="1" si="27"/>
        <v/>
      </c>
      <c r="B98" s="102" t="str">
        <f t="shared" ca="1" si="20"/>
        <v/>
      </c>
      <c r="C98" s="102" t="str">
        <f t="shared" ca="1" si="21"/>
        <v/>
      </c>
      <c r="D98" s="139" t="str">
        <f t="shared" ca="1" si="22"/>
        <v/>
      </c>
      <c r="E98" s="139" t="str">
        <f t="shared" ca="1" si="23"/>
        <v/>
      </c>
      <c r="F98" s="140" t="str">
        <f t="shared" ca="1" si="28"/>
        <v/>
      </c>
      <c r="G98" s="118" t="str">
        <f t="shared" ca="1" si="29"/>
        <v/>
      </c>
      <c r="H98" s="118" t="str">
        <f t="shared" ca="1" si="24"/>
        <v/>
      </c>
      <c r="I98" s="141" t="str">
        <f t="shared" ca="1" si="25"/>
        <v/>
      </c>
      <c r="J98" s="139" t="str">
        <f t="shared" ca="1" si="26"/>
        <v/>
      </c>
      <c r="K98" s="140" t="str">
        <f t="shared" ca="1" si="30"/>
        <v/>
      </c>
      <c r="L98" s="118" t="str">
        <f t="shared" ca="1" si="31"/>
        <v/>
      </c>
      <c r="M98" s="138" t="str">
        <f t="shared" ca="1" si="32"/>
        <v/>
      </c>
    </row>
    <row r="99" spans="1:13" x14ac:dyDescent="0.15">
      <c r="A99" s="138" t="str">
        <f t="shared" ca="1" si="27"/>
        <v/>
      </c>
      <c r="B99" s="102" t="str">
        <f t="shared" ca="1" si="20"/>
        <v/>
      </c>
      <c r="C99" s="102" t="str">
        <f t="shared" ca="1" si="21"/>
        <v/>
      </c>
      <c r="D99" s="139" t="str">
        <f t="shared" ca="1" si="22"/>
        <v/>
      </c>
      <c r="E99" s="139" t="str">
        <f t="shared" ca="1" si="23"/>
        <v/>
      </c>
      <c r="F99" s="140" t="str">
        <f t="shared" ca="1" si="28"/>
        <v/>
      </c>
      <c r="G99" s="118" t="str">
        <f t="shared" ca="1" si="29"/>
        <v/>
      </c>
      <c r="H99" s="118" t="str">
        <f t="shared" ca="1" si="24"/>
        <v/>
      </c>
      <c r="I99" s="141" t="str">
        <f t="shared" ca="1" si="25"/>
        <v/>
      </c>
      <c r="J99" s="139" t="str">
        <f t="shared" ca="1" si="26"/>
        <v/>
      </c>
      <c r="K99" s="140" t="str">
        <f t="shared" ca="1" si="30"/>
        <v/>
      </c>
      <c r="L99" s="118" t="str">
        <f t="shared" ca="1" si="31"/>
        <v/>
      </c>
      <c r="M99" s="138" t="str">
        <f t="shared" ca="1" si="32"/>
        <v/>
      </c>
    </row>
    <row r="100" spans="1:13" x14ac:dyDescent="0.15">
      <c r="A100" s="138" t="str">
        <f t="shared" ca="1" si="27"/>
        <v/>
      </c>
      <c r="B100" s="102" t="str">
        <f t="shared" ca="1" si="20"/>
        <v/>
      </c>
      <c r="C100" s="102" t="str">
        <f t="shared" ca="1" si="21"/>
        <v/>
      </c>
      <c r="D100" s="139" t="str">
        <f t="shared" ca="1" si="22"/>
        <v/>
      </c>
      <c r="E100" s="139" t="str">
        <f t="shared" ca="1" si="23"/>
        <v/>
      </c>
      <c r="F100" s="140" t="str">
        <f t="shared" ca="1" si="28"/>
        <v/>
      </c>
      <c r="G100" s="118" t="str">
        <f t="shared" ca="1" si="29"/>
        <v/>
      </c>
      <c r="H100" s="118" t="str">
        <f t="shared" ca="1" si="24"/>
        <v/>
      </c>
      <c r="I100" s="141" t="str">
        <f t="shared" ca="1" si="25"/>
        <v/>
      </c>
      <c r="J100" s="139" t="str">
        <f t="shared" ca="1" si="26"/>
        <v/>
      </c>
      <c r="K100" s="140" t="str">
        <f t="shared" ca="1" si="30"/>
        <v/>
      </c>
      <c r="L100" s="118" t="str">
        <f t="shared" ca="1" si="31"/>
        <v/>
      </c>
      <c r="M100" s="138" t="str">
        <f t="shared" ca="1" si="32"/>
        <v/>
      </c>
    </row>
    <row r="101" spans="1:13" x14ac:dyDescent="0.15">
      <c r="A101" s="138" t="str">
        <f t="shared" ca="1" si="27"/>
        <v/>
      </c>
      <c r="B101" s="102" t="str">
        <f t="shared" ca="1" si="20"/>
        <v/>
      </c>
      <c r="C101" s="102" t="str">
        <f t="shared" ca="1" si="21"/>
        <v/>
      </c>
      <c r="D101" s="139" t="str">
        <f t="shared" ca="1" si="22"/>
        <v/>
      </c>
      <c r="E101" s="139" t="str">
        <f t="shared" ca="1" si="23"/>
        <v/>
      </c>
      <c r="F101" s="140" t="str">
        <f t="shared" ca="1" si="28"/>
        <v/>
      </c>
      <c r="G101" s="118" t="str">
        <f t="shared" ca="1" si="29"/>
        <v/>
      </c>
      <c r="H101" s="118" t="str">
        <f t="shared" ca="1" si="24"/>
        <v/>
      </c>
      <c r="I101" s="141" t="str">
        <f t="shared" ca="1" si="25"/>
        <v/>
      </c>
      <c r="J101" s="139" t="str">
        <f t="shared" ca="1" si="26"/>
        <v/>
      </c>
      <c r="K101" s="140" t="str">
        <f t="shared" ca="1" si="30"/>
        <v/>
      </c>
      <c r="L101" s="118" t="str">
        <f t="shared" ca="1" si="31"/>
        <v/>
      </c>
      <c r="M101" s="138" t="str">
        <f t="shared" ca="1" si="32"/>
        <v/>
      </c>
    </row>
    <row r="102" spans="1:13" x14ac:dyDescent="0.15">
      <c r="A102" s="138" t="str">
        <f t="shared" ca="1" si="27"/>
        <v/>
      </c>
      <c r="B102" s="102" t="str">
        <f t="shared" ref="B102:B165" ca="1" si="33">IF($A102="","",INDEX(INDIRECT("gdn_raw!AA:AA"),MATCH($B$4,INDIRECT("gdn_raw!AA:AA"),0)+$A102))</f>
        <v/>
      </c>
      <c r="C102" s="102" t="str">
        <f t="shared" ref="C102:C165" ca="1" si="34">IF($A102="","",INDEX(INDIRECT("gdn_raw!AB:AB"),MATCH($B$4,INDIRECT("gdn_raw!AA:AA"),0)+$A102))</f>
        <v/>
      </c>
      <c r="D102" s="139" t="str">
        <f t="shared" ref="D102:D165" ca="1" si="35">IF($A102="","",INDEX(INDIRECT("gdn_raw!AC:AC"),MATCH($B$4,INDIRECT("gdn_raw!AA:AA"),0)+$A102))</f>
        <v/>
      </c>
      <c r="E102" s="139" t="str">
        <f t="shared" ref="E102:E165" ca="1" si="36">IF($A102="","",INDEX(INDIRECT("gdn_raw!AD:AD"),MATCH($B$4,INDIRECT("gdn_raw!AA:AA"),0)+$A102))</f>
        <v/>
      </c>
      <c r="F102" s="140" t="str">
        <f t="shared" ca="1" si="28"/>
        <v/>
      </c>
      <c r="G102" s="118" t="str">
        <f t="shared" ca="1" si="29"/>
        <v/>
      </c>
      <c r="H102" s="118" t="str">
        <f t="shared" ref="H102:H165" ca="1" si="37">IF($A102="","",INDEX(INDIRECT("gdn_raw!AF:AF"),MATCH($B$4,INDIRECT("gdn_raw!AA:AA"),0)+$A102))</f>
        <v/>
      </c>
      <c r="I102" s="141" t="str">
        <f t="shared" ref="I102:I165" ca="1" si="38">IF($A102="","",INDEX(INDIRECT("gdn_raw!AG:AG"),MATCH($B$4,INDIRECT("gdn_raw!AA:AA"),0)+$A102))</f>
        <v/>
      </c>
      <c r="J102" s="139" t="str">
        <f t="shared" ref="J102:J165" ca="1" si="39">IF($A102="","",INDEX(INDIRECT("gdn_raw!AI:AI"),MATCH($B$4,INDIRECT("gdn_raw!AA:AA"),0)+$A102))</f>
        <v/>
      </c>
      <c r="K102" s="140" t="str">
        <f t="shared" ca="1" si="30"/>
        <v/>
      </c>
      <c r="L102" s="118" t="str">
        <f t="shared" ca="1" si="31"/>
        <v/>
      </c>
      <c r="M102" s="138" t="str">
        <f t="shared" ca="1" si="32"/>
        <v/>
      </c>
    </row>
    <row r="103" spans="1:13" x14ac:dyDescent="0.15">
      <c r="A103" s="138" t="str">
        <f t="shared" ca="1" si="27"/>
        <v/>
      </c>
      <c r="B103" s="102" t="str">
        <f t="shared" ca="1" si="33"/>
        <v/>
      </c>
      <c r="C103" s="102" t="str">
        <f t="shared" ca="1" si="34"/>
        <v/>
      </c>
      <c r="D103" s="139" t="str">
        <f t="shared" ca="1" si="35"/>
        <v/>
      </c>
      <c r="E103" s="139" t="str">
        <f t="shared" ca="1" si="36"/>
        <v/>
      </c>
      <c r="F103" s="140" t="str">
        <f t="shared" ca="1" si="28"/>
        <v/>
      </c>
      <c r="G103" s="118" t="str">
        <f t="shared" ca="1" si="29"/>
        <v/>
      </c>
      <c r="H103" s="118" t="str">
        <f t="shared" ca="1" si="37"/>
        <v/>
      </c>
      <c r="I103" s="141" t="str">
        <f t="shared" ca="1" si="38"/>
        <v/>
      </c>
      <c r="J103" s="139" t="str">
        <f t="shared" ca="1" si="39"/>
        <v/>
      </c>
      <c r="K103" s="140" t="str">
        <f t="shared" ca="1" si="30"/>
        <v/>
      </c>
      <c r="L103" s="118" t="str">
        <f t="shared" ca="1" si="31"/>
        <v/>
      </c>
      <c r="M103" s="138" t="str">
        <f t="shared" ca="1" si="32"/>
        <v/>
      </c>
    </row>
    <row r="104" spans="1:13" x14ac:dyDescent="0.15">
      <c r="A104" s="138" t="str">
        <f t="shared" ca="1" si="27"/>
        <v/>
      </c>
      <c r="B104" s="102" t="str">
        <f t="shared" ca="1" si="33"/>
        <v/>
      </c>
      <c r="C104" s="102" t="str">
        <f t="shared" ca="1" si="34"/>
        <v/>
      </c>
      <c r="D104" s="139" t="str">
        <f t="shared" ca="1" si="35"/>
        <v/>
      </c>
      <c r="E104" s="139" t="str">
        <f t="shared" ca="1" si="36"/>
        <v/>
      </c>
      <c r="F104" s="140" t="str">
        <f t="shared" ca="1" si="28"/>
        <v/>
      </c>
      <c r="G104" s="118" t="str">
        <f t="shared" ca="1" si="29"/>
        <v/>
      </c>
      <c r="H104" s="118" t="str">
        <f t="shared" ca="1" si="37"/>
        <v/>
      </c>
      <c r="I104" s="141" t="str">
        <f t="shared" ca="1" si="38"/>
        <v/>
      </c>
      <c r="J104" s="139" t="str">
        <f t="shared" ca="1" si="39"/>
        <v/>
      </c>
      <c r="K104" s="140" t="str">
        <f t="shared" ca="1" si="30"/>
        <v/>
      </c>
      <c r="L104" s="118" t="str">
        <f t="shared" ca="1" si="31"/>
        <v/>
      </c>
      <c r="M104" s="138" t="str">
        <f t="shared" ca="1" si="32"/>
        <v/>
      </c>
    </row>
    <row r="105" spans="1:13" x14ac:dyDescent="0.15">
      <c r="A105" s="138" t="str">
        <f t="shared" ca="1" si="27"/>
        <v/>
      </c>
      <c r="B105" s="102" t="str">
        <f t="shared" ca="1" si="33"/>
        <v/>
      </c>
      <c r="C105" s="102" t="str">
        <f t="shared" ca="1" si="34"/>
        <v/>
      </c>
      <c r="D105" s="139" t="str">
        <f t="shared" ca="1" si="35"/>
        <v/>
      </c>
      <c r="E105" s="139" t="str">
        <f t="shared" ca="1" si="36"/>
        <v/>
      </c>
      <c r="F105" s="140" t="str">
        <f t="shared" ca="1" si="28"/>
        <v/>
      </c>
      <c r="G105" s="118" t="str">
        <f t="shared" ca="1" si="29"/>
        <v/>
      </c>
      <c r="H105" s="118" t="str">
        <f t="shared" ca="1" si="37"/>
        <v/>
      </c>
      <c r="I105" s="141" t="str">
        <f t="shared" ca="1" si="38"/>
        <v/>
      </c>
      <c r="J105" s="139" t="str">
        <f t="shared" ca="1" si="39"/>
        <v/>
      </c>
      <c r="K105" s="140" t="str">
        <f t="shared" ca="1" si="30"/>
        <v/>
      </c>
      <c r="L105" s="118" t="str">
        <f t="shared" ca="1" si="31"/>
        <v/>
      </c>
      <c r="M105" s="138" t="str">
        <f t="shared" ca="1" si="32"/>
        <v/>
      </c>
    </row>
    <row r="106" spans="1:13" x14ac:dyDescent="0.15">
      <c r="A106" s="138" t="str">
        <f t="shared" ca="1" si="27"/>
        <v/>
      </c>
      <c r="B106" s="102" t="str">
        <f t="shared" ca="1" si="33"/>
        <v/>
      </c>
      <c r="C106" s="102" t="str">
        <f t="shared" ca="1" si="34"/>
        <v/>
      </c>
      <c r="D106" s="139" t="str">
        <f t="shared" ca="1" si="35"/>
        <v/>
      </c>
      <c r="E106" s="139" t="str">
        <f t="shared" ca="1" si="36"/>
        <v/>
      </c>
      <c r="F106" s="140" t="str">
        <f t="shared" ref="F106:F169" ca="1" si="40">IF($A106="","",IFERROR(E106/D106,""))</f>
        <v/>
      </c>
      <c r="G106" s="118" t="str">
        <f t="shared" ref="G106:G169" ca="1" si="41">IF($A106="","",IFERROR(H106/E106,""))</f>
        <v/>
      </c>
      <c r="H106" s="118" t="str">
        <f t="shared" ca="1" si="37"/>
        <v/>
      </c>
      <c r="I106" s="141" t="str">
        <f t="shared" ca="1" si="38"/>
        <v/>
      </c>
      <c r="J106" s="139" t="str">
        <f t="shared" ca="1" si="39"/>
        <v/>
      </c>
      <c r="K106" s="140" t="str">
        <f t="shared" ref="K106:K169" ca="1" si="42">IF($A106="","",IFERROR(J106/E106,""))</f>
        <v/>
      </c>
      <c r="L106" s="118" t="str">
        <f t="shared" ref="L106:L169" ca="1" si="43">IF($A106="","",IFERROR(H106/J106,""))</f>
        <v/>
      </c>
      <c r="M106" s="138" t="str">
        <f t="shared" ref="M106:M169" ca="1" si="44">IF($A106="","",IF(J106&gt;0,IF(L106&gt;$L$5,"B","A"),IF(J106=0,IF(H106&gt;$L$5,"C","D"))))</f>
        <v/>
      </c>
    </row>
    <row r="107" spans="1:13" x14ac:dyDescent="0.15">
      <c r="A107" s="138" t="str">
        <f t="shared" ca="1" si="27"/>
        <v/>
      </c>
      <c r="B107" s="102" t="str">
        <f t="shared" ca="1" si="33"/>
        <v/>
      </c>
      <c r="C107" s="102" t="str">
        <f t="shared" ca="1" si="34"/>
        <v/>
      </c>
      <c r="D107" s="139" t="str">
        <f t="shared" ca="1" si="35"/>
        <v/>
      </c>
      <c r="E107" s="139" t="str">
        <f t="shared" ca="1" si="36"/>
        <v/>
      </c>
      <c r="F107" s="140" t="str">
        <f t="shared" ca="1" si="40"/>
        <v/>
      </c>
      <c r="G107" s="118" t="str">
        <f t="shared" ca="1" si="41"/>
        <v/>
      </c>
      <c r="H107" s="118" t="str">
        <f t="shared" ca="1" si="37"/>
        <v/>
      </c>
      <c r="I107" s="141" t="str">
        <f t="shared" ca="1" si="38"/>
        <v/>
      </c>
      <c r="J107" s="139" t="str">
        <f t="shared" ca="1" si="39"/>
        <v/>
      </c>
      <c r="K107" s="140" t="str">
        <f t="shared" ca="1" si="42"/>
        <v/>
      </c>
      <c r="L107" s="118" t="str">
        <f t="shared" ca="1" si="43"/>
        <v/>
      </c>
      <c r="M107" s="138" t="str">
        <f t="shared" ca="1" si="44"/>
        <v/>
      </c>
    </row>
    <row r="108" spans="1:13" x14ac:dyDescent="0.15">
      <c r="A108" s="138" t="str">
        <f t="shared" ca="1" si="27"/>
        <v/>
      </c>
      <c r="B108" s="102" t="str">
        <f t="shared" ca="1" si="33"/>
        <v/>
      </c>
      <c r="C108" s="102" t="str">
        <f t="shared" ca="1" si="34"/>
        <v/>
      </c>
      <c r="D108" s="139" t="str">
        <f t="shared" ca="1" si="35"/>
        <v/>
      </c>
      <c r="E108" s="139" t="str">
        <f t="shared" ca="1" si="36"/>
        <v/>
      </c>
      <c r="F108" s="140" t="str">
        <f t="shared" ca="1" si="40"/>
        <v/>
      </c>
      <c r="G108" s="118" t="str">
        <f t="shared" ca="1" si="41"/>
        <v/>
      </c>
      <c r="H108" s="118" t="str">
        <f t="shared" ca="1" si="37"/>
        <v/>
      </c>
      <c r="I108" s="141" t="str">
        <f t="shared" ca="1" si="38"/>
        <v/>
      </c>
      <c r="J108" s="139" t="str">
        <f t="shared" ca="1" si="39"/>
        <v/>
      </c>
      <c r="K108" s="140" t="str">
        <f t="shared" ca="1" si="42"/>
        <v/>
      </c>
      <c r="L108" s="118" t="str">
        <f t="shared" ca="1" si="43"/>
        <v/>
      </c>
      <c r="M108" s="138" t="str">
        <f t="shared" ca="1" si="44"/>
        <v/>
      </c>
    </row>
    <row r="109" spans="1:13" x14ac:dyDescent="0.15">
      <c r="A109" s="138" t="str">
        <f t="shared" ca="1" si="27"/>
        <v/>
      </c>
      <c r="B109" s="102" t="str">
        <f t="shared" ca="1" si="33"/>
        <v/>
      </c>
      <c r="C109" s="102" t="str">
        <f t="shared" ca="1" si="34"/>
        <v/>
      </c>
      <c r="D109" s="139" t="str">
        <f t="shared" ca="1" si="35"/>
        <v/>
      </c>
      <c r="E109" s="139" t="str">
        <f t="shared" ca="1" si="36"/>
        <v/>
      </c>
      <c r="F109" s="140" t="str">
        <f t="shared" ca="1" si="40"/>
        <v/>
      </c>
      <c r="G109" s="118" t="str">
        <f t="shared" ca="1" si="41"/>
        <v/>
      </c>
      <c r="H109" s="118" t="str">
        <f t="shared" ca="1" si="37"/>
        <v/>
      </c>
      <c r="I109" s="141" t="str">
        <f t="shared" ca="1" si="38"/>
        <v/>
      </c>
      <c r="J109" s="139" t="str">
        <f t="shared" ca="1" si="39"/>
        <v/>
      </c>
      <c r="K109" s="140" t="str">
        <f t="shared" ca="1" si="42"/>
        <v/>
      </c>
      <c r="L109" s="118" t="str">
        <f t="shared" ca="1" si="43"/>
        <v/>
      </c>
      <c r="M109" s="138" t="str">
        <f t="shared" ca="1" si="44"/>
        <v/>
      </c>
    </row>
    <row r="110" spans="1:13" x14ac:dyDescent="0.15">
      <c r="A110" s="138" t="str">
        <f t="shared" ca="1" si="27"/>
        <v/>
      </c>
      <c r="B110" s="102" t="str">
        <f t="shared" ca="1" si="33"/>
        <v/>
      </c>
      <c r="C110" s="102" t="str">
        <f t="shared" ca="1" si="34"/>
        <v/>
      </c>
      <c r="D110" s="139" t="str">
        <f t="shared" ca="1" si="35"/>
        <v/>
      </c>
      <c r="E110" s="139" t="str">
        <f t="shared" ca="1" si="36"/>
        <v/>
      </c>
      <c r="F110" s="140" t="str">
        <f t="shared" ca="1" si="40"/>
        <v/>
      </c>
      <c r="G110" s="118" t="str">
        <f t="shared" ca="1" si="41"/>
        <v/>
      </c>
      <c r="H110" s="118" t="str">
        <f t="shared" ca="1" si="37"/>
        <v/>
      </c>
      <c r="I110" s="141" t="str">
        <f t="shared" ca="1" si="38"/>
        <v/>
      </c>
      <c r="J110" s="139" t="str">
        <f t="shared" ca="1" si="39"/>
        <v/>
      </c>
      <c r="K110" s="140" t="str">
        <f t="shared" ca="1" si="42"/>
        <v/>
      </c>
      <c r="L110" s="118" t="str">
        <f t="shared" ca="1" si="43"/>
        <v/>
      </c>
      <c r="M110" s="138" t="str">
        <f t="shared" ca="1" si="44"/>
        <v/>
      </c>
    </row>
    <row r="111" spans="1:13" x14ac:dyDescent="0.15">
      <c r="A111" s="138" t="str">
        <f t="shared" ca="1" si="27"/>
        <v/>
      </c>
      <c r="B111" s="102" t="str">
        <f t="shared" ca="1" si="33"/>
        <v/>
      </c>
      <c r="C111" s="102" t="str">
        <f t="shared" ca="1" si="34"/>
        <v/>
      </c>
      <c r="D111" s="139" t="str">
        <f t="shared" ca="1" si="35"/>
        <v/>
      </c>
      <c r="E111" s="139" t="str">
        <f t="shared" ca="1" si="36"/>
        <v/>
      </c>
      <c r="F111" s="140" t="str">
        <f t="shared" ca="1" si="40"/>
        <v/>
      </c>
      <c r="G111" s="118" t="str">
        <f t="shared" ca="1" si="41"/>
        <v/>
      </c>
      <c r="H111" s="118" t="str">
        <f t="shared" ca="1" si="37"/>
        <v/>
      </c>
      <c r="I111" s="141" t="str">
        <f t="shared" ca="1" si="38"/>
        <v/>
      </c>
      <c r="J111" s="139" t="str">
        <f t="shared" ca="1" si="39"/>
        <v/>
      </c>
      <c r="K111" s="140" t="str">
        <f t="shared" ca="1" si="42"/>
        <v/>
      </c>
      <c r="L111" s="118" t="str">
        <f t="shared" ca="1" si="43"/>
        <v/>
      </c>
      <c r="M111" s="138" t="str">
        <f t="shared" ca="1" si="44"/>
        <v/>
      </c>
    </row>
    <row r="112" spans="1:13" x14ac:dyDescent="0.15">
      <c r="A112" s="138" t="str">
        <f t="shared" ca="1" si="27"/>
        <v/>
      </c>
      <c r="B112" s="102" t="str">
        <f t="shared" ca="1" si="33"/>
        <v/>
      </c>
      <c r="C112" s="102" t="str">
        <f t="shared" ca="1" si="34"/>
        <v/>
      </c>
      <c r="D112" s="139" t="str">
        <f t="shared" ca="1" si="35"/>
        <v/>
      </c>
      <c r="E112" s="139" t="str">
        <f t="shared" ca="1" si="36"/>
        <v/>
      </c>
      <c r="F112" s="140" t="str">
        <f t="shared" ca="1" si="40"/>
        <v/>
      </c>
      <c r="G112" s="118" t="str">
        <f t="shared" ca="1" si="41"/>
        <v/>
      </c>
      <c r="H112" s="118" t="str">
        <f t="shared" ca="1" si="37"/>
        <v/>
      </c>
      <c r="I112" s="141" t="str">
        <f t="shared" ca="1" si="38"/>
        <v/>
      </c>
      <c r="J112" s="139" t="str">
        <f t="shared" ca="1" si="39"/>
        <v/>
      </c>
      <c r="K112" s="140" t="str">
        <f t="shared" ca="1" si="42"/>
        <v/>
      </c>
      <c r="L112" s="118" t="str">
        <f t="shared" ca="1" si="43"/>
        <v/>
      </c>
      <c r="M112" s="138" t="str">
        <f t="shared" ca="1" si="44"/>
        <v/>
      </c>
    </row>
    <row r="113" spans="1:13" x14ac:dyDescent="0.15">
      <c r="A113" s="138" t="str">
        <f t="shared" ca="1" si="27"/>
        <v/>
      </c>
      <c r="B113" s="102" t="str">
        <f t="shared" ca="1" si="33"/>
        <v/>
      </c>
      <c r="C113" s="102" t="str">
        <f t="shared" ca="1" si="34"/>
        <v/>
      </c>
      <c r="D113" s="139" t="str">
        <f t="shared" ca="1" si="35"/>
        <v/>
      </c>
      <c r="E113" s="139" t="str">
        <f t="shared" ca="1" si="36"/>
        <v/>
      </c>
      <c r="F113" s="140" t="str">
        <f t="shared" ca="1" si="40"/>
        <v/>
      </c>
      <c r="G113" s="118" t="str">
        <f t="shared" ca="1" si="41"/>
        <v/>
      </c>
      <c r="H113" s="118" t="str">
        <f t="shared" ca="1" si="37"/>
        <v/>
      </c>
      <c r="I113" s="141" t="str">
        <f t="shared" ca="1" si="38"/>
        <v/>
      </c>
      <c r="J113" s="139" t="str">
        <f t="shared" ca="1" si="39"/>
        <v/>
      </c>
      <c r="K113" s="140" t="str">
        <f t="shared" ca="1" si="42"/>
        <v/>
      </c>
      <c r="L113" s="118" t="str">
        <f t="shared" ca="1" si="43"/>
        <v/>
      </c>
      <c r="M113" s="138" t="str">
        <f t="shared" ca="1" si="44"/>
        <v/>
      </c>
    </row>
    <row r="114" spans="1:13" x14ac:dyDescent="0.15">
      <c r="A114" s="138" t="str">
        <f t="shared" ca="1" si="27"/>
        <v/>
      </c>
      <c r="B114" s="102" t="str">
        <f t="shared" ca="1" si="33"/>
        <v/>
      </c>
      <c r="C114" s="102" t="str">
        <f t="shared" ca="1" si="34"/>
        <v/>
      </c>
      <c r="D114" s="139" t="str">
        <f t="shared" ca="1" si="35"/>
        <v/>
      </c>
      <c r="E114" s="139" t="str">
        <f t="shared" ca="1" si="36"/>
        <v/>
      </c>
      <c r="F114" s="140" t="str">
        <f t="shared" ca="1" si="40"/>
        <v/>
      </c>
      <c r="G114" s="118" t="str">
        <f t="shared" ca="1" si="41"/>
        <v/>
      </c>
      <c r="H114" s="118" t="str">
        <f t="shared" ca="1" si="37"/>
        <v/>
      </c>
      <c r="I114" s="141" t="str">
        <f t="shared" ca="1" si="38"/>
        <v/>
      </c>
      <c r="J114" s="139" t="str">
        <f t="shared" ca="1" si="39"/>
        <v/>
      </c>
      <c r="K114" s="140" t="str">
        <f t="shared" ca="1" si="42"/>
        <v/>
      </c>
      <c r="L114" s="118" t="str">
        <f t="shared" ca="1" si="43"/>
        <v/>
      </c>
      <c r="M114" s="138" t="str">
        <f t="shared" ca="1" si="44"/>
        <v/>
      </c>
    </row>
    <row r="115" spans="1:13" x14ac:dyDescent="0.15">
      <c r="A115" s="138" t="str">
        <f t="shared" ca="1" si="27"/>
        <v/>
      </c>
      <c r="B115" s="102" t="str">
        <f t="shared" ca="1" si="33"/>
        <v/>
      </c>
      <c r="C115" s="102" t="str">
        <f t="shared" ca="1" si="34"/>
        <v/>
      </c>
      <c r="D115" s="139" t="str">
        <f t="shared" ca="1" si="35"/>
        <v/>
      </c>
      <c r="E115" s="139" t="str">
        <f t="shared" ca="1" si="36"/>
        <v/>
      </c>
      <c r="F115" s="140" t="str">
        <f t="shared" ca="1" si="40"/>
        <v/>
      </c>
      <c r="G115" s="118" t="str">
        <f t="shared" ca="1" si="41"/>
        <v/>
      </c>
      <c r="H115" s="118" t="str">
        <f t="shared" ca="1" si="37"/>
        <v/>
      </c>
      <c r="I115" s="141" t="str">
        <f t="shared" ca="1" si="38"/>
        <v/>
      </c>
      <c r="J115" s="139" t="str">
        <f t="shared" ca="1" si="39"/>
        <v/>
      </c>
      <c r="K115" s="140" t="str">
        <f t="shared" ca="1" si="42"/>
        <v/>
      </c>
      <c r="L115" s="118" t="str">
        <f t="shared" ca="1" si="43"/>
        <v/>
      </c>
      <c r="M115" s="138" t="str">
        <f t="shared" ca="1" si="44"/>
        <v/>
      </c>
    </row>
    <row r="116" spans="1:13" x14ac:dyDescent="0.15">
      <c r="A116" s="138" t="str">
        <f t="shared" ca="1" si="27"/>
        <v/>
      </c>
      <c r="B116" s="102" t="str">
        <f t="shared" ca="1" si="33"/>
        <v/>
      </c>
      <c r="C116" s="102" t="str">
        <f t="shared" ca="1" si="34"/>
        <v/>
      </c>
      <c r="D116" s="139" t="str">
        <f t="shared" ca="1" si="35"/>
        <v/>
      </c>
      <c r="E116" s="139" t="str">
        <f t="shared" ca="1" si="36"/>
        <v/>
      </c>
      <c r="F116" s="140" t="str">
        <f t="shared" ca="1" si="40"/>
        <v/>
      </c>
      <c r="G116" s="118" t="str">
        <f t="shared" ca="1" si="41"/>
        <v/>
      </c>
      <c r="H116" s="118" t="str">
        <f t="shared" ca="1" si="37"/>
        <v/>
      </c>
      <c r="I116" s="141" t="str">
        <f t="shared" ca="1" si="38"/>
        <v/>
      </c>
      <c r="J116" s="139" t="str">
        <f t="shared" ca="1" si="39"/>
        <v/>
      </c>
      <c r="K116" s="140" t="str">
        <f t="shared" ca="1" si="42"/>
        <v/>
      </c>
      <c r="L116" s="118" t="str">
        <f t="shared" ca="1" si="43"/>
        <v/>
      </c>
      <c r="M116" s="138" t="str">
        <f t="shared" ca="1" si="44"/>
        <v/>
      </c>
    </row>
    <row r="117" spans="1:13" x14ac:dyDescent="0.15">
      <c r="A117" s="138" t="str">
        <f t="shared" ca="1" si="27"/>
        <v/>
      </c>
      <c r="B117" s="102" t="str">
        <f t="shared" ca="1" si="33"/>
        <v/>
      </c>
      <c r="C117" s="102" t="str">
        <f t="shared" ca="1" si="34"/>
        <v/>
      </c>
      <c r="D117" s="139" t="str">
        <f t="shared" ca="1" si="35"/>
        <v/>
      </c>
      <c r="E117" s="139" t="str">
        <f t="shared" ca="1" si="36"/>
        <v/>
      </c>
      <c r="F117" s="140" t="str">
        <f t="shared" ca="1" si="40"/>
        <v/>
      </c>
      <c r="G117" s="118" t="str">
        <f t="shared" ca="1" si="41"/>
        <v/>
      </c>
      <c r="H117" s="118" t="str">
        <f t="shared" ca="1" si="37"/>
        <v/>
      </c>
      <c r="I117" s="141" t="str">
        <f t="shared" ca="1" si="38"/>
        <v/>
      </c>
      <c r="J117" s="139" t="str">
        <f t="shared" ca="1" si="39"/>
        <v/>
      </c>
      <c r="K117" s="140" t="str">
        <f t="shared" ca="1" si="42"/>
        <v/>
      </c>
      <c r="L117" s="118" t="str">
        <f t="shared" ca="1" si="43"/>
        <v/>
      </c>
      <c r="M117" s="138" t="str">
        <f t="shared" ca="1" si="44"/>
        <v/>
      </c>
    </row>
    <row r="118" spans="1:13" x14ac:dyDescent="0.15">
      <c r="A118" s="138" t="str">
        <f t="shared" ca="1" si="27"/>
        <v/>
      </c>
      <c r="B118" s="102" t="str">
        <f t="shared" ca="1" si="33"/>
        <v/>
      </c>
      <c r="C118" s="102" t="str">
        <f t="shared" ca="1" si="34"/>
        <v/>
      </c>
      <c r="D118" s="139" t="str">
        <f t="shared" ca="1" si="35"/>
        <v/>
      </c>
      <c r="E118" s="139" t="str">
        <f t="shared" ca="1" si="36"/>
        <v/>
      </c>
      <c r="F118" s="140" t="str">
        <f t="shared" ca="1" si="40"/>
        <v/>
      </c>
      <c r="G118" s="118" t="str">
        <f t="shared" ca="1" si="41"/>
        <v/>
      </c>
      <c r="H118" s="118" t="str">
        <f t="shared" ca="1" si="37"/>
        <v/>
      </c>
      <c r="I118" s="141" t="str">
        <f t="shared" ca="1" si="38"/>
        <v/>
      </c>
      <c r="J118" s="139" t="str">
        <f t="shared" ca="1" si="39"/>
        <v/>
      </c>
      <c r="K118" s="140" t="str">
        <f t="shared" ca="1" si="42"/>
        <v/>
      </c>
      <c r="L118" s="118" t="str">
        <f t="shared" ca="1" si="43"/>
        <v/>
      </c>
      <c r="M118" s="138" t="str">
        <f t="shared" ca="1" si="44"/>
        <v/>
      </c>
    </row>
    <row r="119" spans="1:13" x14ac:dyDescent="0.15">
      <c r="A119" s="138" t="str">
        <f t="shared" ca="1" si="27"/>
        <v/>
      </c>
      <c r="B119" s="102" t="str">
        <f t="shared" ca="1" si="33"/>
        <v/>
      </c>
      <c r="C119" s="102" t="str">
        <f t="shared" ca="1" si="34"/>
        <v/>
      </c>
      <c r="D119" s="139" t="str">
        <f t="shared" ca="1" si="35"/>
        <v/>
      </c>
      <c r="E119" s="139" t="str">
        <f t="shared" ca="1" si="36"/>
        <v/>
      </c>
      <c r="F119" s="140" t="str">
        <f t="shared" ca="1" si="40"/>
        <v/>
      </c>
      <c r="G119" s="118" t="str">
        <f t="shared" ca="1" si="41"/>
        <v/>
      </c>
      <c r="H119" s="118" t="str">
        <f t="shared" ca="1" si="37"/>
        <v/>
      </c>
      <c r="I119" s="141" t="str">
        <f t="shared" ca="1" si="38"/>
        <v/>
      </c>
      <c r="J119" s="139" t="str">
        <f t="shared" ca="1" si="39"/>
        <v/>
      </c>
      <c r="K119" s="140" t="str">
        <f t="shared" ca="1" si="42"/>
        <v/>
      </c>
      <c r="L119" s="118" t="str">
        <f t="shared" ca="1" si="43"/>
        <v/>
      </c>
      <c r="M119" s="138" t="str">
        <f t="shared" ca="1" si="44"/>
        <v/>
      </c>
    </row>
    <row r="120" spans="1:13" x14ac:dyDescent="0.15">
      <c r="A120" s="138" t="str">
        <f t="shared" ca="1" si="27"/>
        <v/>
      </c>
      <c r="B120" s="102" t="str">
        <f t="shared" ca="1" si="33"/>
        <v/>
      </c>
      <c r="C120" s="102" t="str">
        <f t="shared" ca="1" si="34"/>
        <v/>
      </c>
      <c r="D120" s="139" t="str">
        <f t="shared" ca="1" si="35"/>
        <v/>
      </c>
      <c r="E120" s="139" t="str">
        <f t="shared" ca="1" si="36"/>
        <v/>
      </c>
      <c r="F120" s="140" t="str">
        <f t="shared" ca="1" si="40"/>
        <v/>
      </c>
      <c r="G120" s="118" t="str">
        <f t="shared" ca="1" si="41"/>
        <v/>
      </c>
      <c r="H120" s="118" t="str">
        <f t="shared" ca="1" si="37"/>
        <v/>
      </c>
      <c r="I120" s="141" t="str">
        <f t="shared" ca="1" si="38"/>
        <v/>
      </c>
      <c r="J120" s="139" t="str">
        <f t="shared" ca="1" si="39"/>
        <v/>
      </c>
      <c r="K120" s="140" t="str">
        <f t="shared" ca="1" si="42"/>
        <v/>
      </c>
      <c r="L120" s="118" t="str">
        <f t="shared" ca="1" si="43"/>
        <v/>
      </c>
      <c r="M120" s="138" t="str">
        <f t="shared" ca="1" si="44"/>
        <v/>
      </c>
    </row>
    <row r="121" spans="1:13" x14ac:dyDescent="0.15">
      <c r="A121" s="138" t="str">
        <f t="shared" ca="1" si="27"/>
        <v/>
      </c>
      <c r="B121" s="102" t="str">
        <f t="shared" ca="1" si="33"/>
        <v/>
      </c>
      <c r="C121" s="102" t="str">
        <f t="shared" ca="1" si="34"/>
        <v/>
      </c>
      <c r="D121" s="139" t="str">
        <f t="shared" ca="1" si="35"/>
        <v/>
      </c>
      <c r="E121" s="139" t="str">
        <f t="shared" ca="1" si="36"/>
        <v/>
      </c>
      <c r="F121" s="140" t="str">
        <f t="shared" ca="1" si="40"/>
        <v/>
      </c>
      <c r="G121" s="118" t="str">
        <f t="shared" ca="1" si="41"/>
        <v/>
      </c>
      <c r="H121" s="118" t="str">
        <f t="shared" ca="1" si="37"/>
        <v/>
      </c>
      <c r="I121" s="141" t="str">
        <f t="shared" ca="1" si="38"/>
        <v/>
      </c>
      <c r="J121" s="139" t="str">
        <f t="shared" ca="1" si="39"/>
        <v/>
      </c>
      <c r="K121" s="140" t="str">
        <f t="shared" ca="1" si="42"/>
        <v/>
      </c>
      <c r="L121" s="118" t="str">
        <f t="shared" ca="1" si="43"/>
        <v/>
      </c>
      <c r="M121" s="138" t="str">
        <f t="shared" ca="1" si="44"/>
        <v/>
      </c>
    </row>
    <row r="122" spans="1:13" x14ac:dyDescent="0.15">
      <c r="A122" s="138" t="str">
        <f t="shared" ca="1" si="27"/>
        <v/>
      </c>
      <c r="B122" s="102" t="str">
        <f t="shared" ca="1" si="33"/>
        <v/>
      </c>
      <c r="C122" s="102" t="str">
        <f t="shared" ca="1" si="34"/>
        <v/>
      </c>
      <c r="D122" s="139" t="str">
        <f t="shared" ca="1" si="35"/>
        <v/>
      </c>
      <c r="E122" s="139" t="str">
        <f t="shared" ca="1" si="36"/>
        <v/>
      </c>
      <c r="F122" s="140" t="str">
        <f t="shared" ca="1" si="40"/>
        <v/>
      </c>
      <c r="G122" s="118" t="str">
        <f t="shared" ca="1" si="41"/>
        <v/>
      </c>
      <c r="H122" s="118" t="str">
        <f t="shared" ca="1" si="37"/>
        <v/>
      </c>
      <c r="I122" s="141" t="str">
        <f t="shared" ca="1" si="38"/>
        <v/>
      </c>
      <c r="J122" s="139" t="str">
        <f t="shared" ca="1" si="39"/>
        <v/>
      </c>
      <c r="K122" s="140" t="str">
        <f t="shared" ca="1" si="42"/>
        <v/>
      </c>
      <c r="L122" s="118" t="str">
        <f t="shared" ca="1" si="43"/>
        <v/>
      </c>
      <c r="M122" s="138" t="str">
        <f t="shared" ca="1" si="44"/>
        <v/>
      </c>
    </row>
    <row r="123" spans="1:13" x14ac:dyDescent="0.15">
      <c r="A123" s="138" t="str">
        <f t="shared" ca="1" si="27"/>
        <v/>
      </c>
      <c r="B123" s="102" t="str">
        <f t="shared" ca="1" si="33"/>
        <v/>
      </c>
      <c r="C123" s="102" t="str">
        <f t="shared" ca="1" si="34"/>
        <v/>
      </c>
      <c r="D123" s="139" t="str">
        <f t="shared" ca="1" si="35"/>
        <v/>
      </c>
      <c r="E123" s="139" t="str">
        <f t="shared" ca="1" si="36"/>
        <v/>
      </c>
      <c r="F123" s="140" t="str">
        <f t="shared" ca="1" si="40"/>
        <v/>
      </c>
      <c r="G123" s="118" t="str">
        <f t="shared" ca="1" si="41"/>
        <v/>
      </c>
      <c r="H123" s="118" t="str">
        <f t="shared" ca="1" si="37"/>
        <v/>
      </c>
      <c r="I123" s="141" t="str">
        <f t="shared" ca="1" si="38"/>
        <v/>
      </c>
      <c r="J123" s="139" t="str">
        <f t="shared" ca="1" si="39"/>
        <v/>
      </c>
      <c r="K123" s="140" t="str">
        <f t="shared" ca="1" si="42"/>
        <v/>
      </c>
      <c r="L123" s="118" t="str">
        <f t="shared" ca="1" si="43"/>
        <v/>
      </c>
      <c r="M123" s="138" t="str">
        <f t="shared" ca="1" si="44"/>
        <v/>
      </c>
    </row>
    <row r="124" spans="1:13" x14ac:dyDescent="0.15">
      <c r="A124" s="138" t="str">
        <f t="shared" ca="1" si="27"/>
        <v/>
      </c>
      <c r="B124" s="102" t="str">
        <f t="shared" ca="1" si="33"/>
        <v/>
      </c>
      <c r="C124" s="102" t="str">
        <f t="shared" ca="1" si="34"/>
        <v/>
      </c>
      <c r="D124" s="139" t="str">
        <f t="shared" ca="1" si="35"/>
        <v/>
      </c>
      <c r="E124" s="139" t="str">
        <f t="shared" ca="1" si="36"/>
        <v/>
      </c>
      <c r="F124" s="140" t="str">
        <f t="shared" ca="1" si="40"/>
        <v/>
      </c>
      <c r="G124" s="118" t="str">
        <f t="shared" ca="1" si="41"/>
        <v/>
      </c>
      <c r="H124" s="118" t="str">
        <f t="shared" ca="1" si="37"/>
        <v/>
      </c>
      <c r="I124" s="141" t="str">
        <f t="shared" ca="1" si="38"/>
        <v/>
      </c>
      <c r="J124" s="139" t="str">
        <f t="shared" ca="1" si="39"/>
        <v/>
      </c>
      <c r="K124" s="140" t="str">
        <f t="shared" ca="1" si="42"/>
        <v/>
      </c>
      <c r="L124" s="118" t="str">
        <f t="shared" ca="1" si="43"/>
        <v/>
      </c>
      <c r="M124" s="138" t="str">
        <f t="shared" ca="1" si="44"/>
        <v/>
      </c>
    </row>
    <row r="125" spans="1:13" x14ac:dyDescent="0.15">
      <c r="A125" s="138" t="str">
        <f t="shared" ca="1" si="27"/>
        <v/>
      </c>
      <c r="B125" s="102" t="str">
        <f t="shared" ca="1" si="33"/>
        <v/>
      </c>
      <c r="C125" s="102" t="str">
        <f t="shared" ca="1" si="34"/>
        <v/>
      </c>
      <c r="D125" s="139" t="str">
        <f t="shared" ca="1" si="35"/>
        <v/>
      </c>
      <c r="E125" s="139" t="str">
        <f t="shared" ca="1" si="36"/>
        <v/>
      </c>
      <c r="F125" s="140" t="str">
        <f t="shared" ca="1" si="40"/>
        <v/>
      </c>
      <c r="G125" s="118" t="str">
        <f t="shared" ca="1" si="41"/>
        <v/>
      </c>
      <c r="H125" s="118" t="str">
        <f t="shared" ca="1" si="37"/>
        <v/>
      </c>
      <c r="I125" s="141" t="str">
        <f t="shared" ca="1" si="38"/>
        <v/>
      </c>
      <c r="J125" s="139" t="str">
        <f t="shared" ca="1" si="39"/>
        <v/>
      </c>
      <c r="K125" s="140" t="str">
        <f t="shared" ca="1" si="42"/>
        <v/>
      </c>
      <c r="L125" s="118" t="str">
        <f t="shared" ca="1" si="43"/>
        <v/>
      </c>
      <c r="M125" s="138" t="str">
        <f t="shared" ca="1" si="44"/>
        <v/>
      </c>
    </row>
    <row r="126" spans="1:13" x14ac:dyDescent="0.15">
      <c r="A126" s="138" t="str">
        <f t="shared" ca="1" si="27"/>
        <v/>
      </c>
      <c r="B126" s="102" t="str">
        <f t="shared" ca="1" si="33"/>
        <v/>
      </c>
      <c r="C126" s="102" t="str">
        <f t="shared" ca="1" si="34"/>
        <v/>
      </c>
      <c r="D126" s="139" t="str">
        <f t="shared" ca="1" si="35"/>
        <v/>
      </c>
      <c r="E126" s="139" t="str">
        <f t="shared" ca="1" si="36"/>
        <v/>
      </c>
      <c r="F126" s="140" t="str">
        <f t="shared" ca="1" si="40"/>
        <v/>
      </c>
      <c r="G126" s="118" t="str">
        <f t="shared" ca="1" si="41"/>
        <v/>
      </c>
      <c r="H126" s="118" t="str">
        <f t="shared" ca="1" si="37"/>
        <v/>
      </c>
      <c r="I126" s="141" t="str">
        <f t="shared" ca="1" si="38"/>
        <v/>
      </c>
      <c r="J126" s="139" t="str">
        <f t="shared" ca="1" si="39"/>
        <v/>
      </c>
      <c r="K126" s="140" t="str">
        <f t="shared" ca="1" si="42"/>
        <v/>
      </c>
      <c r="L126" s="118" t="str">
        <f t="shared" ca="1" si="43"/>
        <v/>
      </c>
      <c r="M126" s="138" t="str">
        <f t="shared" ca="1" si="44"/>
        <v/>
      </c>
    </row>
    <row r="127" spans="1:13" x14ac:dyDescent="0.15">
      <c r="A127" s="138" t="str">
        <f t="shared" ca="1" si="27"/>
        <v/>
      </c>
      <c r="B127" s="102" t="str">
        <f t="shared" ca="1" si="33"/>
        <v/>
      </c>
      <c r="C127" s="102" t="str">
        <f t="shared" ca="1" si="34"/>
        <v/>
      </c>
      <c r="D127" s="139" t="str">
        <f t="shared" ca="1" si="35"/>
        <v/>
      </c>
      <c r="E127" s="139" t="str">
        <f t="shared" ca="1" si="36"/>
        <v/>
      </c>
      <c r="F127" s="140" t="str">
        <f t="shared" ca="1" si="40"/>
        <v/>
      </c>
      <c r="G127" s="118" t="str">
        <f t="shared" ca="1" si="41"/>
        <v/>
      </c>
      <c r="H127" s="118" t="str">
        <f t="shared" ca="1" si="37"/>
        <v/>
      </c>
      <c r="I127" s="141" t="str">
        <f t="shared" ca="1" si="38"/>
        <v/>
      </c>
      <c r="J127" s="139" t="str">
        <f t="shared" ca="1" si="39"/>
        <v/>
      </c>
      <c r="K127" s="140" t="str">
        <f t="shared" ca="1" si="42"/>
        <v/>
      </c>
      <c r="L127" s="118" t="str">
        <f t="shared" ca="1" si="43"/>
        <v/>
      </c>
      <c r="M127" s="138" t="str">
        <f t="shared" ca="1" si="44"/>
        <v/>
      </c>
    </row>
    <row r="128" spans="1:13" x14ac:dyDescent="0.15">
      <c r="A128" s="138" t="str">
        <f t="shared" ca="1" si="27"/>
        <v/>
      </c>
      <c r="B128" s="102" t="str">
        <f t="shared" ca="1" si="33"/>
        <v/>
      </c>
      <c r="C128" s="102" t="str">
        <f t="shared" ca="1" si="34"/>
        <v/>
      </c>
      <c r="D128" s="139" t="str">
        <f t="shared" ca="1" si="35"/>
        <v/>
      </c>
      <c r="E128" s="139" t="str">
        <f t="shared" ca="1" si="36"/>
        <v/>
      </c>
      <c r="F128" s="140" t="str">
        <f t="shared" ca="1" si="40"/>
        <v/>
      </c>
      <c r="G128" s="118" t="str">
        <f t="shared" ca="1" si="41"/>
        <v/>
      </c>
      <c r="H128" s="118" t="str">
        <f t="shared" ca="1" si="37"/>
        <v/>
      </c>
      <c r="I128" s="141" t="str">
        <f t="shared" ca="1" si="38"/>
        <v/>
      </c>
      <c r="J128" s="139" t="str">
        <f t="shared" ca="1" si="39"/>
        <v/>
      </c>
      <c r="K128" s="140" t="str">
        <f t="shared" ca="1" si="42"/>
        <v/>
      </c>
      <c r="L128" s="118" t="str">
        <f t="shared" ca="1" si="43"/>
        <v/>
      </c>
      <c r="M128" s="138" t="str">
        <f t="shared" ca="1" si="44"/>
        <v/>
      </c>
    </row>
    <row r="129" spans="1:13" x14ac:dyDescent="0.15">
      <c r="A129" s="138" t="str">
        <f t="shared" ca="1" si="27"/>
        <v/>
      </c>
      <c r="B129" s="102" t="str">
        <f t="shared" ca="1" si="33"/>
        <v/>
      </c>
      <c r="C129" s="102" t="str">
        <f t="shared" ca="1" si="34"/>
        <v/>
      </c>
      <c r="D129" s="139" t="str">
        <f t="shared" ca="1" si="35"/>
        <v/>
      </c>
      <c r="E129" s="139" t="str">
        <f t="shared" ca="1" si="36"/>
        <v/>
      </c>
      <c r="F129" s="140" t="str">
        <f t="shared" ca="1" si="40"/>
        <v/>
      </c>
      <c r="G129" s="118" t="str">
        <f t="shared" ca="1" si="41"/>
        <v/>
      </c>
      <c r="H129" s="118" t="str">
        <f t="shared" ca="1" si="37"/>
        <v/>
      </c>
      <c r="I129" s="141" t="str">
        <f t="shared" ca="1" si="38"/>
        <v/>
      </c>
      <c r="J129" s="139" t="str">
        <f t="shared" ca="1" si="39"/>
        <v/>
      </c>
      <c r="K129" s="140" t="str">
        <f t="shared" ca="1" si="42"/>
        <v/>
      </c>
      <c r="L129" s="118" t="str">
        <f t="shared" ca="1" si="43"/>
        <v/>
      </c>
      <c r="M129" s="138" t="str">
        <f t="shared" ca="1" si="44"/>
        <v/>
      </c>
    </row>
    <row r="130" spans="1:13" x14ac:dyDescent="0.15">
      <c r="A130" s="138" t="str">
        <f t="shared" ca="1" si="27"/>
        <v/>
      </c>
      <c r="B130" s="102" t="str">
        <f t="shared" ca="1" si="33"/>
        <v/>
      </c>
      <c r="C130" s="102" t="str">
        <f t="shared" ca="1" si="34"/>
        <v/>
      </c>
      <c r="D130" s="139" t="str">
        <f t="shared" ca="1" si="35"/>
        <v/>
      </c>
      <c r="E130" s="139" t="str">
        <f t="shared" ca="1" si="36"/>
        <v/>
      </c>
      <c r="F130" s="140" t="str">
        <f t="shared" ca="1" si="40"/>
        <v/>
      </c>
      <c r="G130" s="118" t="str">
        <f t="shared" ca="1" si="41"/>
        <v/>
      </c>
      <c r="H130" s="118" t="str">
        <f t="shared" ca="1" si="37"/>
        <v/>
      </c>
      <c r="I130" s="141" t="str">
        <f t="shared" ca="1" si="38"/>
        <v/>
      </c>
      <c r="J130" s="139" t="str">
        <f t="shared" ca="1" si="39"/>
        <v/>
      </c>
      <c r="K130" s="140" t="str">
        <f t="shared" ca="1" si="42"/>
        <v/>
      </c>
      <c r="L130" s="118" t="str">
        <f t="shared" ca="1" si="43"/>
        <v/>
      </c>
      <c r="M130" s="138" t="str">
        <f t="shared" ca="1" si="44"/>
        <v/>
      </c>
    </row>
    <row r="131" spans="1:13" x14ac:dyDescent="0.15">
      <c r="A131" s="138" t="str">
        <f t="shared" ca="1" si="27"/>
        <v/>
      </c>
      <c r="B131" s="102" t="str">
        <f t="shared" ca="1" si="33"/>
        <v/>
      </c>
      <c r="C131" s="102" t="str">
        <f t="shared" ca="1" si="34"/>
        <v/>
      </c>
      <c r="D131" s="139" t="str">
        <f t="shared" ca="1" si="35"/>
        <v/>
      </c>
      <c r="E131" s="139" t="str">
        <f t="shared" ca="1" si="36"/>
        <v/>
      </c>
      <c r="F131" s="140" t="str">
        <f t="shared" ca="1" si="40"/>
        <v/>
      </c>
      <c r="G131" s="118" t="str">
        <f t="shared" ca="1" si="41"/>
        <v/>
      </c>
      <c r="H131" s="118" t="str">
        <f t="shared" ca="1" si="37"/>
        <v/>
      </c>
      <c r="I131" s="141" t="str">
        <f t="shared" ca="1" si="38"/>
        <v/>
      </c>
      <c r="J131" s="139" t="str">
        <f t="shared" ca="1" si="39"/>
        <v/>
      </c>
      <c r="K131" s="140" t="str">
        <f t="shared" ca="1" si="42"/>
        <v/>
      </c>
      <c r="L131" s="118" t="str">
        <f t="shared" ca="1" si="43"/>
        <v/>
      </c>
      <c r="M131" s="138" t="str">
        <f t="shared" ca="1" si="44"/>
        <v/>
      </c>
    </row>
    <row r="132" spans="1:13" x14ac:dyDescent="0.15">
      <c r="A132" s="138" t="str">
        <f t="shared" ca="1" si="27"/>
        <v/>
      </c>
      <c r="B132" s="102" t="str">
        <f t="shared" ca="1" si="33"/>
        <v/>
      </c>
      <c r="C132" s="102" t="str">
        <f t="shared" ca="1" si="34"/>
        <v/>
      </c>
      <c r="D132" s="139" t="str">
        <f t="shared" ca="1" si="35"/>
        <v/>
      </c>
      <c r="E132" s="139" t="str">
        <f t="shared" ca="1" si="36"/>
        <v/>
      </c>
      <c r="F132" s="140" t="str">
        <f t="shared" ca="1" si="40"/>
        <v/>
      </c>
      <c r="G132" s="118" t="str">
        <f t="shared" ca="1" si="41"/>
        <v/>
      </c>
      <c r="H132" s="118" t="str">
        <f t="shared" ca="1" si="37"/>
        <v/>
      </c>
      <c r="I132" s="141" t="str">
        <f t="shared" ca="1" si="38"/>
        <v/>
      </c>
      <c r="J132" s="139" t="str">
        <f t="shared" ca="1" si="39"/>
        <v/>
      </c>
      <c r="K132" s="140" t="str">
        <f t="shared" ca="1" si="42"/>
        <v/>
      </c>
      <c r="L132" s="118" t="str">
        <f t="shared" ca="1" si="43"/>
        <v/>
      </c>
      <c r="M132" s="138" t="str">
        <f t="shared" ca="1" si="44"/>
        <v/>
      </c>
    </row>
    <row r="133" spans="1:13" x14ac:dyDescent="0.15">
      <c r="A133" s="138" t="str">
        <f t="shared" ca="1" si="27"/>
        <v/>
      </c>
      <c r="B133" s="102" t="str">
        <f t="shared" ca="1" si="33"/>
        <v/>
      </c>
      <c r="C133" s="102" t="str">
        <f t="shared" ca="1" si="34"/>
        <v/>
      </c>
      <c r="D133" s="139" t="str">
        <f t="shared" ca="1" si="35"/>
        <v/>
      </c>
      <c r="E133" s="139" t="str">
        <f t="shared" ca="1" si="36"/>
        <v/>
      </c>
      <c r="F133" s="140" t="str">
        <f t="shared" ca="1" si="40"/>
        <v/>
      </c>
      <c r="G133" s="118" t="str">
        <f t="shared" ca="1" si="41"/>
        <v/>
      </c>
      <c r="H133" s="118" t="str">
        <f t="shared" ca="1" si="37"/>
        <v/>
      </c>
      <c r="I133" s="141" t="str">
        <f t="shared" ca="1" si="38"/>
        <v/>
      </c>
      <c r="J133" s="139" t="str">
        <f t="shared" ca="1" si="39"/>
        <v/>
      </c>
      <c r="K133" s="140" t="str">
        <f t="shared" ca="1" si="42"/>
        <v/>
      </c>
      <c r="L133" s="118" t="str">
        <f t="shared" ca="1" si="43"/>
        <v/>
      </c>
      <c r="M133" s="138" t="str">
        <f t="shared" ca="1" si="44"/>
        <v/>
      </c>
    </row>
    <row r="134" spans="1:13" x14ac:dyDescent="0.15">
      <c r="A134" s="138" t="str">
        <f t="shared" ca="1" si="27"/>
        <v/>
      </c>
      <c r="B134" s="102" t="str">
        <f t="shared" ca="1" si="33"/>
        <v/>
      </c>
      <c r="C134" s="102" t="str">
        <f t="shared" ca="1" si="34"/>
        <v/>
      </c>
      <c r="D134" s="139" t="str">
        <f t="shared" ca="1" si="35"/>
        <v/>
      </c>
      <c r="E134" s="139" t="str">
        <f t="shared" ca="1" si="36"/>
        <v/>
      </c>
      <c r="F134" s="140" t="str">
        <f t="shared" ca="1" si="40"/>
        <v/>
      </c>
      <c r="G134" s="118" t="str">
        <f t="shared" ca="1" si="41"/>
        <v/>
      </c>
      <c r="H134" s="118" t="str">
        <f t="shared" ca="1" si="37"/>
        <v/>
      </c>
      <c r="I134" s="141" t="str">
        <f t="shared" ca="1" si="38"/>
        <v/>
      </c>
      <c r="J134" s="139" t="str">
        <f t="shared" ca="1" si="39"/>
        <v/>
      </c>
      <c r="K134" s="140" t="str">
        <f t="shared" ca="1" si="42"/>
        <v/>
      </c>
      <c r="L134" s="118" t="str">
        <f t="shared" ca="1" si="43"/>
        <v/>
      </c>
      <c r="M134" s="138" t="str">
        <f t="shared" ca="1" si="44"/>
        <v/>
      </c>
    </row>
    <row r="135" spans="1:13" x14ac:dyDescent="0.15">
      <c r="A135" s="138" t="str">
        <f t="shared" ref="A135:A198" ca="1" si="45">IF(ROW()-5&gt;$A$5,"",ROW()-5)</f>
        <v/>
      </c>
      <c r="B135" s="102" t="str">
        <f t="shared" ca="1" si="33"/>
        <v/>
      </c>
      <c r="C135" s="102" t="str">
        <f t="shared" ca="1" si="34"/>
        <v/>
      </c>
      <c r="D135" s="139" t="str">
        <f t="shared" ca="1" si="35"/>
        <v/>
      </c>
      <c r="E135" s="139" t="str">
        <f t="shared" ca="1" si="36"/>
        <v/>
      </c>
      <c r="F135" s="140" t="str">
        <f t="shared" ca="1" si="40"/>
        <v/>
      </c>
      <c r="G135" s="118" t="str">
        <f t="shared" ca="1" si="41"/>
        <v/>
      </c>
      <c r="H135" s="118" t="str">
        <f t="shared" ca="1" si="37"/>
        <v/>
      </c>
      <c r="I135" s="141" t="str">
        <f t="shared" ca="1" si="38"/>
        <v/>
      </c>
      <c r="J135" s="139" t="str">
        <f t="shared" ca="1" si="39"/>
        <v/>
      </c>
      <c r="K135" s="140" t="str">
        <f t="shared" ca="1" si="42"/>
        <v/>
      </c>
      <c r="L135" s="118" t="str">
        <f t="shared" ca="1" si="43"/>
        <v/>
      </c>
      <c r="M135" s="138" t="str">
        <f t="shared" ca="1" si="44"/>
        <v/>
      </c>
    </row>
    <row r="136" spans="1:13" x14ac:dyDescent="0.15">
      <c r="A136" s="138" t="str">
        <f t="shared" ca="1" si="45"/>
        <v/>
      </c>
      <c r="B136" s="102" t="str">
        <f t="shared" ca="1" si="33"/>
        <v/>
      </c>
      <c r="C136" s="102" t="str">
        <f t="shared" ca="1" si="34"/>
        <v/>
      </c>
      <c r="D136" s="139" t="str">
        <f t="shared" ca="1" si="35"/>
        <v/>
      </c>
      <c r="E136" s="139" t="str">
        <f t="shared" ca="1" si="36"/>
        <v/>
      </c>
      <c r="F136" s="140" t="str">
        <f t="shared" ca="1" si="40"/>
        <v/>
      </c>
      <c r="G136" s="118" t="str">
        <f t="shared" ca="1" si="41"/>
        <v/>
      </c>
      <c r="H136" s="118" t="str">
        <f t="shared" ca="1" si="37"/>
        <v/>
      </c>
      <c r="I136" s="141" t="str">
        <f t="shared" ca="1" si="38"/>
        <v/>
      </c>
      <c r="J136" s="139" t="str">
        <f t="shared" ca="1" si="39"/>
        <v/>
      </c>
      <c r="K136" s="140" t="str">
        <f t="shared" ca="1" si="42"/>
        <v/>
      </c>
      <c r="L136" s="118" t="str">
        <f t="shared" ca="1" si="43"/>
        <v/>
      </c>
      <c r="M136" s="138" t="str">
        <f t="shared" ca="1" si="44"/>
        <v/>
      </c>
    </row>
    <row r="137" spans="1:13" x14ac:dyDescent="0.15">
      <c r="A137" s="138" t="str">
        <f t="shared" ca="1" si="45"/>
        <v/>
      </c>
      <c r="B137" s="102" t="str">
        <f t="shared" ca="1" si="33"/>
        <v/>
      </c>
      <c r="C137" s="102" t="str">
        <f t="shared" ca="1" si="34"/>
        <v/>
      </c>
      <c r="D137" s="139" t="str">
        <f t="shared" ca="1" si="35"/>
        <v/>
      </c>
      <c r="E137" s="139" t="str">
        <f t="shared" ca="1" si="36"/>
        <v/>
      </c>
      <c r="F137" s="140" t="str">
        <f t="shared" ca="1" si="40"/>
        <v/>
      </c>
      <c r="G137" s="118" t="str">
        <f t="shared" ca="1" si="41"/>
        <v/>
      </c>
      <c r="H137" s="118" t="str">
        <f t="shared" ca="1" si="37"/>
        <v/>
      </c>
      <c r="I137" s="141" t="str">
        <f t="shared" ca="1" si="38"/>
        <v/>
      </c>
      <c r="J137" s="139" t="str">
        <f t="shared" ca="1" si="39"/>
        <v/>
      </c>
      <c r="K137" s="140" t="str">
        <f t="shared" ca="1" si="42"/>
        <v/>
      </c>
      <c r="L137" s="118" t="str">
        <f t="shared" ca="1" si="43"/>
        <v/>
      </c>
      <c r="M137" s="138" t="str">
        <f t="shared" ca="1" si="44"/>
        <v/>
      </c>
    </row>
    <row r="138" spans="1:13" x14ac:dyDescent="0.15">
      <c r="A138" s="138" t="str">
        <f t="shared" ca="1" si="45"/>
        <v/>
      </c>
      <c r="B138" s="102" t="str">
        <f t="shared" ca="1" si="33"/>
        <v/>
      </c>
      <c r="C138" s="102" t="str">
        <f t="shared" ca="1" si="34"/>
        <v/>
      </c>
      <c r="D138" s="139" t="str">
        <f t="shared" ca="1" si="35"/>
        <v/>
      </c>
      <c r="E138" s="139" t="str">
        <f t="shared" ca="1" si="36"/>
        <v/>
      </c>
      <c r="F138" s="140" t="str">
        <f t="shared" ca="1" si="40"/>
        <v/>
      </c>
      <c r="G138" s="118" t="str">
        <f t="shared" ca="1" si="41"/>
        <v/>
      </c>
      <c r="H138" s="118" t="str">
        <f t="shared" ca="1" si="37"/>
        <v/>
      </c>
      <c r="I138" s="141" t="str">
        <f t="shared" ca="1" si="38"/>
        <v/>
      </c>
      <c r="J138" s="139" t="str">
        <f t="shared" ca="1" si="39"/>
        <v/>
      </c>
      <c r="K138" s="140" t="str">
        <f t="shared" ca="1" si="42"/>
        <v/>
      </c>
      <c r="L138" s="118" t="str">
        <f t="shared" ca="1" si="43"/>
        <v/>
      </c>
      <c r="M138" s="138" t="str">
        <f t="shared" ca="1" si="44"/>
        <v/>
      </c>
    </row>
    <row r="139" spans="1:13" x14ac:dyDescent="0.15">
      <c r="A139" s="138" t="str">
        <f t="shared" ca="1" si="45"/>
        <v/>
      </c>
      <c r="B139" s="102" t="str">
        <f t="shared" ca="1" si="33"/>
        <v/>
      </c>
      <c r="C139" s="102" t="str">
        <f t="shared" ca="1" si="34"/>
        <v/>
      </c>
      <c r="D139" s="139" t="str">
        <f t="shared" ca="1" si="35"/>
        <v/>
      </c>
      <c r="E139" s="139" t="str">
        <f t="shared" ca="1" si="36"/>
        <v/>
      </c>
      <c r="F139" s="140" t="str">
        <f t="shared" ca="1" si="40"/>
        <v/>
      </c>
      <c r="G139" s="118" t="str">
        <f t="shared" ca="1" si="41"/>
        <v/>
      </c>
      <c r="H139" s="118" t="str">
        <f t="shared" ca="1" si="37"/>
        <v/>
      </c>
      <c r="I139" s="141" t="str">
        <f t="shared" ca="1" si="38"/>
        <v/>
      </c>
      <c r="J139" s="139" t="str">
        <f t="shared" ca="1" si="39"/>
        <v/>
      </c>
      <c r="K139" s="140" t="str">
        <f t="shared" ca="1" si="42"/>
        <v/>
      </c>
      <c r="L139" s="118" t="str">
        <f t="shared" ca="1" si="43"/>
        <v/>
      </c>
      <c r="M139" s="138" t="str">
        <f t="shared" ca="1" si="44"/>
        <v/>
      </c>
    </row>
    <row r="140" spans="1:13" x14ac:dyDescent="0.15">
      <c r="A140" s="138" t="str">
        <f t="shared" ca="1" si="45"/>
        <v/>
      </c>
      <c r="B140" s="102" t="str">
        <f t="shared" ca="1" si="33"/>
        <v/>
      </c>
      <c r="C140" s="102" t="str">
        <f t="shared" ca="1" si="34"/>
        <v/>
      </c>
      <c r="D140" s="139" t="str">
        <f t="shared" ca="1" si="35"/>
        <v/>
      </c>
      <c r="E140" s="139" t="str">
        <f t="shared" ca="1" si="36"/>
        <v/>
      </c>
      <c r="F140" s="140" t="str">
        <f t="shared" ca="1" si="40"/>
        <v/>
      </c>
      <c r="G140" s="118" t="str">
        <f t="shared" ca="1" si="41"/>
        <v/>
      </c>
      <c r="H140" s="118" t="str">
        <f t="shared" ca="1" si="37"/>
        <v/>
      </c>
      <c r="I140" s="141" t="str">
        <f t="shared" ca="1" si="38"/>
        <v/>
      </c>
      <c r="J140" s="139" t="str">
        <f t="shared" ca="1" si="39"/>
        <v/>
      </c>
      <c r="K140" s="140" t="str">
        <f t="shared" ca="1" si="42"/>
        <v/>
      </c>
      <c r="L140" s="118" t="str">
        <f t="shared" ca="1" si="43"/>
        <v/>
      </c>
      <c r="M140" s="138" t="str">
        <f t="shared" ca="1" si="44"/>
        <v/>
      </c>
    </row>
    <row r="141" spans="1:13" x14ac:dyDescent="0.15">
      <c r="A141" s="138" t="str">
        <f t="shared" ca="1" si="45"/>
        <v/>
      </c>
      <c r="B141" s="102" t="str">
        <f t="shared" ca="1" si="33"/>
        <v/>
      </c>
      <c r="C141" s="102" t="str">
        <f t="shared" ca="1" si="34"/>
        <v/>
      </c>
      <c r="D141" s="139" t="str">
        <f t="shared" ca="1" si="35"/>
        <v/>
      </c>
      <c r="E141" s="139" t="str">
        <f t="shared" ca="1" si="36"/>
        <v/>
      </c>
      <c r="F141" s="140" t="str">
        <f t="shared" ca="1" si="40"/>
        <v/>
      </c>
      <c r="G141" s="118" t="str">
        <f t="shared" ca="1" si="41"/>
        <v/>
      </c>
      <c r="H141" s="118" t="str">
        <f t="shared" ca="1" si="37"/>
        <v/>
      </c>
      <c r="I141" s="141" t="str">
        <f t="shared" ca="1" si="38"/>
        <v/>
      </c>
      <c r="J141" s="139" t="str">
        <f t="shared" ca="1" si="39"/>
        <v/>
      </c>
      <c r="K141" s="140" t="str">
        <f t="shared" ca="1" si="42"/>
        <v/>
      </c>
      <c r="L141" s="118" t="str">
        <f t="shared" ca="1" si="43"/>
        <v/>
      </c>
      <c r="M141" s="138" t="str">
        <f t="shared" ca="1" si="44"/>
        <v/>
      </c>
    </row>
    <row r="142" spans="1:13" x14ac:dyDescent="0.15">
      <c r="A142" s="138" t="str">
        <f t="shared" ca="1" si="45"/>
        <v/>
      </c>
      <c r="B142" s="102" t="str">
        <f t="shared" ca="1" si="33"/>
        <v/>
      </c>
      <c r="C142" s="102" t="str">
        <f t="shared" ca="1" si="34"/>
        <v/>
      </c>
      <c r="D142" s="139" t="str">
        <f t="shared" ca="1" si="35"/>
        <v/>
      </c>
      <c r="E142" s="139" t="str">
        <f t="shared" ca="1" si="36"/>
        <v/>
      </c>
      <c r="F142" s="140" t="str">
        <f t="shared" ca="1" si="40"/>
        <v/>
      </c>
      <c r="G142" s="118" t="str">
        <f t="shared" ca="1" si="41"/>
        <v/>
      </c>
      <c r="H142" s="118" t="str">
        <f t="shared" ca="1" si="37"/>
        <v/>
      </c>
      <c r="I142" s="141" t="str">
        <f t="shared" ca="1" si="38"/>
        <v/>
      </c>
      <c r="J142" s="139" t="str">
        <f t="shared" ca="1" si="39"/>
        <v/>
      </c>
      <c r="K142" s="140" t="str">
        <f t="shared" ca="1" si="42"/>
        <v/>
      </c>
      <c r="L142" s="118" t="str">
        <f t="shared" ca="1" si="43"/>
        <v/>
      </c>
      <c r="M142" s="138" t="str">
        <f t="shared" ca="1" si="44"/>
        <v/>
      </c>
    </row>
    <row r="143" spans="1:13" x14ac:dyDescent="0.15">
      <c r="A143" s="138" t="str">
        <f t="shared" ca="1" si="45"/>
        <v/>
      </c>
      <c r="B143" s="102" t="str">
        <f t="shared" ca="1" si="33"/>
        <v/>
      </c>
      <c r="C143" s="102" t="str">
        <f t="shared" ca="1" si="34"/>
        <v/>
      </c>
      <c r="D143" s="139" t="str">
        <f t="shared" ca="1" si="35"/>
        <v/>
      </c>
      <c r="E143" s="139" t="str">
        <f t="shared" ca="1" si="36"/>
        <v/>
      </c>
      <c r="F143" s="140" t="str">
        <f t="shared" ca="1" si="40"/>
        <v/>
      </c>
      <c r="G143" s="118" t="str">
        <f t="shared" ca="1" si="41"/>
        <v/>
      </c>
      <c r="H143" s="118" t="str">
        <f t="shared" ca="1" si="37"/>
        <v/>
      </c>
      <c r="I143" s="141" t="str">
        <f t="shared" ca="1" si="38"/>
        <v/>
      </c>
      <c r="J143" s="139" t="str">
        <f t="shared" ca="1" si="39"/>
        <v/>
      </c>
      <c r="K143" s="140" t="str">
        <f t="shared" ca="1" si="42"/>
        <v/>
      </c>
      <c r="L143" s="118" t="str">
        <f t="shared" ca="1" si="43"/>
        <v/>
      </c>
      <c r="M143" s="138" t="str">
        <f t="shared" ca="1" si="44"/>
        <v/>
      </c>
    </row>
    <row r="144" spans="1:13" x14ac:dyDescent="0.15">
      <c r="A144" s="138" t="str">
        <f t="shared" ca="1" si="45"/>
        <v/>
      </c>
      <c r="B144" s="102" t="str">
        <f t="shared" ca="1" si="33"/>
        <v/>
      </c>
      <c r="C144" s="102" t="str">
        <f t="shared" ca="1" si="34"/>
        <v/>
      </c>
      <c r="D144" s="139" t="str">
        <f t="shared" ca="1" si="35"/>
        <v/>
      </c>
      <c r="E144" s="139" t="str">
        <f t="shared" ca="1" si="36"/>
        <v/>
      </c>
      <c r="F144" s="140" t="str">
        <f t="shared" ca="1" si="40"/>
        <v/>
      </c>
      <c r="G144" s="118" t="str">
        <f t="shared" ca="1" si="41"/>
        <v/>
      </c>
      <c r="H144" s="118" t="str">
        <f t="shared" ca="1" si="37"/>
        <v/>
      </c>
      <c r="I144" s="141" t="str">
        <f t="shared" ca="1" si="38"/>
        <v/>
      </c>
      <c r="J144" s="139" t="str">
        <f t="shared" ca="1" si="39"/>
        <v/>
      </c>
      <c r="K144" s="140" t="str">
        <f t="shared" ca="1" si="42"/>
        <v/>
      </c>
      <c r="L144" s="118" t="str">
        <f t="shared" ca="1" si="43"/>
        <v/>
      </c>
      <c r="M144" s="138" t="str">
        <f t="shared" ca="1" si="44"/>
        <v/>
      </c>
    </row>
    <row r="145" spans="1:13" x14ac:dyDescent="0.15">
      <c r="A145" s="138" t="str">
        <f t="shared" ca="1" si="45"/>
        <v/>
      </c>
      <c r="B145" s="102" t="str">
        <f t="shared" ca="1" si="33"/>
        <v/>
      </c>
      <c r="C145" s="102" t="str">
        <f t="shared" ca="1" si="34"/>
        <v/>
      </c>
      <c r="D145" s="139" t="str">
        <f t="shared" ca="1" si="35"/>
        <v/>
      </c>
      <c r="E145" s="139" t="str">
        <f t="shared" ca="1" si="36"/>
        <v/>
      </c>
      <c r="F145" s="140" t="str">
        <f t="shared" ca="1" si="40"/>
        <v/>
      </c>
      <c r="G145" s="118" t="str">
        <f t="shared" ca="1" si="41"/>
        <v/>
      </c>
      <c r="H145" s="118" t="str">
        <f t="shared" ca="1" si="37"/>
        <v/>
      </c>
      <c r="I145" s="141" t="str">
        <f t="shared" ca="1" si="38"/>
        <v/>
      </c>
      <c r="J145" s="139" t="str">
        <f t="shared" ca="1" si="39"/>
        <v/>
      </c>
      <c r="K145" s="140" t="str">
        <f t="shared" ca="1" si="42"/>
        <v/>
      </c>
      <c r="L145" s="118" t="str">
        <f t="shared" ca="1" si="43"/>
        <v/>
      </c>
      <c r="M145" s="138" t="str">
        <f t="shared" ca="1" si="44"/>
        <v/>
      </c>
    </row>
    <row r="146" spans="1:13" x14ac:dyDescent="0.15">
      <c r="A146" s="138" t="str">
        <f t="shared" ca="1" si="45"/>
        <v/>
      </c>
      <c r="B146" s="102" t="str">
        <f t="shared" ca="1" si="33"/>
        <v/>
      </c>
      <c r="C146" s="102" t="str">
        <f t="shared" ca="1" si="34"/>
        <v/>
      </c>
      <c r="D146" s="139" t="str">
        <f t="shared" ca="1" si="35"/>
        <v/>
      </c>
      <c r="E146" s="139" t="str">
        <f t="shared" ca="1" si="36"/>
        <v/>
      </c>
      <c r="F146" s="140" t="str">
        <f t="shared" ca="1" si="40"/>
        <v/>
      </c>
      <c r="G146" s="118" t="str">
        <f t="shared" ca="1" si="41"/>
        <v/>
      </c>
      <c r="H146" s="118" t="str">
        <f t="shared" ca="1" si="37"/>
        <v/>
      </c>
      <c r="I146" s="141" t="str">
        <f t="shared" ca="1" si="38"/>
        <v/>
      </c>
      <c r="J146" s="139" t="str">
        <f t="shared" ca="1" si="39"/>
        <v/>
      </c>
      <c r="K146" s="140" t="str">
        <f t="shared" ca="1" si="42"/>
        <v/>
      </c>
      <c r="L146" s="118" t="str">
        <f t="shared" ca="1" si="43"/>
        <v/>
      </c>
      <c r="M146" s="138" t="str">
        <f t="shared" ca="1" si="44"/>
        <v/>
      </c>
    </row>
    <row r="147" spans="1:13" x14ac:dyDescent="0.15">
      <c r="A147" s="138" t="str">
        <f t="shared" ca="1" si="45"/>
        <v/>
      </c>
      <c r="B147" s="102" t="str">
        <f t="shared" ca="1" si="33"/>
        <v/>
      </c>
      <c r="C147" s="102" t="str">
        <f t="shared" ca="1" si="34"/>
        <v/>
      </c>
      <c r="D147" s="139" t="str">
        <f t="shared" ca="1" si="35"/>
        <v/>
      </c>
      <c r="E147" s="139" t="str">
        <f t="shared" ca="1" si="36"/>
        <v/>
      </c>
      <c r="F147" s="140" t="str">
        <f t="shared" ca="1" si="40"/>
        <v/>
      </c>
      <c r="G147" s="118" t="str">
        <f t="shared" ca="1" si="41"/>
        <v/>
      </c>
      <c r="H147" s="118" t="str">
        <f t="shared" ca="1" si="37"/>
        <v/>
      </c>
      <c r="I147" s="141" t="str">
        <f t="shared" ca="1" si="38"/>
        <v/>
      </c>
      <c r="J147" s="139" t="str">
        <f t="shared" ca="1" si="39"/>
        <v/>
      </c>
      <c r="K147" s="140" t="str">
        <f t="shared" ca="1" si="42"/>
        <v/>
      </c>
      <c r="L147" s="118" t="str">
        <f t="shared" ca="1" si="43"/>
        <v/>
      </c>
      <c r="M147" s="138" t="str">
        <f t="shared" ca="1" si="44"/>
        <v/>
      </c>
    </row>
    <row r="148" spans="1:13" x14ac:dyDescent="0.15">
      <c r="A148" s="138" t="str">
        <f t="shared" ca="1" si="45"/>
        <v/>
      </c>
      <c r="B148" s="102" t="str">
        <f t="shared" ca="1" si="33"/>
        <v/>
      </c>
      <c r="C148" s="102" t="str">
        <f t="shared" ca="1" si="34"/>
        <v/>
      </c>
      <c r="D148" s="139" t="str">
        <f t="shared" ca="1" si="35"/>
        <v/>
      </c>
      <c r="E148" s="139" t="str">
        <f t="shared" ca="1" si="36"/>
        <v/>
      </c>
      <c r="F148" s="140" t="str">
        <f t="shared" ca="1" si="40"/>
        <v/>
      </c>
      <c r="G148" s="118" t="str">
        <f t="shared" ca="1" si="41"/>
        <v/>
      </c>
      <c r="H148" s="118" t="str">
        <f t="shared" ca="1" si="37"/>
        <v/>
      </c>
      <c r="I148" s="141" t="str">
        <f t="shared" ca="1" si="38"/>
        <v/>
      </c>
      <c r="J148" s="139" t="str">
        <f t="shared" ca="1" si="39"/>
        <v/>
      </c>
      <c r="K148" s="140" t="str">
        <f t="shared" ca="1" si="42"/>
        <v/>
      </c>
      <c r="L148" s="118" t="str">
        <f t="shared" ca="1" si="43"/>
        <v/>
      </c>
      <c r="M148" s="138" t="str">
        <f t="shared" ca="1" si="44"/>
        <v/>
      </c>
    </row>
    <row r="149" spans="1:13" x14ac:dyDescent="0.15">
      <c r="A149" s="138" t="str">
        <f t="shared" ca="1" si="45"/>
        <v/>
      </c>
      <c r="B149" s="102" t="str">
        <f t="shared" ca="1" si="33"/>
        <v/>
      </c>
      <c r="C149" s="102" t="str">
        <f t="shared" ca="1" si="34"/>
        <v/>
      </c>
      <c r="D149" s="139" t="str">
        <f t="shared" ca="1" si="35"/>
        <v/>
      </c>
      <c r="E149" s="139" t="str">
        <f t="shared" ca="1" si="36"/>
        <v/>
      </c>
      <c r="F149" s="140" t="str">
        <f t="shared" ca="1" si="40"/>
        <v/>
      </c>
      <c r="G149" s="118" t="str">
        <f t="shared" ca="1" si="41"/>
        <v/>
      </c>
      <c r="H149" s="118" t="str">
        <f t="shared" ca="1" si="37"/>
        <v/>
      </c>
      <c r="I149" s="141" t="str">
        <f t="shared" ca="1" si="38"/>
        <v/>
      </c>
      <c r="J149" s="139" t="str">
        <f t="shared" ca="1" si="39"/>
        <v/>
      </c>
      <c r="K149" s="140" t="str">
        <f t="shared" ca="1" si="42"/>
        <v/>
      </c>
      <c r="L149" s="118" t="str">
        <f t="shared" ca="1" si="43"/>
        <v/>
      </c>
      <c r="M149" s="138" t="str">
        <f t="shared" ca="1" si="44"/>
        <v/>
      </c>
    </row>
    <row r="150" spans="1:13" x14ac:dyDescent="0.15">
      <c r="A150" s="138" t="str">
        <f t="shared" ca="1" si="45"/>
        <v/>
      </c>
      <c r="B150" s="102" t="str">
        <f t="shared" ca="1" si="33"/>
        <v/>
      </c>
      <c r="C150" s="102" t="str">
        <f t="shared" ca="1" si="34"/>
        <v/>
      </c>
      <c r="D150" s="139" t="str">
        <f t="shared" ca="1" si="35"/>
        <v/>
      </c>
      <c r="E150" s="139" t="str">
        <f t="shared" ca="1" si="36"/>
        <v/>
      </c>
      <c r="F150" s="140" t="str">
        <f t="shared" ca="1" si="40"/>
        <v/>
      </c>
      <c r="G150" s="118" t="str">
        <f t="shared" ca="1" si="41"/>
        <v/>
      </c>
      <c r="H150" s="118" t="str">
        <f t="shared" ca="1" si="37"/>
        <v/>
      </c>
      <c r="I150" s="141" t="str">
        <f t="shared" ca="1" si="38"/>
        <v/>
      </c>
      <c r="J150" s="139" t="str">
        <f t="shared" ca="1" si="39"/>
        <v/>
      </c>
      <c r="K150" s="140" t="str">
        <f t="shared" ca="1" si="42"/>
        <v/>
      </c>
      <c r="L150" s="118" t="str">
        <f t="shared" ca="1" si="43"/>
        <v/>
      </c>
      <c r="M150" s="138" t="str">
        <f t="shared" ca="1" si="44"/>
        <v/>
      </c>
    </row>
    <row r="151" spans="1:13" x14ac:dyDescent="0.15">
      <c r="A151" s="138" t="str">
        <f t="shared" ca="1" si="45"/>
        <v/>
      </c>
      <c r="B151" s="102" t="str">
        <f t="shared" ca="1" si="33"/>
        <v/>
      </c>
      <c r="C151" s="102" t="str">
        <f t="shared" ca="1" si="34"/>
        <v/>
      </c>
      <c r="D151" s="139" t="str">
        <f t="shared" ca="1" si="35"/>
        <v/>
      </c>
      <c r="E151" s="139" t="str">
        <f t="shared" ca="1" si="36"/>
        <v/>
      </c>
      <c r="F151" s="140" t="str">
        <f t="shared" ca="1" si="40"/>
        <v/>
      </c>
      <c r="G151" s="118" t="str">
        <f t="shared" ca="1" si="41"/>
        <v/>
      </c>
      <c r="H151" s="118" t="str">
        <f t="shared" ca="1" si="37"/>
        <v/>
      </c>
      <c r="I151" s="141" t="str">
        <f t="shared" ca="1" si="38"/>
        <v/>
      </c>
      <c r="J151" s="139" t="str">
        <f t="shared" ca="1" si="39"/>
        <v/>
      </c>
      <c r="K151" s="140" t="str">
        <f t="shared" ca="1" si="42"/>
        <v/>
      </c>
      <c r="L151" s="118" t="str">
        <f t="shared" ca="1" si="43"/>
        <v/>
      </c>
      <c r="M151" s="138" t="str">
        <f t="shared" ca="1" si="44"/>
        <v/>
      </c>
    </row>
    <row r="152" spans="1:13" x14ac:dyDescent="0.15">
      <c r="A152" s="138" t="str">
        <f t="shared" ca="1" si="45"/>
        <v/>
      </c>
      <c r="B152" s="102" t="str">
        <f t="shared" ca="1" si="33"/>
        <v/>
      </c>
      <c r="C152" s="102" t="str">
        <f t="shared" ca="1" si="34"/>
        <v/>
      </c>
      <c r="D152" s="139" t="str">
        <f t="shared" ca="1" si="35"/>
        <v/>
      </c>
      <c r="E152" s="139" t="str">
        <f t="shared" ca="1" si="36"/>
        <v/>
      </c>
      <c r="F152" s="140" t="str">
        <f t="shared" ca="1" si="40"/>
        <v/>
      </c>
      <c r="G152" s="118" t="str">
        <f t="shared" ca="1" si="41"/>
        <v/>
      </c>
      <c r="H152" s="118" t="str">
        <f t="shared" ca="1" si="37"/>
        <v/>
      </c>
      <c r="I152" s="141" t="str">
        <f t="shared" ca="1" si="38"/>
        <v/>
      </c>
      <c r="J152" s="139" t="str">
        <f t="shared" ca="1" si="39"/>
        <v/>
      </c>
      <c r="K152" s="140" t="str">
        <f t="shared" ca="1" si="42"/>
        <v/>
      </c>
      <c r="L152" s="118" t="str">
        <f t="shared" ca="1" si="43"/>
        <v/>
      </c>
      <c r="M152" s="138" t="str">
        <f t="shared" ca="1" si="44"/>
        <v/>
      </c>
    </row>
    <row r="153" spans="1:13" x14ac:dyDescent="0.15">
      <c r="A153" s="138" t="str">
        <f t="shared" ca="1" si="45"/>
        <v/>
      </c>
      <c r="B153" s="102" t="str">
        <f t="shared" ca="1" si="33"/>
        <v/>
      </c>
      <c r="C153" s="102" t="str">
        <f t="shared" ca="1" si="34"/>
        <v/>
      </c>
      <c r="D153" s="139" t="str">
        <f t="shared" ca="1" si="35"/>
        <v/>
      </c>
      <c r="E153" s="139" t="str">
        <f t="shared" ca="1" si="36"/>
        <v/>
      </c>
      <c r="F153" s="140" t="str">
        <f t="shared" ca="1" si="40"/>
        <v/>
      </c>
      <c r="G153" s="118" t="str">
        <f t="shared" ca="1" si="41"/>
        <v/>
      </c>
      <c r="H153" s="118" t="str">
        <f t="shared" ca="1" si="37"/>
        <v/>
      </c>
      <c r="I153" s="141" t="str">
        <f t="shared" ca="1" si="38"/>
        <v/>
      </c>
      <c r="J153" s="139" t="str">
        <f t="shared" ca="1" si="39"/>
        <v/>
      </c>
      <c r="K153" s="140" t="str">
        <f t="shared" ca="1" si="42"/>
        <v/>
      </c>
      <c r="L153" s="118" t="str">
        <f t="shared" ca="1" si="43"/>
        <v/>
      </c>
      <c r="M153" s="138" t="str">
        <f t="shared" ca="1" si="44"/>
        <v/>
      </c>
    </row>
    <row r="154" spans="1:13" x14ac:dyDescent="0.15">
      <c r="A154" s="138" t="str">
        <f t="shared" ca="1" si="45"/>
        <v/>
      </c>
      <c r="B154" s="102" t="str">
        <f t="shared" ca="1" si="33"/>
        <v/>
      </c>
      <c r="C154" s="102" t="str">
        <f t="shared" ca="1" si="34"/>
        <v/>
      </c>
      <c r="D154" s="139" t="str">
        <f t="shared" ca="1" si="35"/>
        <v/>
      </c>
      <c r="E154" s="139" t="str">
        <f t="shared" ca="1" si="36"/>
        <v/>
      </c>
      <c r="F154" s="140" t="str">
        <f t="shared" ca="1" si="40"/>
        <v/>
      </c>
      <c r="G154" s="118" t="str">
        <f t="shared" ca="1" si="41"/>
        <v/>
      </c>
      <c r="H154" s="118" t="str">
        <f t="shared" ca="1" si="37"/>
        <v/>
      </c>
      <c r="I154" s="141" t="str">
        <f t="shared" ca="1" si="38"/>
        <v/>
      </c>
      <c r="J154" s="139" t="str">
        <f t="shared" ca="1" si="39"/>
        <v/>
      </c>
      <c r="K154" s="140" t="str">
        <f t="shared" ca="1" si="42"/>
        <v/>
      </c>
      <c r="L154" s="118" t="str">
        <f t="shared" ca="1" si="43"/>
        <v/>
      </c>
      <c r="M154" s="138" t="str">
        <f t="shared" ca="1" si="44"/>
        <v/>
      </c>
    </row>
    <row r="155" spans="1:13" x14ac:dyDescent="0.15">
      <c r="A155" s="138" t="str">
        <f t="shared" ca="1" si="45"/>
        <v/>
      </c>
      <c r="B155" s="102" t="str">
        <f t="shared" ca="1" si="33"/>
        <v/>
      </c>
      <c r="C155" s="102" t="str">
        <f t="shared" ca="1" si="34"/>
        <v/>
      </c>
      <c r="D155" s="139" t="str">
        <f t="shared" ca="1" si="35"/>
        <v/>
      </c>
      <c r="E155" s="139" t="str">
        <f t="shared" ca="1" si="36"/>
        <v/>
      </c>
      <c r="F155" s="140" t="str">
        <f t="shared" ca="1" si="40"/>
        <v/>
      </c>
      <c r="G155" s="118" t="str">
        <f t="shared" ca="1" si="41"/>
        <v/>
      </c>
      <c r="H155" s="118" t="str">
        <f t="shared" ca="1" si="37"/>
        <v/>
      </c>
      <c r="I155" s="141" t="str">
        <f t="shared" ca="1" si="38"/>
        <v/>
      </c>
      <c r="J155" s="139" t="str">
        <f t="shared" ca="1" si="39"/>
        <v/>
      </c>
      <c r="K155" s="140" t="str">
        <f t="shared" ca="1" si="42"/>
        <v/>
      </c>
      <c r="L155" s="118" t="str">
        <f t="shared" ca="1" si="43"/>
        <v/>
      </c>
      <c r="M155" s="138" t="str">
        <f t="shared" ca="1" si="44"/>
        <v/>
      </c>
    </row>
    <row r="156" spans="1:13" x14ac:dyDescent="0.15">
      <c r="A156" s="138" t="str">
        <f t="shared" ca="1" si="45"/>
        <v/>
      </c>
      <c r="B156" s="102" t="str">
        <f t="shared" ca="1" si="33"/>
        <v/>
      </c>
      <c r="C156" s="102" t="str">
        <f t="shared" ca="1" si="34"/>
        <v/>
      </c>
      <c r="D156" s="139" t="str">
        <f t="shared" ca="1" si="35"/>
        <v/>
      </c>
      <c r="E156" s="139" t="str">
        <f t="shared" ca="1" si="36"/>
        <v/>
      </c>
      <c r="F156" s="140" t="str">
        <f t="shared" ca="1" si="40"/>
        <v/>
      </c>
      <c r="G156" s="118" t="str">
        <f t="shared" ca="1" si="41"/>
        <v/>
      </c>
      <c r="H156" s="118" t="str">
        <f t="shared" ca="1" si="37"/>
        <v/>
      </c>
      <c r="I156" s="141" t="str">
        <f t="shared" ca="1" si="38"/>
        <v/>
      </c>
      <c r="J156" s="139" t="str">
        <f t="shared" ca="1" si="39"/>
        <v/>
      </c>
      <c r="K156" s="140" t="str">
        <f t="shared" ca="1" si="42"/>
        <v/>
      </c>
      <c r="L156" s="118" t="str">
        <f t="shared" ca="1" si="43"/>
        <v/>
      </c>
      <c r="M156" s="138" t="str">
        <f t="shared" ca="1" si="44"/>
        <v/>
      </c>
    </row>
    <row r="157" spans="1:13" x14ac:dyDescent="0.15">
      <c r="A157" s="138" t="str">
        <f t="shared" ca="1" si="45"/>
        <v/>
      </c>
      <c r="B157" s="102" t="str">
        <f t="shared" ca="1" si="33"/>
        <v/>
      </c>
      <c r="C157" s="102" t="str">
        <f t="shared" ca="1" si="34"/>
        <v/>
      </c>
      <c r="D157" s="139" t="str">
        <f t="shared" ca="1" si="35"/>
        <v/>
      </c>
      <c r="E157" s="139" t="str">
        <f t="shared" ca="1" si="36"/>
        <v/>
      </c>
      <c r="F157" s="140" t="str">
        <f t="shared" ca="1" si="40"/>
        <v/>
      </c>
      <c r="G157" s="118" t="str">
        <f t="shared" ca="1" si="41"/>
        <v/>
      </c>
      <c r="H157" s="118" t="str">
        <f t="shared" ca="1" si="37"/>
        <v/>
      </c>
      <c r="I157" s="141" t="str">
        <f t="shared" ca="1" si="38"/>
        <v/>
      </c>
      <c r="J157" s="139" t="str">
        <f t="shared" ca="1" si="39"/>
        <v/>
      </c>
      <c r="K157" s="140" t="str">
        <f t="shared" ca="1" si="42"/>
        <v/>
      </c>
      <c r="L157" s="118" t="str">
        <f t="shared" ca="1" si="43"/>
        <v/>
      </c>
      <c r="M157" s="138" t="str">
        <f t="shared" ca="1" si="44"/>
        <v/>
      </c>
    </row>
    <row r="158" spans="1:13" x14ac:dyDescent="0.15">
      <c r="A158" s="138" t="str">
        <f t="shared" ca="1" si="45"/>
        <v/>
      </c>
      <c r="B158" s="102" t="str">
        <f t="shared" ca="1" si="33"/>
        <v/>
      </c>
      <c r="C158" s="102" t="str">
        <f t="shared" ca="1" si="34"/>
        <v/>
      </c>
      <c r="D158" s="139" t="str">
        <f t="shared" ca="1" si="35"/>
        <v/>
      </c>
      <c r="E158" s="139" t="str">
        <f t="shared" ca="1" si="36"/>
        <v/>
      </c>
      <c r="F158" s="140" t="str">
        <f t="shared" ca="1" si="40"/>
        <v/>
      </c>
      <c r="G158" s="118" t="str">
        <f t="shared" ca="1" si="41"/>
        <v/>
      </c>
      <c r="H158" s="118" t="str">
        <f t="shared" ca="1" si="37"/>
        <v/>
      </c>
      <c r="I158" s="141" t="str">
        <f t="shared" ca="1" si="38"/>
        <v/>
      </c>
      <c r="J158" s="139" t="str">
        <f t="shared" ca="1" si="39"/>
        <v/>
      </c>
      <c r="K158" s="140" t="str">
        <f t="shared" ca="1" si="42"/>
        <v/>
      </c>
      <c r="L158" s="118" t="str">
        <f t="shared" ca="1" si="43"/>
        <v/>
      </c>
      <c r="M158" s="138" t="str">
        <f t="shared" ca="1" si="44"/>
        <v/>
      </c>
    </row>
    <row r="159" spans="1:13" x14ac:dyDescent="0.15">
      <c r="A159" s="138" t="str">
        <f t="shared" ca="1" si="45"/>
        <v/>
      </c>
      <c r="B159" s="102" t="str">
        <f t="shared" ca="1" si="33"/>
        <v/>
      </c>
      <c r="C159" s="102" t="str">
        <f t="shared" ca="1" si="34"/>
        <v/>
      </c>
      <c r="D159" s="139" t="str">
        <f t="shared" ca="1" si="35"/>
        <v/>
      </c>
      <c r="E159" s="139" t="str">
        <f t="shared" ca="1" si="36"/>
        <v/>
      </c>
      <c r="F159" s="140" t="str">
        <f t="shared" ca="1" si="40"/>
        <v/>
      </c>
      <c r="G159" s="118" t="str">
        <f t="shared" ca="1" si="41"/>
        <v/>
      </c>
      <c r="H159" s="118" t="str">
        <f t="shared" ca="1" si="37"/>
        <v/>
      </c>
      <c r="I159" s="141" t="str">
        <f t="shared" ca="1" si="38"/>
        <v/>
      </c>
      <c r="J159" s="139" t="str">
        <f t="shared" ca="1" si="39"/>
        <v/>
      </c>
      <c r="K159" s="140" t="str">
        <f t="shared" ca="1" si="42"/>
        <v/>
      </c>
      <c r="L159" s="118" t="str">
        <f t="shared" ca="1" si="43"/>
        <v/>
      </c>
      <c r="M159" s="138" t="str">
        <f t="shared" ca="1" si="44"/>
        <v/>
      </c>
    </row>
    <row r="160" spans="1:13" x14ac:dyDescent="0.15">
      <c r="A160" s="138" t="str">
        <f t="shared" ca="1" si="45"/>
        <v/>
      </c>
      <c r="B160" s="102" t="str">
        <f t="shared" ca="1" si="33"/>
        <v/>
      </c>
      <c r="C160" s="102" t="str">
        <f t="shared" ca="1" si="34"/>
        <v/>
      </c>
      <c r="D160" s="139" t="str">
        <f t="shared" ca="1" si="35"/>
        <v/>
      </c>
      <c r="E160" s="139" t="str">
        <f t="shared" ca="1" si="36"/>
        <v/>
      </c>
      <c r="F160" s="140" t="str">
        <f t="shared" ca="1" si="40"/>
        <v/>
      </c>
      <c r="G160" s="118" t="str">
        <f t="shared" ca="1" si="41"/>
        <v/>
      </c>
      <c r="H160" s="118" t="str">
        <f t="shared" ca="1" si="37"/>
        <v/>
      </c>
      <c r="I160" s="141" t="str">
        <f t="shared" ca="1" si="38"/>
        <v/>
      </c>
      <c r="J160" s="139" t="str">
        <f t="shared" ca="1" si="39"/>
        <v/>
      </c>
      <c r="K160" s="140" t="str">
        <f t="shared" ca="1" si="42"/>
        <v/>
      </c>
      <c r="L160" s="118" t="str">
        <f t="shared" ca="1" si="43"/>
        <v/>
      </c>
      <c r="M160" s="138" t="str">
        <f t="shared" ca="1" si="44"/>
        <v/>
      </c>
    </row>
    <row r="161" spans="1:13" x14ac:dyDescent="0.15">
      <c r="A161" s="138" t="str">
        <f t="shared" ca="1" si="45"/>
        <v/>
      </c>
      <c r="B161" s="102" t="str">
        <f t="shared" ca="1" si="33"/>
        <v/>
      </c>
      <c r="C161" s="102" t="str">
        <f t="shared" ca="1" si="34"/>
        <v/>
      </c>
      <c r="D161" s="139" t="str">
        <f t="shared" ca="1" si="35"/>
        <v/>
      </c>
      <c r="E161" s="139" t="str">
        <f t="shared" ca="1" si="36"/>
        <v/>
      </c>
      <c r="F161" s="140" t="str">
        <f t="shared" ca="1" si="40"/>
        <v/>
      </c>
      <c r="G161" s="118" t="str">
        <f t="shared" ca="1" si="41"/>
        <v/>
      </c>
      <c r="H161" s="118" t="str">
        <f t="shared" ca="1" si="37"/>
        <v/>
      </c>
      <c r="I161" s="141" t="str">
        <f t="shared" ca="1" si="38"/>
        <v/>
      </c>
      <c r="J161" s="139" t="str">
        <f t="shared" ca="1" si="39"/>
        <v/>
      </c>
      <c r="K161" s="140" t="str">
        <f t="shared" ca="1" si="42"/>
        <v/>
      </c>
      <c r="L161" s="118" t="str">
        <f t="shared" ca="1" si="43"/>
        <v/>
      </c>
      <c r="M161" s="138" t="str">
        <f t="shared" ca="1" si="44"/>
        <v/>
      </c>
    </row>
    <row r="162" spans="1:13" x14ac:dyDescent="0.15">
      <c r="A162" s="138" t="str">
        <f t="shared" ca="1" si="45"/>
        <v/>
      </c>
      <c r="B162" s="102" t="str">
        <f t="shared" ca="1" si="33"/>
        <v/>
      </c>
      <c r="C162" s="102" t="str">
        <f t="shared" ca="1" si="34"/>
        <v/>
      </c>
      <c r="D162" s="139" t="str">
        <f t="shared" ca="1" si="35"/>
        <v/>
      </c>
      <c r="E162" s="139" t="str">
        <f t="shared" ca="1" si="36"/>
        <v/>
      </c>
      <c r="F162" s="140" t="str">
        <f t="shared" ca="1" si="40"/>
        <v/>
      </c>
      <c r="G162" s="118" t="str">
        <f t="shared" ca="1" si="41"/>
        <v/>
      </c>
      <c r="H162" s="118" t="str">
        <f t="shared" ca="1" si="37"/>
        <v/>
      </c>
      <c r="I162" s="141" t="str">
        <f t="shared" ca="1" si="38"/>
        <v/>
      </c>
      <c r="J162" s="139" t="str">
        <f t="shared" ca="1" si="39"/>
        <v/>
      </c>
      <c r="K162" s="140" t="str">
        <f t="shared" ca="1" si="42"/>
        <v/>
      </c>
      <c r="L162" s="118" t="str">
        <f t="shared" ca="1" si="43"/>
        <v/>
      </c>
      <c r="M162" s="138" t="str">
        <f t="shared" ca="1" si="44"/>
        <v/>
      </c>
    </row>
    <row r="163" spans="1:13" x14ac:dyDescent="0.15">
      <c r="A163" s="138" t="str">
        <f t="shared" ca="1" si="45"/>
        <v/>
      </c>
      <c r="B163" s="102" t="str">
        <f t="shared" ca="1" si="33"/>
        <v/>
      </c>
      <c r="C163" s="102" t="str">
        <f t="shared" ca="1" si="34"/>
        <v/>
      </c>
      <c r="D163" s="139" t="str">
        <f t="shared" ca="1" si="35"/>
        <v/>
      </c>
      <c r="E163" s="139" t="str">
        <f t="shared" ca="1" si="36"/>
        <v/>
      </c>
      <c r="F163" s="140" t="str">
        <f t="shared" ca="1" si="40"/>
        <v/>
      </c>
      <c r="G163" s="118" t="str">
        <f t="shared" ca="1" si="41"/>
        <v/>
      </c>
      <c r="H163" s="118" t="str">
        <f t="shared" ca="1" si="37"/>
        <v/>
      </c>
      <c r="I163" s="141" t="str">
        <f t="shared" ca="1" si="38"/>
        <v/>
      </c>
      <c r="J163" s="139" t="str">
        <f t="shared" ca="1" si="39"/>
        <v/>
      </c>
      <c r="K163" s="140" t="str">
        <f t="shared" ca="1" si="42"/>
        <v/>
      </c>
      <c r="L163" s="118" t="str">
        <f t="shared" ca="1" si="43"/>
        <v/>
      </c>
      <c r="M163" s="138" t="str">
        <f t="shared" ca="1" si="44"/>
        <v/>
      </c>
    </row>
    <row r="164" spans="1:13" x14ac:dyDescent="0.15">
      <c r="A164" s="138" t="str">
        <f t="shared" ca="1" si="45"/>
        <v/>
      </c>
      <c r="B164" s="102" t="str">
        <f t="shared" ca="1" si="33"/>
        <v/>
      </c>
      <c r="C164" s="102" t="str">
        <f t="shared" ca="1" si="34"/>
        <v/>
      </c>
      <c r="D164" s="139" t="str">
        <f t="shared" ca="1" si="35"/>
        <v/>
      </c>
      <c r="E164" s="139" t="str">
        <f t="shared" ca="1" si="36"/>
        <v/>
      </c>
      <c r="F164" s="140" t="str">
        <f t="shared" ca="1" si="40"/>
        <v/>
      </c>
      <c r="G164" s="118" t="str">
        <f t="shared" ca="1" si="41"/>
        <v/>
      </c>
      <c r="H164" s="118" t="str">
        <f t="shared" ca="1" si="37"/>
        <v/>
      </c>
      <c r="I164" s="141" t="str">
        <f t="shared" ca="1" si="38"/>
        <v/>
      </c>
      <c r="J164" s="139" t="str">
        <f t="shared" ca="1" si="39"/>
        <v/>
      </c>
      <c r="K164" s="140" t="str">
        <f t="shared" ca="1" si="42"/>
        <v/>
      </c>
      <c r="L164" s="118" t="str">
        <f t="shared" ca="1" si="43"/>
        <v/>
      </c>
      <c r="M164" s="138" t="str">
        <f t="shared" ca="1" si="44"/>
        <v/>
      </c>
    </row>
    <row r="165" spans="1:13" x14ac:dyDescent="0.15">
      <c r="A165" s="138" t="str">
        <f t="shared" ca="1" si="45"/>
        <v/>
      </c>
      <c r="B165" s="102" t="str">
        <f t="shared" ca="1" si="33"/>
        <v/>
      </c>
      <c r="C165" s="102" t="str">
        <f t="shared" ca="1" si="34"/>
        <v/>
      </c>
      <c r="D165" s="139" t="str">
        <f t="shared" ca="1" si="35"/>
        <v/>
      </c>
      <c r="E165" s="139" t="str">
        <f t="shared" ca="1" si="36"/>
        <v/>
      </c>
      <c r="F165" s="140" t="str">
        <f t="shared" ca="1" si="40"/>
        <v/>
      </c>
      <c r="G165" s="118" t="str">
        <f t="shared" ca="1" si="41"/>
        <v/>
      </c>
      <c r="H165" s="118" t="str">
        <f t="shared" ca="1" si="37"/>
        <v/>
      </c>
      <c r="I165" s="141" t="str">
        <f t="shared" ca="1" si="38"/>
        <v/>
      </c>
      <c r="J165" s="139" t="str">
        <f t="shared" ca="1" si="39"/>
        <v/>
      </c>
      <c r="K165" s="140" t="str">
        <f t="shared" ca="1" si="42"/>
        <v/>
      </c>
      <c r="L165" s="118" t="str">
        <f t="shared" ca="1" si="43"/>
        <v/>
      </c>
      <c r="M165" s="138" t="str">
        <f t="shared" ca="1" si="44"/>
        <v/>
      </c>
    </row>
    <row r="166" spans="1:13" x14ac:dyDescent="0.15">
      <c r="A166" s="138" t="str">
        <f t="shared" ca="1" si="45"/>
        <v/>
      </c>
      <c r="B166" s="102" t="str">
        <f t="shared" ref="B166:B205" ca="1" si="46">IF($A166="","",INDEX(INDIRECT("gdn_raw!AA:AA"),MATCH($B$4,INDIRECT("gdn_raw!AA:AA"),0)+$A166))</f>
        <v/>
      </c>
      <c r="C166" s="102" t="str">
        <f t="shared" ref="C166:C205" ca="1" si="47">IF($A166="","",INDEX(INDIRECT("gdn_raw!AB:AB"),MATCH($B$4,INDIRECT("gdn_raw!AA:AA"),0)+$A166))</f>
        <v/>
      </c>
      <c r="D166" s="139" t="str">
        <f t="shared" ref="D166:D205" ca="1" si="48">IF($A166="","",INDEX(INDIRECT("gdn_raw!AC:AC"),MATCH($B$4,INDIRECT("gdn_raw!AA:AA"),0)+$A166))</f>
        <v/>
      </c>
      <c r="E166" s="139" t="str">
        <f t="shared" ref="E166:E205" ca="1" si="49">IF($A166="","",INDEX(INDIRECT("gdn_raw!AD:AD"),MATCH($B$4,INDIRECT("gdn_raw!AA:AA"),0)+$A166))</f>
        <v/>
      </c>
      <c r="F166" s="140" t="str">
        <f t="shared" ca="1" si="40"/>
        <v/>
      </c>
      <c r="G166" s="118" t="str">
        <f t="shared" ca="1" si="41"/>
        <v/>
      </c>
      <c r="H166" s="118" t="str">
        <f t="shared" ref="H166:H205" ca="1" si="50">IF($A166="","",INDEX(INDIRECT("gdn_raw!AF:AF"),MATCH($B$4,INDIRECT("gdn_raw!AA:AA"),0)+$A166))</f>
        <v/>
      </c>
      <c r="I166" s="141" t="str">
        <f t="shared" ref="I166:I205" ca="1" si="51">IF($A166="","",INDEX(INDIRECT("gdn_raw!AG:AG"),MATCH($B$4,INDIRECT("gdn_raw!AA:AA"),0)+$A166))</f>
        <v/>
      </c>
      <c r="J166" s="139" t="str">
        <f t="shared" ref="J166:J205" ca="1" si="52">IF($A166="","",INDEX(INDIRECT("gdn_raw!AI:AI"),MATCH($B$4,INDIRECT("gdn_raw!AA:AA"),0)+$A166))</f>
        <v/>
      </c>
      <c r="K166" s="140" t="str">
        <f t="shared" ca="1" si="42"/>
        <v/>
      </c>
      <c r="L166" s="118" t="str">
        <f t="shared" ca="1" si="43"/>
        <v/>
      </c>
      <c r="M166" s="138" t="str">
        <f t="shared" ca="1" si="44"/>
        <v/>
      </c>
    </row>
    <row r="167" spans="1:13" x14ac:dyDescent="0.15">
      <c r="A167" s="138" t="str">
        <f t="shared" ca="1" si="45"/>
        <v/>
      </c>
      <c r="B167" s="102" t="str">
        <f t="shared" ca="1" si="46"/>
        <v/>
      </c>
      <c r="C167" s="102" t="str">
        <f t="shared" ca="1" si="47"/>
        <v/>
      </c>
      <c r="D167" s="139" t="str">
        <f t="shared" ca="1" si="48"/>
        <v/>
      </c>
      <c r="E167" s="139" t="str">
        <f t="shared" ca="1" si="49"/>
        <v/>
      </c>
      <c r="F167" s="140" t="str">
        <f t="shared" ca="1" si="40"/>
        <v/>
      </c>
      <c r="G167" s="118" t="str">
        <f t="shared" ca="1" si="41"/>
        <v/>
      </c>
      <c r="H167" s="118" t="str">
        <f t="shared" ca="1" si="50"/>
        <v/>
      </c>
      <c r="I167" s="141" t="str">
        <f t="shared" ca="1" si="51"/>
        <v/>
      </c>
      <c r="J167" s="139" t="str">
        <f t="shared" ca="1" si="52"/>
        <v/>
      </c>
      <c r="K167" s="140" t="str">
        <f t="shared" ca="1" si="42"/>
        <v/>
      </c>
      <c r="L167" s="118" t="str">
        <f t="shared" ca="1" si="43"/>
        <v/>
      </c>
      <c r="M167" s="138" t="str">
        <f t="shared" ca="1" si="44"/>
        <v/>
      </c>
    </row>
    <row r="168" spans="1:13" x14ac:dyDescent="0.15">
      <c r="A168" s="138" t="str">
        <f t="shared" ca="1" si="45"/>
        <v/>
      </c>
      <c r="B168" s="102" t="str">
        <f t="shared" ca="1" si="46"/>
        <v/>
      </c>
      <c r="C168" s="102" t="str">
        <f t="shared" ca="1" si="47"/>
        <v/>
      </c>
      <c r="D168" s="139" t="str">
        <f t="shared" ca="1" si="48"/>
        <v/>
      </c>
      <c r="E168" s="139" t="str">
        <f t="shared" ca="1" si="49"/>
        <v/>
      </c>
      <c r="F168" s="140" t="str">
        <f t="shared" ca="1" si="40"/>
        <v/>
      </c>
      <c r="G168" s="118" t="str">
        <f t="shared" ca="1" si="41"/>
        <v/>
      </c>
      <c r="H168" s="118" t="str">
        <f t="shared" ca="1" si="50"/>
        <v/>
      </c>
      <c r="I168" s="141" t="str">
        <f t="shared" ca="1" si="51"/>
        <v/>
      </c>
      <c r="J168" s="139" t="str">
        <f t="shared" ca="1" si="52"/>
        <v/>
      </c>
      <c r="K168" s="140" t="str">
        <f t="shared" ca="1" si="42"/>
        <v/>
      </c>
      <c r="L168" s="118" t="str">
        <f t="shared" ca="1" si="43"/>
        <v/>
      </c>
      <c r="M168" s="138" t="str">
        <f t="shared" ca="1" si="44"/>
        <v/>
      </c>
    </row>
    <row r="169" spans="1:13" x14ac:dyDescent="0.15">
      <c r="A169" s="138" t="str">
        <f t="shared" ca="1" si="45"/>
        <v/>
      </c>
      <c r="B169" s="102" t="str">
        <f t="shared" ca="1" si="46"/>
        <v/>
      </c>
      <c r="C169" s="102" t="str">
        <f t="shared" ca="1" si="47"/>
        <v/>
      </c>
      <c r="D169" s="139" t="str">
        <f t="shared" ca="1" si="48"/>
        <v/>
      </c>
      <c r="E169" s="139" t="str">
        <f t="shared" ca="1" si="49"/>
        <v/>
      </c>
      <c r="F169" s="140" t="str">
        <f t="shared" ca="1" si="40"/>
        <v/>
      </c>
      <c r="G169" s="118" t="str">
        <f t="shared" ca="1" si="41"/>
        <v/>
      </c>
      <c r="H169" s="118" t="str">
        <f t="shared" ca="1" si="50"/>
        <v/>
      </c>
      <c r="I169" s="141" t="str">
        <f t="shared" ca="1" si="51"/>
        <v/>
      </c>
      <c r="J169" s="139" t="str">
        <f t="shared" ca="1" si="52"/>
        <v/>
      </c>
      <c r="K169" s="140" t="str">
        <f t="shared" ca="1" si="42"/>
        <v/>
      </c>
      <c r="L169" s="118" t="str">
        <f t="shared" ca="1" si="43"/>
        <v/>
      </c>
      <c r="M169" s="138" t="str">
        <f t="shared" ca="1" si="44"/>
        <v/>
      </c>
    </row>
    <row r="170" spans="1:13" x14ac:dyDescent="0.15">
      <c r="A170" s="138" t="str">
        <f t="shared" ca="1" si="45"/>
        <v/>
      </c>
      <c r="B170" s="102" t="str">
        <f t="shared" ca="1" si="46"/>
        <v/>
      </c>
      <c r="C170" s="102" t="str">
        <f t="shared" ca="1" si="47"/>
        <v/>
      </c>
      <c r="D170" s="139" t="str">
        <f t="shared" ca="1" si="48"/>
        <v/>
      </c>
      <c r="E170" s="139" t="str">
        <f t="shared" ca="1" si="49"/>
        <v/>
      </c>
      <c r="F170" s="140" t="str">
        <f t="shared" ref="F170:F205" ca="1" si="53">IF($A170="","",IFERROR(E170/D170,""))</f>
        <v/>
      </c>
      <c r="G170" s="118" t="str">
        <f t="shared" ref="G170:G205" ca="1" si="54">IF($A170="","",IFERROR(H170/E170,""))</f>
        <v/>
      </c>
      <c r="H170" s="118" t="str">
        <f t="shared" ca="1" si="50"/>
        <v/>
      </c>
      <c r="I170" s="141" t="str">
        <f t="shared" ca="1" si="51"/>
        <v/>
      </c>
      <c r="J170" s="139" t="str">
        <f t="shared" ca="1" si="52"/>
        <v/>
      </c>
      <c r="K170" s="140" t="str">
        <f t="shared" ref="K170:K205" ca="1" si="55">IF($A170="","",IFERROR(J170/E170,""))</f>
        <v/>
      </c>
      <c r="L170" s="118" t="str">
        <f t="shared" ref="L170:L205" ca="1" si="56">IF($A170="","",IFERROR(H170/J170,""))</f>
        <v/>
      </c>
      <c r="M170" s="138" t="str">
        <f t="shared" ref="M170:M205" ca="1" si="57">IF($A170="","",IF(J170&gt;0,IF(L170&gt;$L$5,"B","A"),IF(J170=0,IF(H170&gt;$L$5,"C","D"))))</f>
        <v/>
      </c>
    </row>
    <row r="171" spans="1:13" x14ac:dyDescent="0.15">
      <c r="A171" s="138" t="str">
        <f t="shared" ca="1" si="45"/>
        <v/>
      </c>
      <c r="B171" s="102" t="str">
        <f t="shared" ca="1" si="46"/>
        <v/>
      </c>
      <c r="C171" s="102" t="str">
        <f t="shared" ca="1" si="47"/>
        <v/>
      </c>
      <c r="D171" s="139" t="str">
        <f t="shared" ca="1" si="48"/>
        <v/>
      </c>
      <c r="E171" s="139" t="str">
        <f t="shared" ca="1" si="49"/>
        <v/>
      </c>
      <c r="F171" s="140" t="str">
        <f t="shared" ca="1" si="53"/>
        <v/>
      </c>
      <c r="G171" s="118" t="str">
        <f t="shared" ca="1" si="54"/>
        <v/>
      </c>
      <c r="H171" s="118" t="str">
        <f t="shared" ca="1" si="50"/>
        <v/>
      </c>
      <c r="I171" s="141" t="str">
        <f t="shared" ca="1" si="51"/>
        <v/>
      </c>
      <c r="J171" s="139" t="str">
        <f t="shared" ca="1" si="52"/>
        <v/>
      </c>
      <c r="K171" s="140" t="str">
        <f t="shared" ca="1" si="55"/>
        <v/>
      </c>
      <c r="L171" s="118" t="str">
        <f t="shared" ca="1" si="56"/>
        <v/>
      </c>
      <c r="M171" s="138" t="str">
        <f t="shared" ca="1" si="57"/>
        <v/>
      </c>
    </row>
    <row r="172" spans="1:13" x14ac:dyDescent="0.15">
      <c r="A172" s="138" t="str">
        <f t="shared" ca="1" si="45"/>
        <v/>
      </c>
      <c r="B172" s="102" t="str">
        <f t="shared" ca="1" si="46"/>
        <v/>
      </c>
      <c r="C172" s="102" t="str">
        <f t="shared" ca="1" si="47"/>
        <v/>
      </c>
      <c r="D172" s="139" t="str">
        <f t="shared" ca="1" si="48"/>
        <v/>
      </c>
      <c r="E172" s="139" t="str">
        <f t="shared" ca="1" si="49"/>
        <v/>
      </c>
      <c r="F172" s="140" t="str">
        <f t="shared" ca="1" si="53"/>
        <v/>
      </c>
      <c r="G172" s="118" t="str">
        <f t="shared" ca="1" si="54"/>
        <v/>
      </c>
      <c r="H172" s="118" t="str">
        <f t="shared" ca="1" si="50"/>
        <v/>
      </c>
      <c r="I172" s="141" t="str">
        <f t="shared" ca="1" si="51"/>
        <v/>
      </c>
      <c r="J172" s="139" t="str">
        <f t="shared" ca="1" si="52"/>
        <v/>
      </c>
      <c r="K172" s="140" t="str">
        <f t="shared" ca="1" si="55"/>
        <v/>
      </c>
      <c r="L172" s="118" t="str">
        <f t="shared" ca="1" si="56"/>
        <v/>
      </c>
      <c r="M172" s="138" t="str">
        <f t="shared" ca="1" si="57"/>
        <v/>
      </c>
    </row>
    <row r="173" spans="1:13" x14ac:dyDescent="0.15">
      <c r="A173" s="138" t="str">
        <f t="shared" ca="1" si="45"/>
        <v/>
      </c>
      <c r="B173" s="102" t="str">
        <f t="shared" ca="1" si="46"/>
        <v/>
      </c>
      <c r="C173" s="102" t="str">
        <f t="shared" ca="1" si="47"/>
        <v/>
      </c>
      <c r="D173" s="139" t="str">
        <f t="shared" ca="1" si="48"/>
        <v/>
      </c>
      <c r="E173" s="139" t="str">
        <f t="shared" ca="1" si="49"/>
        <v/>
      </c>
      <c r="F173" s="140" t="str">
        <f t="shared" ca="1" si="53"/>
        <v/>
      </c>
      <c r="G173" s="118" t="str">
        <f t="shared" ca="1" si="54"/>
        <v/>
      </c>
      <c r="H173" s="118" t="str">
        <f t="shared" ca="1" si="50"/>
        <v/>
      </c>
      <c r="I173" s="141" t="str">
        <f t="shared" ca="1" si="51"/>
        <v/>
      </c>
      <c r="J173" s="139" t="str">
        <f t="shared" ca="1" si="52"/>
        <v/>
      </c>
      <c r="K173" s="140" t="str">
        <f t="shared" ca="1" si="55"/>
        <v/>
      </c>
      <c r="L173" s="118" t="str">
        <f t="shared" ca="1" si="56"/>
        <v/>
      </c>
      <c r="M173" s="138" t="str">
        <f t="shared" ca="1" si="57"/>
        <v/>
      </c>
    </row>
    <row r="174" spans="1:13" x14ac:dyDescent="0.15">
      <c r="A174" s="138" t="str">
        <f t="shared" ca="1" si="45"/>
        <v/>
      </c>
      <c r="B174" s="102" t="str">
        <f t="shared" ca="1" si="46"/>
        <v/>
      </c>
      <c r="C174" s="102" t="str">
        <f t="shared" ca="1" si="47"/>
        <v/>
      </c>
      <c r="D174" s="139" t="str">
        <f t="shared" ca="1" si="48"/>
        <v/>
      </c>
      <c r="E174" s="139" t="str">
        <f t="shared" ca="1" si="49"/>
        <v/>
      </c>
      <c r="F174" s="140" t="str">
        <f t="shared" ca="1" si="53"/>
        <v/>
      </c>
      <c r="G174" s="118" t="str">
        <f t="shared" ca="1" si="54"/>
        <v/>
      </c>
      <c r="H174" s="118" t="str">
        <f t="shared" ca="1" si="50"/>
        <v/>
      </c>
      <c r="I174" s="141" t="str">
        <f t="shared" ca="1" si="51"/>
        <v/>
      </c>
      <c r="J174" s="139" t="str">
        <f t="shared" ca="1" si="52"/>
        <v/>
      </c>
      <c r="K174" s="140" t="str">
        <f t="shared" ca="1" si="55"/>
        <v/>
      </c>
      <c r="L174" s="118" t="str">
        <f t="shared" ca="1" si="56"/>
        <v/>
      </c>
      <c r="M174" s="138" t="str">
        <f t="shared" ca="1" si="57"/>
        <v/>
      </c>
    </row>
    <row r="175" spans="1:13" x14ac:dyDescent="0.15">
      <c r="A175" s="138" t="str">
        <f t="shared" ca="1" si="45"/>
        <v/>
      </c>
      <c r="B175" s="102" t="str">
        <f t="shared" ca="1" si="46"/>
        <v/>
      </c>
      <c r="C175" s="102" t="str">
        <f t="shared" ca="1" si="47"/>
        <v/>
      </c>
      <c r="D175" s="139" t="str">
        <f t="shared" ca="1" si="48"/>
        <v/>
      </c>
      <c r="E175" s="139" t="str">
        <f t="shared" ca="1" si="49"/>
        <v/>
      </c>
      <c r="F175" s="140" t="str">
        <f t="shared" ca="1" si="53"/>
        <v/>
      </c>
      <c r="G175" s="118" t="str">
        <f t="shared" ca="1" si="54"/>
        <v/>
      </c>
      <c r="H175" s="118" t="str">
        <f t="shared" ca="1" si="50"/>
        <v/>
      </c>
      <c r="I175" s="141" t="str">
        <f t="shared" ca="1" si="51"/>
        <v/>
      </c>
      <c r="J175" s="139" t="str">
        <f t="shared" ca="1" si="52"/>
        <v/>
      </c>
      <c r="K175" s="140" t="str">
        <f t="shared" ca="1" si="55"/>
        <v/>
      </c>
      <c r="L175" s="118" t="str">
        <f t="shared" ca="1" si="56"/>
        <v/>
      </c>
      <c r="M175" s="138" t="str">
        <f t="shared" ca="1" si="57"/>
        <v/>
      </c>
    </row>
    <row r="176" spans="1:13" x14ac:dyDescent="0.15">
      <c r="A176" s="138" t="str">
        <f t="shared" ca="1" si="45"/>
        <v/>
      </c>
      <c r="B176" s="102" t="str">
        <f t="shared" ca="1" si="46"/>
        <v/>
      </c>
      <c r="C176" s="102" t="str">
        <f t="shared" ca="1" si="47"/>
        <v/>
      </c>
      <c r="D176" s="139" t="str">
        <f t="shared" ca="1" si="48"/>
        <v/>
      </c>
      <c r="E176" s="139" t="str">
        <f t="shared" ca="1" si="49"/>
        <v/>
      </c>
      <c r="F176" s="140" t="str">
        <f t="shared" ca="1" si="53"/>
        <v/>
      </c>
      <c r="G176" s="118" t="str">
        <f t="shared" ca="1" si="54"/>
        <v/>
      </c>
      <c r="H176" s="118" t="str">
        <f t="shared" ca="1" si="50"/>
        <v/>
      </c>
      <c r="I176" s="141" t="str">
        <f t="shared" ca="1" si="51"/>
        <v/>
      </c>
      <c r="J176" s="139" t="str">
        <f t="shared" ca="1" si="52"/>
        <v/>
      </c>
      <c r="K176" s="140" t="str">
        <f t="shared" ca="1" si="55"/>
        <v/>
      </c>
      <c r="L176" s="118" t="str">
        <f t="shared" ca="1" si="56"/>
        <v/>
      </c>
      <c r="M176" s="138" t="str">
        <f t="shared" ca="1" si="57"/>
        <v/>
      </c>
    </row>
    <row r="177" spans="1:13" x14ac:dyDescent="0.15">
      <c r="A177" s="138" t="str">
        <f t="shared" ca="1" si="45"/>
        <v/>
      </c>
      <c r="B177" s="102" t="str">
        <f t="shared" ca="1" si="46"/>
        <v/>
      </c>
      <c r="C177" s="102" t="str">
        <f t="shared" ca="1" si="47"/>
        <v/>
      </c>
      <c r="D177" s="139" t="str">
        <f t="shared" ca="1" si="48"/>
        <v/>
      </c>
      <c r="E177" s="139" t="str">
        <f t="shared" ca="1" si="49"/>
        <v/>
      </c>
      <c r="F177" s="140" t="str">
        <f t="shared" ca="1" si="53"/>
        <v/>
      </c>
      <c r="G177" s="118" t="str">
        <f t="shared" ca="1" si="54"/>
        <v/>
      </c>
      <c r="H177" s="118" t="str">
        <f t="shared" ca="1" si="50"/>
        <v/>
      </c>
      <c r="I177" s="141" t="str">
        <f t="shared" ca="1" si="51"/>
        <v/>
      </c>
      <c r="J177" s="139" t="str">
        <f t="shared" ca="1" si="52"/>
        <v/>
      </c>
      <c r="K177" s="140" t="str">
        <f t="shared" ca="1" si="55"/>
        <v/>
      </c>
      <c r="L177" s="118" t="str">
        <f t="shared" ca="1" si="56"/>
        <v/>
      </c>
      <c r="M177" s="138" t="str">
        <f t="shared" ca="1" si="57"/>
        <v/>
      </c>
    </row>
    <row r="178" spans="1:13" x14ac:dyDescent="0.15">
      <c r="A178" s="138" t="str">
        <f t="shared" ca="1" si="45"/>
        <v/>
      </c>
      <c r="B178" s="102" t="str">
        <f t="shared" ca="1" si="46"/>
        <v/>
      </c>
      <c r="C178" s="102" t="str">
        <f t="shared" ca="1" si="47"/>
        <v/>
      </c>
      <c r="D178" s="139" t="str">
        <f t="shared" ca="1" si="48"/>
        <v/>
      </c>
      <c r="E178" s="139" t="str">
        <f t="shared" ca="1" si="49"/>
        <v/>
      </c>
      <c r="F178" s="140" t="str">
        <f t="shared" ca="1" si="53"/>
        <v/>
      </c>
      <c r="G178" s="118" t="str">
        <f t="shared" ca="1" si="54"/>
        <v/>
      </c>
      <c r="H178" s="118" t="str">
        <f t="shared" ca="1" si="50"/>
        <v/>
      </c>
      <c r="I178" s="141" t="str">
        <f t="shared" ca="1" si="51"/>
        <v/>
      </c>
      <c r="J178" s="139" t="str">
        <f t="shared" ca="1" si="52"/>
        <v/>
      </c>
      <c r="K178" s="140" t="str">
        <f t="shared" ca="1" si="55"/>
        <v/>
      </c>
      <c r="L178" s="118" t="str">
        <f t="shared" ca="1" si="56"/>
        <v/>
      </c>
      <c r="M178" s="138" t="str">
        <f t="shared" ca="1" si="57"/>
        <v/>
      </c>
    </row>
    <row r="179" spans="1:13" x14ac:dyDescent="0.15">
      <c r="A179" s="138" t="str">
        <f t="shared" ca="1" si="45"/>
        <v/>
      </c>
      <c r="B179" s="102" t="str">
        <f t="shared" ca="1" si="46"/>
        <v/>
      </c>
      <c r="C179" s="102" t="str">
        <f t="shared" ca="1" si="47"/>
        <v/>
      </c>
      <c r="D179" s="139" t="str">
        <f t="shared" ca="1" si="48"/>
        <v/>
      </c>
      <c r="E179" s="139" t="str">
        <f t="shared" ca="1" si="49"/>
        <v/>
      </c>
      <c r="F179" s="140" t="str">
        <f t="shared" ca="1" si="53"/>
        <v/>
      </c>
      <c r="G179" s="118" t="str">
        <f t="shared" ca="1" si="54"/>
        <v/>
      </c>
      <c r="H179" s="118" t="str">
        <f t="shared" ca="1" si="50"/>
        <v/>
      </c>
      <c r="I179" s="141" t="str">
        <f t="shared" ca="1" si="51"/>
        <v/>
      </c>
      <c r="J179" s="139" t="str">
        <f t="shared" ca="1" si="52"/>
        <v/>
      </c>
      <c r="K179" s="140" t="str">
        <f t="shared" ca="1" si="55"/>
        <v/>
      </c>
      <c r="L179" s="118" t="str">
        <f t="shared" ca="1" si="56"/>
        <v/>
      </c>
      <c r="M179" s="138" t="str">
        <f t="shared" ca="1" si="57"/>
        <v/>
      </c>
    </row>
    <row r="180" spans="1:13" x14ac:dyDescent="0.15">
      <c r="A180" s="138" t="str">
        <f t="shared" ca="1" si="45"/>
        <v/>
      </c>
      <c r="B180" s="102" t="str">
        <f t="shared" ca="1" si="46"/>
        <v/>
      </c>
      <c r="C180" s="102" t="str">
        <f t="shared" ca="1" si="47"/>
        <v/>
      </c>
      <c r="D180" s="139" t="str">
        <f t="shared" ca="1" si="48"/>
        <v/>
      </c>
      <c r="E180" s="139" t="str">
        <f t="shared" ca="1" si="49"/>
        <v/>
      </c>
      <c r="F180" s="140" t="str">
        <f t="shared" ca="1" si="53"/>
        <v/>
      </c>
      <c r="G180" s="118" t="str">
        <f t="shared" ca="1" si="54"/>
        <v/>
      </c>
      <c r="H180" s="118" t="str">
        <f t="shared" ca="1" si="50"/>
        <v/>
      </c>
      <c r="I180" s="141" t="str">
        <f t="shared" ca="1" si="51"/>
        <v/>
      </c>
      <c r="J180" s="139" t="str">
        <f t="shared" ca="1" si="52"/>
        <v/>
      </c>
      <c r="K180" s="140" t="str">
        <f t="shared" ca="1" si="55"/>
        <v/>
      </c>
      <c r="L180" s="118" t="str">
        <f t="shared" ca="1" si="56"/>
        <v/>
      </c>
      <c r="M180" s="138" t="str">
        <f t="shared" ca="1" si="57"/>
        <v/>
      </c>
    </row>
    <row r="181" spans="1:13" x14ac:dyDescent="0.15">
      <c r="A181" s="138" t="str">
        <f t="shared" ca="1" si="45"/>
        <v/>
      </c>
      <c r="B181" s="102" t="str">
        <f t="shared" ca="1" si="46"/>
        <v/>
      </c>
      <c r="C181" s="102" t="str">
        <f t="shared" ca="1" si="47"/>
        <v/>
      </c>
      <c r="D181" s="139" t="str">
        <f t="shared" ca="1" si="48"/>
        <v/>
      </c>
      <c r="E181" s="139" t="str">
        <f t="shared" ca="1" si="49"/>
        <v/>
      </c>
      <c r="F181" s="140" t="str">
        <f t="shared" ca="1" si="53"/>
        <v/>
      </c>
      <c r="G181" s="118" t="str">
        <f t="shared" ca="1" si="54"/>
        <v/>
      </c>
      <c r="H181" s="118" t="str">
        <f t="shared" ca="1" si="50"/>
        <v/>
      </c>
      <c r="I181" s="141" t="str">
        <f t="shared" ca="1" si="51"/>
        <v/>
      </c>
      <c r="J181" s="139" t="str">
        <f t="shared" ca="1" si="52"/>
        <v/>
      </c>
      <c r="K181" s="140" t="str">
        <f t="shared" ca="1" si="55"/>
        <v/>
      </c>
      <c r="L181" s="118" t="str">
        <f t="shared" ca="1" si="56"/>
        <v/>
      </c>
      <c r="M181" s="138" t="str">
        <f t="shared" ca="1" si="57"/>
        <v/>
      </c>
    </row>
    <row r="182" spans="1:13" x14ac:dyDescent="0.15">
      <c r="A182" s="138" t="str">
        <f t="shared" ca="1" si="45"/>
        <v/>
      </c>
      <c r="B182" s="102" t="str">
        <f t="shared" ca="1" si="46"/>
        <v/>
      </c>
      <c r="C182" s="102" t="str">
        <f t="shared" ca="1" si="47"/>
        <v/>
      </c>
      <c r="D182" s="139" t="str">
        <f t="shared" ca="1" si="48"/>
        <v/>
      </c>
      <c r="E182" s="139" t="str">
        <f t="shared" ca="1" si="49"/>
        <v/>
      </c>
      <c r="F182" s="140" t="str">
        <f t="shared" ca="1" si="53"/>
        <v/>
      </c>
      <c r="G182" s="118" t="str">
        <f t="shared" ca="1" si="54"/>
        <v/>
      </c>
      <c r="H182" s="118" t="str">
        <f t="shared" ca="1" si="50"/>
        <v/>
      </c>
      <c r="I182" s="141" t="str">
        <f t="shared" ca="1" si="51"/>
        <v/>
      </c>
      <c r="J182" s="139" t="str">
        <f t="shared" ca="1" si="52"/>
        <v/>
      </c>
      <c r="K182" s="140" t="str">
        <f t="shared" ca="1" si="55"/>
        <v/>
      </c>
      <c r="L182" s="118" t="str">
        <f t="shared" ca="1" si="56"/>
        <v/>
      </c>
      <c r="M182" s="138" t="str">
        <f t="shared" ca="1" si="57"/>
        <v/>
      </c>
    </row>
    <row r="183" spans="1:13" x14ac:dyDescent="0.15">
      <c r="A183" s="138" t="str">
        <f t="shared" ca="1" si="45"/>
        <v/>
      </c>
      <c r="B183" s="102" t="str">
        <f t="shared" ca="1" si="46"/>
        <v/>
      </c>
      <c r="C183" s="102" t="str">
        <f t="shared" ca="1" si="47"/>
        <v/>
      </c>
      <c r="D183" s="139" t="str">
        <f t="shared" ca="1" si="48"/>
        <v/>
      </c>
      <c r="E183" s="139" t="str">
        <f t="shared" ca="1" si="49"/>
        <v/>
      </c>
      <c r="F183" s="140" t="str">
        <f t="shared" ca="1" si="53"/>
        <v/>
      </c>
      <c r="G183" s="118" t="str">
        <f t="shared" ca="1" si="54"/>
        <v/>
      </c>
      <c r="H183" s="118" t="str">
        <f t="shared" ca="1" si="50"/>
        <v/>
      </c>
      <c r="I183" s="141" t="str">
        <f t="shared" ca="1" si="51"/>
        <v/>
      </c>
      <c r="J183" s="139" t="str">
        <f t="shared" ca="1" si="52"/>
        <v/>
      </c>
      <c r="K183" s="140" t="str">
        <f t="shared" ca="1" si="55"/>
        <v/>
      </c>
      <c r="L183" s="118" t="str">
        <f t="shared" ca="1" si="56"/>
        <v/>
      </c>
      <c r="M183" s="138" t="str">
        <f t="shared" ca="1" si="57"/>
        <v/>
      </c>
    </row>
    <row r="184" spans="1:13" x14ac:dyDescent="0.15">
      <c r="A184" s="138" t="str">
        <f t="shared" ca="1" si="45"/>
        <v/>
      </c>
      <c r="B184" s="102" t="str">
        <f t="shared" ca="1" si="46"/>
        <v/>
      </c>
      <c r="C184" s="102" t="str">
        <f t="shared" ca="1" si="47"/>
        <v/>
      </c>
      <c r="D184" s="139" t="str">
        <f t="shared" ca="1" si="48"/>
        <v/>
      </c>
      <c r="E184" s="139" t="str">
        <f t="shared" ca="1" si="49"/>
        <v/>
      </c>
      <c r="F184" s="140" t="str">
        <f t="shared" ca="1" si="53"/>
        <v/>
      </c>
      <c r="G184" s="118" t="str">
        <f t="shared" ca="1" si="54"/>
        <v/>
      </c>
      <c r="H184" s="118" t="str">
        <f t="shared" ca="1" si="50"/>
        <v/>
      </c>
      <c r="I184" s="141" t="str">
        <f t="shared" ca="1" si="51"/>
        <v/>
      </c>
      <c r="J184" s="139" t="str">
        <f t="shared" ca="1" si="52"/>
        <v/>
      </c>
      <c r="K184" s="140" t="str">
        <f t="shared" ca="1" si="55"/>
        <v/>
      </c>
      <c r="L184" s="118" t="str">
        <f t="shared" ca="1" si="56"/>
        <v/>
      </c>
      <c r="M184" s="138" t="str">
        <f t="shared" ca="1" si="57"/>
        <v/>
      </c>
    </row>
    <row r="185" spans="1:13" x14ac:dyDescent="0.15">
      <c r="A185" s="138" t="str">
        <f t="shared" ca="1" si="45"/>
        <v/>
      </c>
      <c r="B185" s="102" t="str">
        <f t="shared" ca="1" si="46"/>
        <v/>
      </c>
      <c r="C185" s="102" t="str">
        <f t="shared" ca="1" si="47"/>
        <v/>
      </c>
      <c r="D185" s="139" t="str">
        <f t="shared" ca="1" si="48"/>
        <v/>
      </c>
      <c r="E185" s="139" t="str">
        <f t="shared" ca="1" si="49"/>
        <v/>
      </c>
      <c r="F185" s="140" t="str">
        <f t="shared" ca="1" si="53"/>
        <v/>
      </c>
      <c r="G185" s="118" t="str">
        <f t="shared" ca="1" si="54"/>
        <v/>
      </c>
      <c r="H185" s="118" t="str">
        <f t="shared" ca="1" si="50"/>
        <v/>
      </c>
      <c r="I185" s="141" t="str">
        <f t="shared" ca="1" si="51"/>
        <v/>
      </c>
      <c r="J185" s="139" t="str">
        <f t="shared" ca="1" si="52"/>
        <v/>
      </c>
      <c r="K185" s="140" t="str">
        <f t="shared" ca="1" si="55"/>
        <v/>
      </c>
      <c r="L185" s="118" t="str">
        <f t="shared" ca="1" si="56"/>
        <v/>
      </c>
      <c r="M185" s="138" t="str">
        <f t="shared" ca="1" si="57"/>
        <v/>
      </c>
    </row>
    <row r="186" spans="1:13" x14ac:dyDescent="0.15">
      <c r="A186" s="138" t="str">
        <f t="shared" ca="1" si="45"/>
        <v/>
      </c>
      <c r="B186" s="102" t="str">
        <f t="shared" ca="1" si="46"/>
        <v/>
      </c>
      <c r="C186" s="102" t="str">
        <f t="shared" ca="1" si="47"/>
        <v/>
      </c>
      <c r="D186" s="139" t="str">
        <f t="shared" ca="1" si="48"/>
        <v/>
      </c>
      <c r="E186" s="139" t="str">
        <f t="shared" ca="1" si="49"/>
        <v/>
      </c>
      <c r="F186" s="140" t="str">
        <f t="shared" ca="1" si="53"/>
        <v/>
      </c>
      <c r="G186" s="118" t="str">
        <f t="shared" ca="1" si="54"/>
        <v/>
      </c>
      <c r="H186" s="118" t="str">
        <f t="shared" ca="1" si="50"/>
        <v/>
      </c>
      <c r="I186" s="141" t="str">
        <f t="shared" ca="1" si="51"/>
        <v/>
      </c>
      <c r="J186" s="139" t="str">
        <f t="shared" ca="1" si="52"/>
        <v/>
      </c>
      <c r="K186" s="140" t="str">
        <f t="shared" ca="1" si="55"/>
        <v/>
      </c>
      <c r="L186" s="118" t="str">
        <f t="shared" ca="1" si="56"/>
        <v/>
      </c>
      <c r="M186" s="138" t="str">
        <f t="shared" ca="1" si="57"/>
        <v/>
      </c>
    </row>
    <row r="187" spans="1:13" x14ac:dyDescent="0.15">
      <c r="A187" s="138" t="str">
        <f t="shared" ca="1" si="45"/>
        <v/>
      </c>
      <c r="B187" s="102" t="str">
        <f t="shared" ca="1" si="46"/>
        <v/>
      </c>
      <c r="C187" s="102" t="str">
        <f t="shared" ca="1" si="47"/>
        <v/>
      </c>
      <c r="D187" s="139" t="str">
        <f t="shared" ca="1" si="48"/>
        <v/>
      </c>
      <c r="E187" s="139" t="str">
        <f t="shared" ca="1" si="49"/>
        <v/>
      </c>
      <c r="F187" s="140" t="str">
        <f t="shared" ca="1" si="53"/>
        <v/>
      </c>
      <c r="G187" s="118" t="str">
        <f t="shared" ca="1" si="54"/>
        <v/>
      </c>
      <c r="H187" s="118" t="str">
        <f t="shared" ca="1" si="50"/>
        <v/>
      </c>
      <c r="I187" s="141" t="str">
        <f t="shared" ca="1" si="51"/>
        <v/>
      </c>
      <c r="J187" s="139" t="str">
        <f t="shared" ca="1" si="52"/>
        <v/>
      </c>
      <c r="K187" s="140" t="str">
        <f t="shared" ca="1" si="55"/>
        <v/>
      </c>
      <c r="L187" s="118" t="str">
        <f t="shared" ca="1" si="56"/>
        <v/>
      </c>
      <c r="M187" s="138" t="str">
        <f t="shared" ca="1" si="57"/>
        <v/>
      </c>
    </row>
    <row r="188" spans="1:13" x14ac:dyDescent="0.15">
      <c r="A188" s="138" t="str">
        <f t="shared" ca="1" si="45"/>
        <v/>
      </c>
      <c r="B188" s="102" t="str">
        <f t="shared" ca="1" si="46"/>
        <v/>
      </c>
      <c r="C188" s="102" t="str">
        <f t="shared" ca="1" si="47"/>
        <v/>
      </c>
      <c r="D188" s="139" t="str">
        <f t="shared" ca="1" si="48"/>
        <v/>
      </c>
      <c r="E188" s="139" t="str">
        <f t="shared" ca="1" si="49"/>
        <v/>
      </c>
      <c r="F188" s="140" t="str">
        <f t="shared" ca="1" si="53"/>
        <v/>
      </c>
      <c r="G188" s="118" t="str">
        <f t="shared" ca="1" si="54"/>
        <v/>
      </c>
      <c r="H188" s="118" t="str">
        <f t="shared" ca="1" si="50"/>
        <v/>
      </c>
      <c r="I188" s="141" t="str">
        <f t="shared" ca="1" si="51"/>
        <v/>
      </c>
      <c r="J188" s="139" t="str">
        <f t="shared" ca="1" si="52"/>
        <v/>
      </c>
      <c r="K188" s="140" t="str">
        <f t="shared" ca="1" si="55"/>
        <v/>
      </c>
      <c r="L188" s="118" t="str">
        <f t="shared" ca="1" si="56"/>
        <v/>
      </c>
      <c r="M188" s="138" t="str">
        <f t="shared" ca="1" si="57"/>
        <v/>
      </c>
    </row>
    <row r="189" spans="1:13" x14ac:dyDescent="0.15">
      <c r="A189" s="138" t="str">
        <f t="shared" ca="1" si="45"/>
        <v/>
      </c>
      <c r="B189" s="102" t="str">
        <f t="shared" ca="1" si="46"/>
        <v/>
      </c>
      <c r="C189" s="102" t="str">
        <f t="shared" ca="1" si="47"/>
        <v/>
      </c>
      <c r="D189" s="139" t="str">
        <f t="shared" ca="1" si="48"/>
        <v/>
      </c>
      <c r="E189" s="139" t="str">
        <f t="shared" ca="1" si="49"/>
        <v/>
      </c>
      <c r="F189" s="140" t="str">
        <f t="shared" ca="1" si="53"/>
        <v/>
      </c>
      <c r="G189" s="118" t="str">
        <f t="shared" ca="1" si="54"/>
        <v/>
      </c>
      <c r="H189" s="118" t="str">
        <f t="shared" ca="1" si="50"/>
        <v/>
      </c>
      <c r="I189" s="141" t="str">
        <f t="shared" ca="1" si="51"/>
        <v/>
      </c>
      <c r="J189" s="139" t="str">
        <f t="shared" ca="1" si="52"/>
        <v/>
      </c>
      <c r="K189" s="140" t="str">
        <f t="shared" ca="1" si="55"/>
        <v/>
      </c>
      <c r="L189" s="118" t="str">
        <f t="shared" ca="1" si="56"/>
        <v/>
      </c>
      <c r="M189" s="138" t="str">
        <f t="shared" ca="1" si="57"/>
        <v/>
      </c>
    </row>
    <row r="190" spans="1:13" x14ac:dyDescent="0.15">
      <c r="A190" s="138" t="str">
        <f t="shared" ca="1" si="45"/>
        <v/>
      </c>
      <c r="B190" s="102" t="str">
        <f t="shared" ca="1" si="46"/>
        <v/>
      </c>
      <c r="C190" s="102" t="str">
        <f t="shared" ca="1" si="47"/>
        <v/>
      </c>
      <c r="D190" s="139" t="str">
        <f t="shared" ca="1" si="48"/>
        <v/>
      </c>
      <c r="E190" s="139" t="str">
        <f t="shared" ca="1" si="49"/>
        <v/>
      </c>
      <c r="F190" s="140" t="str">
        <f t="shared" ca="1" si="53"/>
        <v/>
      </c>
      <c r="G190" s="118" t="str">
        <f t="shared" ca="1" si="54"/>
        <v/>
      </c>
      <c r="H190" s="118" t="str">
        <f t="shared" ca="1" si="50"/>
        <v/>
      </c>
      <c r="I190" s="141" t="str">
        <f t="shared" ca="1" si="51"/>
        <v/>
      </c>
      <c r="J190" s="139" t="str">
        <f t="shared" ca="1" si="52"/>
        <v/>
      </c>
      <c r="K190" s="140" t="str">
        <f t="shared" ca="1" si="55"/>
        <v/>
      </c>
      <c r="L190" s="118" t="str">
        <f t="shared" ca="1" si="56"/>
        <v/>
      </c>
      <c r="M190" s="138" t="str">
        <f t="shared" ca="1" si="57"/>
        <v/>
      </c>
    </row>
    <row r="191" spans="1:13" x14ac:dyDescent="0.15">
      <c r="A191" s="138" t="str">
        <f t="shared" ca="1" si="45"/>
        <v/>
      </c>
      <c r="B191" s="102" t="str">
        <f t="shared" ca="1" si="46"/>
        <v/>
      </c>
      <c r="C191" s="102" t="str">
        <f t="shared" ca="1" si="47"/>
        <v/>
      </c>
      <c r="D191" s="139" t="str">
        <f t="shared" ca="1" si="48"/>
        <v/>
      </c>
      <c r="E191" s="139" t="str">
        <f t="shared" ca="1" si="49"/>
        <v/>
      </c>
      <c r="F191" s="140" t="str">
        <f t="shared" ca="1" si="53"/>
        <v/>
      </c>
      <c r="G191" s="118" t="str">
        <f t="shared" ca="1" si="54"/>
        <v/>
      </c>
      <c r="H191" s="118" t="str">
        <f t="shared" ca="1" si="50"/>
        <v/>
      </c>
      <c r="I191" s="141" t="str">
        <f t="shared" ca="1" si="51"/>
        <v/>
      </c>
      <c r="J191" s="139" t="str">
        <f t="shared" ca="1" si="52"/>
        <v/>
      </c>
      <c r="K191" s="140" t="str">
        <f t="shared" ca="1" si="55"/>
        <v/>
      </c>
      <c r="L191" s="118" t="str">
        <f t="shared" ca="1" si="56"/>
        <v/>
      </c>
      <c r="M191" s="138" t="str">
        <f t="shared" ca="1" si="57"/>
        <v/>
      </c>
    </row>
    <row r="192" spans="1:13" x14ac:dyDescent="0.15">
      <c r="A192" s="138" t="str">
        <f t="shared" ca="1" si="45"/>
        <v/>
      </c>
      <c r="B192" s="102" t="str">
        <f t="shared" ca="1" si="46"/>
        <v/>
      </c>
      <c r="C192" s="102" t="str">
        <f t="shared" ca="1" si="47"/>
        <v/>
      </c>
      <c r="D192" s="139" t="str">
        <f t="shared" ca="1" si="48"/>
        <v/>
      </c>
      <c r="E192" s="139" t="str">
        <f t="shared" ca="1" si="49"/>
        <v/>
      </c>
      <c r="F192" s="140" t="str">
        <f t="shared" ca="1" si="53"/>
        <v/>
      </c>
      <c r="G192" s="118" t="str">
        <f t="shared" ca="1" si="54"/>
        <v/>
      </c>
      <c r="H192" s="118" t="str">
        <f t="shared" ca="1" si="50"/>
        <v/>
      </c>
      <c r="I192" s="141" t="str">
        <f t="shared" ca="1" si="51"/>
        <v/>
      </c>
      <c r="J192" s="139" t="str">
        <f t="shared" ca="1" si="52"/>
        <v/>
      </c>
      <c r="K192" s="140" t="str">
        <f t="shared" ca="1" si="55"/>
        <v/>
      </c>
      <c r="L192" s="118" t="str">
        <f t="shared" ca="1" si="56"/>
        <v/>
      </c>
      <c r="M192" s="138" t="str">
        <f t="shared" ca="1" si="57"/>
        <v/>
      </c>
    </row>
    <row r="193" spans="1:13" x14ac:dyDescent="0.15">
      <c r="A193" s="138" t="str">
        <f t="shared" ca="1" si="45"/>
        <v/>
      </c>
      <c r="B193" s="102" t="str">
        <f t="shared" ca="1" si="46"/>
        <v/>
      </c>
      <c r="C193" s="102" t="str">
        <f t="shared" ca="1" si="47"/>
        <v/>
      </c>
      <c r="D193" s="139" t="str">
        <f t="shared" ca="1" si="48"/>
        <v/>
      </c>
      <c r="E193" s="139" t="str">
        <f t="shared" ca="1" si="49"/>
        <v/>
      </c>
      <c r="F193" s="140" t="str">
        <f t="shared" ca="1" si="53"/>
        <v/>
      </c>
      <c r="G193" s="118" t="str">
        <f t="shared" ca="1" si="54"/>
        <v/>
      </c>
      <c r="H193" s="118" t="str">
        <f t="shared" ca="1" si="50"/>
        <v/>
      </c>
      <c r="I193" s="141" t="str">
        <f t="shared" ca="1" si="51"/>
        <v/>
      </c>
      <c r="J193" s="139" t="str">
        <f t="shared" ca="1" si="52"/>
        <v/>
      </c>
      <c r="K193" s="140" t="str">
        <f t="shared" ca="1" si="55"/>
        <v/>
      </c>
      <c r="L193" s="118" t="str">
        <f t="shared" ca="1" si="56"/>
        <v/>
      </c>
      <c r="M193" s="138" t="str">
        <f t="shared" ca="1" si="57"/>
        <v/>
      </c>
    </row>
    <row r="194" spans="1:13" x14ac:dyDescent="0.15">
      <c r="A194" s="138" t="str">
        <f t="shared" ca="1" si="45"/>
        <v/>
      </c>
      <c r="B194" s="102" t="str">
        <f t="shared" ca="1" si="46"/>
        <v/>
      </c>
      <c r="C194" s="102" t="str">
        <f t="shared" ca="1" si="47"/>
        <v/>
      </c>
      <c r="D194" s="139" t="str">
        <f t="shared" ca="1" si="48"/>
        <v/>
      </c>
      <c r="E194" s="139" t="str">
        <f t="shared" ca="1" si="49"/>
        <v/>
      </c>
      <c r="F194" s="140" t="str">
        <f t="shared" ca="1" si="53"/>
        <v/>
      </c>
      <c r="G194" s="118" t="str">
        <f t="shared" ca="1" si="54"/>
        <v/>
      </c>
      <c r="H194" s="118" t="str">
        <f t="shared" ca="1" si="50"/>
        <v/>
      </c>
      <c r="I194" s="141" t="str">
        <f t="shared" ca="1" si="51"/>
        <v/>
      </c>
      <c r="J194" s="139" t="str">
        <f t="shared" ca="1" si="52"/>
        <v/>
      </c>
      <c r="K194" s="140" t="str">
        <f t="shared" ca="1" si="55"/>
        <v/>
      </c>
      <c r="L194" s="118" t="str">
        <f t="shared" ca="1" si="56"/>
        <v/>
      </c>
      <c r="M194" s="138" t="str">
        <f t="shared" ca="1" si="57"/>
        <v/>
      </c>
    </row>
    <row r="195" spans="1:13" x14ac:dyDescent="0.15">
      <c r="A195" s="138" t="str">
        <f t="shared" ca="1" si="45"/>
        <v/>
      </c>
      <c r="B195" s="102" t="str">
        <f t="shared" ca="1" si="46"/>
        <v/>
      </c>
      <c r="C195" s="102" t="str">
        <f t="shared" ca="1" si="47"/>
        <v/>
      </c>
      <c r="D195" s="139" t="str">
        <f t="shared" ca="1" si="48"/>
        <v/>
      </c>
      <c r="E195" s="139" t="str">
        <f t="shared" ca="1" si="49"/>
        <v/>
      </c>
      <c r="F195" s="140" t="str">
        <f t="shared" ca="1" si="53"/>
        <v/>
      </c>
      <c r="G195" s="118" t="str">
        <f t="shared" ca="1" si="54"/>
        <v/>
      </c>
      <c r="H195" s="118" t="str">
        <f t="shared" ca="1" si="50"/>
        <v/>
      </c>
      <c r="I195" s="141" t="str">
        <f t="shared" ca="1" si="51"/>
        <v/>
      </c>
      <c r="J195" s="139" t="str">
        <f t="shared" ca="1" si="52"/>
        <v/>
      </c>
      <c r="K195" s="140" t="str">
        <f t="shared" ca="1" si="55"/>
        <v/>
      </c>
      <c r="L195" s="118" t="str">
        <f t="shared" ca="1" si="56"/>
        <v/>
      </c>
      <c r="M195" s="138" t="str">
        <f t="shared" ca="1" si="57"/>
        <v/>
      </c>
    </row>
    <row r="196" spans="1:13" x14ac:dyDescent="0.15">
      <c r="A196" s="138" t="str">
        <f t="shared" ca="1" si="45"/>
        <v/>
      </c>
      <c r="B196" s="102" t="str">
        <f t="shared" ca="1" si="46"/>
        <v/>
      </c>
      <c r="C196" s="102" t="str">
        <f t="shared" ca="1" si="47"/>
        <v/>
      </c>
      <c r="D196" s="139" t="str">
        <f t="shared" ca="1" si="48"/>
        <v/>
      </c>
      <c r="E196" s="139" t="str">
        <f t="shared" ca="1" si="49"/>
        <v/>
      </c>
      <c r="F196" s="140" t="str">
        <f t="shared" ca="1" si="53"/>
        <v/>
      </c>
      <c r="G196" s="118" t="str">
        <f t="shared" ca="1" si="54"/>
        <v/>
      </c>
      <c r="H196" s="118" t="str">
        <f t="shared" ca="1" si="50"/>
        <v/>
      </c>
      <c r="I196" s="141" t="str">
        <f t="shared" ca="1" si="51"/>
        <v/>
      </c>
      <c r="J196" s="139" t="str">
        <f t="shared" ca="1" si="52"/>
        <v/>
      </c>
      <c r="K196" s="140" t="str">
        <f t="shared" ca="1" si="55"/>
        <v/>
      </c>
      <c r="L196" s="118" t="str">
        <f t="shared" ca="1" si="56"/>
        <v/>
      </c>
      <c r="M196" s="138" t="str">
        <f t="shared" ca="1" si="57"/>
        <v/>
      </c>
    </row>
    <row r="197" spans="1:13" x14ac:dyDescent="0.15">
      <c r="A197" s="138" t="str">
        <f t="shared" ca="1" si="45"/>
        <v/>
      </c>
      <c r="B197" s="102" t="str">
        <f t="shared" ca="1" si="46"/>
        <v/>
      </c>
      <c r="C197" s="102" t="str">
        <f t="shared" ca="1" si="47"/>
        <v/>
      </c>
      <c r="D197" s="139" t="str">
        <f t="shared" ca="1" si="48"/>
        <v/>
      </c>
      <c r="E197" s="139" t="str">
        <f t="shared" ca="1" si="49"/>
        <v/>
      </c>
      <c r="F197" s="140" t="str">
        <f t="shared" ca="1" si="53"/>
        <v/>
      </c>
      <c r="G197" s="118" t="str">
        <f t="shared" ca="1" si="54"/>
        <v/>
      </c>
      <c r="H197" s="118" t="str">
        <f t="shared" ca="1" si="50"/>
        <v/>
      </c>
      <c r="I197" s="141" t="str">
        <f t="shared" ca="1" si="51"/>
        <v/>
      </c>
      <c r="J197" s="139" t="str">
        <f t="shared" ca="1" si="52"/>
        <v/>
      </c>
      <c r="K197" s="140" t="str">
        <f t="shared" ca="1" si="55"/>
        <v/>
      </c>
      <c r="L197" s="118" t="str">
        <f t="shared" ca="1" si="56"/>
        <v/>
      </c>
      <c r="M197" s="138" t="str">
        <f t="shared" ca="1" si="57"/>
        <v/>
      </c>
    </row>
    <row r="198" spans="1:13" x14ac:dyDescent="0.15">
      <c r="A198" s="138" t="str">
        <f t="shared" ca="1" si="45"/>
        <v/>
      </c>
      <c r="B198" s="102" t="str">
        <f t="shared" ca="1" si="46"/>
        <v/>
      </c>
      <c r="C198" s="102" t="str">
        <f t="shared" ca="1" si="47"/>
        <v/>
      </c>
      <c r="D198" s="139" t="str">
        <f t="shared" ca="1" si="48"/>
        <v/>
      </c>
      <c r="E198" s="139" t="str">
        <f t="shared" ca="1" si="49"/>
        <v/>
      </c>
      <c r="F198" s="140" t="str">
        <f t="shared" ca="1" si="53"/>
        <v/>
      </c>
      <c r="G198" s="118" t="str">
        <f t="shared" ca="1" si="54"/>
        <v/>
      </c>
      <c r="H198" s="118" t="str">
        <f t="shared" ca="1" si="50"/>
        <v/>
      </c>
      <c r="I198" s="141" t="str">
        <f t="shared" ca="1" si="51"/>
        <v/>
      </c>
      <c r="J198" s="139" t="str">
        <f t="shared" ca="1" si="52"/>
        <v/>
      </c>
      <c r="K198" s="140" t="str">
        <f t="shared" ca="1" si="55"/>
        <v/>
      </c>
      <c r="L198" s="118" t="str">
        <f t="shared" ca="1" si="56"/>
        <v/>
      </c>
      <c r="M198" s="138" t="str">
        <f t="shared" ca="1" si="57"/>
        <v/>
      </c>
    </row>
    <row r="199" spans="1:13" x14ac:dyDescent="0.15">
      <c r="A199" s="138" t="str">
        <f t="shared" ref="A199:A205" ca="1" si="58">IF(ROW()-5&gt;$A$5,"",ROW()-5)</f>
        <v/>
      </c>
      <c r="B199" s="102" t="str">
        <f t="shared" ca="1" si="46"/>
        <v/>
      </c>
      <c r="C199" s="102" t="str">
        <f t="shared" ca="1" si="47"/>
        <v/>
      </c>
      <c r="D199" s="139" t="str">
        <f t="shared" ca="1" si="48"/>
        <v/>
      </c>
      <c r="E199" s="139" t="str">
        <f t="shared" ca="1" si="49"/>
        <v/>
      </c>
      <c r="F199" s="140" t="str">
        <f t="shared" ca="1" si="53"/>
        <v/>
      </c>
      <c r="G199" s="118" t="str">
        <f t="shared" ca="1" si="54"/>
        <v/>
      </c>
      <c r="H199" s="118" t="str">
        <f t="shared" ca="1" si="50"/>
        <v/>
      </c>
      <c r="I199" s="141" t="str">
        <f t="shared" ca="1" si="51"/>
        <v/>
      </c>
      <c r="J199" s="139" t="str">
        <f t="shared" ca="1" si="52"/>
        <v/>
      </c>
      <c r="K199" s="140" t="str">
        <f t="shared" ca="1" si="55"/>
        <v/>
      </c>
      <c r="L199" s="118" t="str">
        <f t="shared" ca="1" si="56"/>
        <v/>
      </c>
      <c r="M199" s="138" t="str">
        <f t="shared" ca="1" si="57"/>
        <v/>
      </c>
    </row>
    <row r="200" spans="1:13" x14ac:dyDescent="0.15">
      <c r="A200" s="138" t="str">
        <f t="shared" ca="1" si="58"/>
        <v/>
      </c>
      <c r="B200" s="102" t="str">
        <f t="shared" ca="1" si="46"/>
        <v/>
      </c>
      <c r="C200" s="102" t="str">
        <f t="shared" ca="1" si="47"/>
        <v/>
      </c>
      <c r="D200" s="139" t="str">
        <f t="shared" ca="1" si="48"/>
        <v/>
      </c>
      <c r="E200" s="139" t="str">
        <f t="shared" ca="1" si="49"/>
        <v/>
      </c>
      <c r="F200" s="140" t="str">
        <f t="shared" ca="1" si="53"/>
        <v/>
      </c>
      <c r="G200" s="118" t="str">
        <f t="shared" ca="1" si="54"/>
        <v/>
      </c>
      <c r="H200" s="118" t="str">
        <f t="shared" ca="1" si="50"/>
        <v/>
      </c>
      <c r="I200" s="141" t="str">
        <f t="shared" ca="1" si="51"/>
        <v/>
      </c>
      <c r="J200" s="139" t="str">
        <f t="shared" ca="1" si="52"/>
        <v/>
      </c>
      <c r="K200" s="140" t="str">
        <f t="shared" ca="1" si="55"/>
        <v/>
      </c>
      <c r="L200" s="118" t="str">
        <f t="shared" ca="1" si="56"/>
        <v/>
      </c>
      <c r="M200" s="138" t="str">
        <f t="shared" ca="1" si="57"/>
        <v/>
      </c>
    </row>
    <row r="201" spans="1:13" x14ac:dyDescent="0.15">
      <c r="A201" s="138" t="str">
        <f t="shared" ca="1" si="58"/>
        <v/>
      </c>
      <c r="B201" s="102" t="str">
        <f t="shared" ca="1" si="46"/>
        <v/>
      </c>
      <c r="C201" s="102" t="str">
        <f t="shared" ca="1" si="47"/>
        <v/>
      </c>
      <c r="D201" s="139" t="str">
        <f t="shared" ca="1" si="48"/>
        <v/>
      </c>
      <c r="E201" s="139" t="str">
        <f t="shared" ca="1" si="49"/>
        <v/>
      </c>
      <c r="F201" s="140" t="str">
        <f t="shared" ca="1" si="53"/>
        <v/>
      </c>
      <c r="G201" s="118" t="str">
        <f t="shared" ca="1" si="54"/>
        <v/>
      </c>
      <c r="H201" s="118" t="str">
        <f t="shared" ca="1" si="50"/>
        <v/>
      </c>
      <c r="I201" s="141" t="str">
        <f t="shared" ca="1" si="51"/>
        <v/>
      </c>
      <c r="J201" s="139" t="str">
        <f t="shared" ca="1" si="52"/>
        <v/>
      </c>
      <c r="K201" s="140" t="str">
        <f t="shared" ca="1" si="55"/>
        <v/>
      </c>
      <c r="L201" s="118" t="str">
        <f t="shared" ca="1" si="56"/>
        <v/>
      </c>
      <c r="M201" s="138" t="str">
        <f t="shared" ca="1" si="57"/>
        <v/>
      </c>
    </row>
    <row r="202" spans="1:13" x14ac:dyDescent="0.15">
      <c r="A202" s="138" t="str">
        <f t="shared" ca="1" si="58"/>
        <v/>
      </c>
      <c r="B202" s="102" t="str">
        <f t="shared" ca="1" si="46"/>
        <v/>
      </c>
      <c r="C202" s="102" t="str">
        <f t="shared" ca="1" si="47"/>
        <v/>
      </c>
      <c r="D202" s="139" t="str">
        <f t="shared" ca="1" si="48"/>
        <v/>
      </c>
      <c r="E202" s="139" t="str">
        <f t="shared" ca="1" si="49"/>
        <v/>
      </c>
      <c r="F202" s="140" t="str">
        <f t="shared" ca="1" si="53"/>
        <v/>
      </c>
      <c r="G202" s="118" t="str">
        <f t="shared" ca="1" si="54"/>
        <v/>
      </c>
      <c r="H202" s="118" t="str">
        <f t="shared" ca="1" si="50"/>
        <v/>
      </c>
      <c r="I202" s="141" t="str">
        <f t="shared" ca="1" si="51"/>
        <v/>
      </c>
      <c r="J202" s="139" t="str">
        <f t="shared" ca="1" si="52"/>
        <v/>
      </c>
      <c r="K202" s="140" t="str">
        <f t="shared" ca="1" si="55"/>
        <v/>
      </c>
      <c r="L202" s="118" t="str">
        <f t="shared" ca="1" si="56"/>
        <v/>
      </c>
      <c r="M202" s="138" t="str">
        <f t="shared" ca="1" si="57"/>
        <v/>
      </c>
    </row>
    <row r="203" spans="1:13" x14ac:dyDescent="0.15">
      <c r="A203" s="138" t="str">
        <f t="shared" ca="1" si="58"/>
        <v/>
      </c>
      <c r="B203" s="102" t="str">
        <f t="shared" ca="1" si="46"/>
        <v/>
      </c>
      <c r="C203" s="102" t="str">
        <f t="shared" ca="1" si="47"/>
        <v/>
      </c>
      <c r="D203" s="139" t="str">
        <f t="shared" ca="1" si="48"/>
        <v/>
      </c>
      <c r="E203" s="139" t="str">
        <f t="shared" ca="1" si="49"/>
        <v/>
      </c>
      <c r="F203" s="140" t="str">
        <f t="shared" ca="1" si="53"/>
        <v/>
      </c>
      <c r="G203" s="118" t="str">
        <f t="shared" ca="1" si="54"/>
        <v/>
      </c>
      <c r="H203" s="118" t="str">
        <f t="shared" ca="1" si="50"/>
        <v/>
      </c>
      <c r="I203" s="141" t="str">
        <f t="shared" ca="1" si="51"/>
        <v/>
      </c>
      <c r="J203" s="139" t="str">
        <f t="shared" ca="1" si="52"/>
        <v/>
      </c>
      <c r="K203" s="140" t="str">
        <f t="shared" ca="1" si="55"/>
        <v/>
      </c>
      <c r="L203" s="118" t="str">
        <f t="shared" ca="1" si="56"/>
        <v/>
      </c>
      <c r="M203" s="138" t="str">
        <f t="shared" ca="1" si="57"/>
        <v/>
      </c>
    </row>
    <row r="204" spans="1:13" x14ac:dyDescent="0.15">
      <c r="A204" s="138" t="str">
        <f t="shared" ca="1" si="58"/>
        <v/>
      </c>
      <c r="B204" s="102" t="str">
        <f t="shared" ca="1" si="46"/>
        <v/>
      </c>
      <c r="C204" s="102" t="str">
        <f t="shared" ca="1" si="47"/>
        <v/>
      </c>
      <c r="D204" s="139" t="str">
        <f t="shared" ca="1" si="48"/>
        <v/>
      </c>
      <c r="E204" s="139" t="str">
        <f t="shared" ca="1" si="49"/>
        <v/>
      </c>
      <c r="F204" s="140" t="str">
        <f t="shared" ca="1" si="53"/>
        <v/>
      </c>
      <c r="G204" s="118" t="str">
        <f t="shared" ca="1" si="54"/>
        <v/>
      </c>
      <c r="H204" s="118" t="str">
        <f t="shared" ca="1" si="50"/>
        <v/>
      </c>
      <c r="I204" s="141" t="str">
        <f t="shared" ca="1" si="51"/>
        <v/>
      </c>
      <c r="J204" s="139" t="str">
        <f t="shared" ca="1" si="52"/>
        <v/>
      </c>
      <c r="K204" s="140" t="str">
        <f t="shared" ca="1" si="55"/>
        <v/>
      </c>
      <c r="L204" s="118" t="str">
        <f t="shared" ca="1" si="56"/>
        <v/>
      </c>
      <c r="M204" s="138" t="str">
        <f t="shared" ca="1" si="57"/>
        <v/>
      </c>
    </row>
    <row r="205" spans="1:13" x14ac:dyDescent="0.15">
      <c r="A205" s="138" t="str">
        <f t="shared" ca="1" si="58"/>
        <v/>
      </c>
      <c r="B205" s="102" t="str">
        <f t="shared" ca="1" si="46"/>
        <v/>
      </c>
      <c r="C205" s="102" t="str">
        <f t="shared" ca="1" si="47"/>
        <v/>
      </c>
      <c r="D205" s="139" t="str">
        <f t="shared" ca="1" si="48"/>
        <v/>
      </c>
      <c r="E205" s="139" t="str">
        <f t="shared" ca="1" si="49"/>
        <v/>
      </c>
      <c r="F205" s="140" t="str">
        <f t="shared" ca="1" si="53"/>
        <v/>
      </c>
      <c r="G205" s="118" t="str">
        <f t="shared" ca="1" si="54"/>
        <v/>
      </c>
      <c r="H205" s="118" t="str">
        <f t="shared" ca="1" si="50"/>
        <v/>
      </c>
      <c r="I205" s="141" t="str">
        <f t="shared" ca="1" si="51"/>
        <v/>
      </c>
      <c r="J205" s="139" t="str">
        <f t="shared" ca="1" si="52"/>
        <v/>
      </c>
      <c r="K205" s="140" t="str">
        <f t="shared" ca="1" si="55"/>
        <v/>
      </c>
      <c r="L205" s="118" t="str">
        <f t="shared" ca="1" si="56"/>
        <v/>
      </c>
      <c r="M205" s="138" t="str">
        <f t="shared" ca="1" si="57"/>
        <v/>
      </c>
    </row>
  </sheetData>
  <mergeCells count="1">
    <mergeCell ref="A1:M1"/>
  </mergeCells>
  <phoneticPr fontId="3"/>
  <conditionalFormatting sqref="A6:M205">
    <cfRule type="expression" dxfId="7" priority="2">
      <formula>OR($A6:$M6&lt;&gt;"")</formula>
    </cfRule>
  </conditionalFormatting>
  <conditionalFormatting sqref="A6:M205">
    <cfRule type="expression" dxfId="6" priority="1">
      <formula>$A6=$A$5</formula>
    </cfRule>
  </conditionalFormatting>
  <printOptions horizontalCentered="1"/>
  <pageMargins left="0.59055118110236227" right="0.59055118110236227" top="0.59055118110236227" bottom="0.59055118110236227" header="0.31496062992125984" footer="0.31496062992125984"/>
  <pageSetup paperSize="9" scale="5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Q205"/>
  <sheetViews>
    <sheetView showGridLines="0" view="pageBreakPreview" zoomScale="60" zoomScaleNormal="80" zoomScalePageLayoutView="50" workbookViewId="0">
      <selection sqref="A1:Q1"/>
    </sheetView>
  </sheetViews>
  <sheetFormatPr defaultColWidth="9" defaultRowHeight="18.75" x14ac:dyDescent="0.15"/>
  <cols>
    <col min="1" max="1" width="7.375" style="1" bestFit="1" customWidth="1"/>
    <col min="2" max="7" width="24.375" style="1" customWidth="1"/>
    <col min="8" max="17" width="13.125" style="1" customWidth="1"/>
    <col min="18" max="16384" width="9" style="1"/>
  </cols>
  <sheetData>
    <row r="1" spans="1:17" ht="40.5" customHeight="1" x14ac:dyDescent="0.15">
      <c r="A1" s="269">
        <v>44287</v>
      </c>
      <c r="B1" s="269"/>
      <c r="C1" s="269"/>
      <c r="D1" s="269"/>
      <c r="E1" s="269"/>
      <c r="F1" s="269"/>
      <c r="G1" s="269"/>
      <c r="H1" s="269"/>
      <c r="I1" s="269"/>
      <c r="J1" s="269"/>
      <c r="K1" s="269"/>
      <c r="L1" s="269"/>
      <c r="M1" s="269"/>
      <c r="N1" s="269"/>
      <c r="O1" s="269"/>
      <c r="P1" s="269"/>
      <c r="Q1" s="269"/>
    </row>
    <row r="2" spans="1:17" x14ac:dyDescent="0.15">
      <c r="Q2" s="155" t="s">
        <v>196</v>
      </c>
    </row>
    <row r="3" spans="1:17" x14ac:dyDescent="0.15">
      <c r="P3" s="5"/>
      <c r="Q3" s="5"/>
    </row>
    <row r="4" spans="1:17" x14ac:dyDescent="0.15">
      <c r="A4" s="100" t="s">
        <v>147</v>
      </c>
      <c r="B4" s="100" t="s">
        <v>148</v>
      </c>
      <c r="C4" s="100" t="s">
        <v>118</v>
      </c>
      <c r="D4" s="100" t="s">
        <v>152</v>
      </c>
      <c r="E4" s="100" t="s">
        <v>153</v>
      </c>
      <c r="F4" s="100" t="s">
        <v>154</v>
      </c>
      <c r="G4" s="100" t="s">
        <v>155</v>
      </c>
      <c r="H4" s="100" t="s">
        <v>24</v>
      </c>
      <c r="I4" s="100" t="s">
        <v>25</v>
      </c>
      <c r="J4" s="100" t="s">
        <v>26</v>
      </c>
      <c r="K4" s="100" t="s">
        <v>27</v>
      </c>
      <c r="L4" s="100" t="s">
        <v>28</v>
      </c>
      <c r="M4" s="100" t="s">
        <v>149</v>
      </c>
      <c r="N4" s="100" t="s">
        <v>29</v>
      </c>
      <c r="O4" s="100" t="s">
        <v>30</v>
      </c>
      <c r="P4" s="100" t="s">
        <v>31</v>
      </c>
      <c r="Q4" s="100" t="s">
        <v>150</v>
      </c>
    </row>
    <row r="5" spans="1:17" x14ac:dyDescent="0.15">
      <c r="A5" s="124">
        <f ca="1">MATCH("",INDIRECT("gdn_raw!AL:AL"),-1)-MATCH("キャンペーン",INDIRECT("gdn_raw!AL:AL"),0)-1</f>
        <v>0</v>
      </c>
      <c r="B5" s="125"/>
      <c r="C5" s="125"/>
      <c r="D5" s="125"/>
      <c r="E5" s="125"/>
      <c r="F5" s="125"/>
      <c r="G5" s="125" t="s">
        <v>119</v>
      </c>
      <c r="H5" s="126" t="str">
        <f ca="1">gdn!D6</f>
        <v/>
      </c>
      <c r="I5" s="126" t="str">
        <f ca="1">gdn!F6</f>
        <v/>
      </c>
      <c r="J5" s="127" t="str">
        <f ca="1">IFERROR(I5/H5,"")</f>
        <v/>
      </c>
      <c r="K5" s="128" t="str">
        <f ca="1">IFERROR(L5/I5,"")</f>
        <v/>
      </c>
      <c r="L5" s="129" t="str">
        <f ca="1">gdn!L6</f>
        <v/>
      </c>
      <c r="M5" s="130" t="str">
        <f ca="1">IFERROR(VLOOKUP(TEXT($A1,"yyyy/mm"),INDIRECT("gdn_raw!B:J"),6,0),"")</f>
        <v/>
      </c>
      <c r="N5" s="126" t="str">
        <f ca="1">gdn!N6</f>
        <v/>
      </c>
      <c r="O5" s="127" t="str">
        <f ca="1">IFERROR(N5/I5,"")</f>
        <v/>
      </c>
      <c r="P5" s="128" t="str">
        <f ca="1">IFERROR(L5/N5,"")</f>
        <v/>
      </c>
      <c r="Q5" s="125" t="s">
        <v>151</v>
      </c>
    </row>
    <row r="6" spans="1:17" x14ac:dyDescent="0.15">
      <c r="A6" s="138" t="str">
        <f ca="1">IF(ROW()-5&gt;$A$5,"",ROW()-5)</f>
        <v/>
      </c>
      <c r="B6" s="102" t="str">
        <f t="shared" ref="B6:B37" ca="1" si="0">IF($A6="","",INDEX(INDIRECT("gdn_raw!AL:AL"),MATCH($B$4,INDIRECT("gdn_raw!AL:AL"),0)+$A6))</f>
        <v/>
      </c>
      <c r="C6" s="102" t="str">
        <f t="shared" ref="C6:C37" ca="1" si="1">IF($A6="","",INDEX(INDIRECT("gdn_raw!AM:AM"),MATCH($B$4,INDIRECT("gdn_raw!AL:AL"),0)+$A6))</f>
        <v/>
      </c>
      <c r="D6" s="102" t="str">
        <f t="shared" ref="D6:D37" ca="1" si="2">IF($A6="","",INDEX(INDIRECT("gdn_raw!AO:AO"),MATCH($B$4,INDIRECT("gdn_raw!AL:AL"),0)+$A6))</f>
        <v/>
      </c>
      <c r="E6" s="102" t="str">
        <f t="shared" ref="E6:E37" ca="1" si="3">IF($A6="","",INDEX(INDIRECT("gdn_raw!AP:AP"),MATCH($B$4,INDIRECT("gdn_raw!AL:AL"),0)+$A6))</f>
        <v/>
      </c>
      <c r="F6" s="102" t="str">
        <f t="shared" ref="F6:F37" ca="1" si="4">IF($A6="","",INDEX(INDIRECT("gdn_raw!AQ:AQ"),MATCH($B$4,INDIRECT("gdn_raw!AL:AL"),0)+$A6))</f>
        <v/>
      </c>
      <c r="G6" s="102" t="str">
        <f t="shared" ref="G6:G37" ca="1" si="5">IF($A6="","",INDEX(INDIRECT("gdn_raw!AR:AR"),MATCH($B$4,INDIRECT("gdn_raw!AL:AL"),0)+$A6))</f>
        <v/>
      </c>
      <c r="H6" s="139" t="str">
        <f t="shared" ref="H6:H37" ca="1" si="6">IF($A6="","",INDEX(INDIRECT("gdn_raw!AU:AU"),MATCH($B$4,INDIRECT("gdn_raw!AL:AL"),0)+$A6))</f>
        <v/>
      </c>
      <c r="I6" s="139" t="str">
        <f t="shared" ref="I6:I37" ca="1" si="7">IF($A6="","",INDEX(INDIRECT("gdn_raw!AV:AV"),MATCH($B$4,INDIRECT("gdn_raw!AL:AL"),0)+$A6))</f>
        <v/>
      </c>
      <c r="J6" s="140" t="str">
        <f ca="1">IF($A6="","",IFERROR(I6/H6,""))</f>
        <v/>
      </c>
      <c r="K6" s="118" t="str">
        <f ca="1">IF($A6="","",IFERROR(L6/I6,""))</f>
        <v/>
      </c>
      <c r="L6" s="118" t="str">
        <f t="shared" ref="L6:L37" ca="1" si="8">IF($A6="","",INDEX(INDIRECT("gdn_raw!AX:AX"),MATCH($B$4,INDIRECT("gdn_raw!AL:AL"),0)+$A6))</f>
        <v/>
      </c>
      <c r="M6" s="141" t="str">
        <f t="shared" ref="M6:M37" ca="1" si="9">IF($A6="","",INDEX(INDIRECT("gdn_raw!AY:AY"),MATCH($B$4,INDIRECT("gdn_raw!AL:AL"),0)+$A6))</f>
        <v/>
      </c>
      <c r="N6" s="139" t="str">
        <f t="shared" ref="N6:N37" ca="1" si="10">IF($A6="","",INDEX(INDIRECT("gdn_raw!BA:BA"),MATCH($B$4,INDIRECT("gdn_raw!AL:AL"),0)+$A6))</f>
        <v/>
      </c>
      <c r="O6" s="140" t="str">
        <f ca="1">IF($A6="","",IFERROR(N6/I6,""))</f>
        <v/>
      </c>
      <c r="P6" s="118" t="str">
        <f ca="1">IF($A6="","",IFERROR(L6/N6,""))</f>
        <v/>
      </c>
      <c r="Q6" s="138" t="str">
        <f ca="1">IF($A6="","",IF(N6&gt;0,IF(P6&gt;$P$5,"B","A"),IF(N6=0,IF(L6&gt;$P$5,"C","D"))))</f>
        <v/>
      </c>
    </row>
    <row r="7" spans="1:17" x14ac:dyDescent="0.15">
      <c r="A7" s="138" t="str">
        <f t="shared" ref="A7:A70" ca="1" si="11">IF(ROW()-5&gt;$A$5,"",ROW()-5)</f>
        <v/>
      </c>
      <c r="B7" s="102" t="str">
        <f t="shared" ca="1" si="0"/>
        <v/>
      </c>
      <c r="C7" s="102" t="str">
        <f t="shared" ca="1" si="1"/>
        <v/>
      </c>
      <c r="D7" s="102" t="str">
        <f t="shared" ca="1" si="2"/>
        <v/>
      </c>
      <c r="E7" s="102" t="str">
        <f t="shared" ca="1" si="3"/>
        <v/>
      </c>
      <c r="F7" s="102" t="str">
        <f t="shared" ca="1" si="4"/>
        <v/>
      </c>
      <c r="G7" s="102" t="str">
        <f t="shared" ca="1" si="5"/>
        <v/>
      </c>
      <c r="H7" s="139" t="str">
        <f t="shared" ca="1" si="6"/>
        <v/>
      </c>
      <c r="I7" s="139" t="str">
        <f t="shared" ca="1" si="7"/>
        <v/>
      </c>
      <c r="J7" s="140" t="str">
        <f t="shared" ref="J7:J70" ca="1" si="12">IF($A7="","",IFERROR(I7/H7,""))</f>
        <v/>
      </c>
      <c r="K7" s="118" t="str">
        <f t="shared" ref="K7:K70" ca="1" si="13">IF($A7="","",IFERROR(L7/I7,""))</f>
        <v/>
      </c>
      <c r="L7" s="118" t="str">
        <f t="shared" ca="1" si="8"/>
        <v/>
      </c>
      <c r="M7" s="141" t="str">
        <f t="shared" ca="1" si="9"/>
        <v/>
      </c>
      <c r="N7" s="139" t="str">
        <f t="shared" ca="1" si="10"/>
        <v/>
      </c>
      <c r="O7" s="140" t="str">
        <f t="shared" ref="O7:O70" ca="1" si="14">IF($A7="","",IFERROR(N7/I7,""))</f>
        <v/>
      </c>
      <c r="P7" s="118" t="str">
        <f t="shared" ref="P7:P70" ca="1" si="15">IF($A7="","",IFERROR(L7/N7,""))</f>
        <v/>
      </c>
      <c r="Q7" s="138" t="str">
        <f t="shared" ref="Q7:Q70" ca="1" si="16">IF($A7="","",IF(N7&gt;0,IF(P7&gt;$P$5,"B","A"),IF(N7=0,IF(L7&gt;$P$5,"C","D"))))</f>
        <v/>
      </c>
    </row>
    <row r="8" spans="1:17" x14ac:dyDescent="0.15">
      <c r="A8" s="138" t="str">
        <f t="shared" ca="1" si="11"/>
        <v/>
      </c>
      <c r="B8" s="102" t="str">
        <f t="shared" ca="1" si="0"/>
        <v/>
      </c>
      <c r="C8" s="102" t="str">
        <f t="shared" ca="1" si="1"/>
        <v/>
      </c>
      <c r="D8" s="102" t="str">
        <f t="shared" ca="1" si="2"/>
        <v/>
      </c>
      <c r="E8" s="102" t="str">
        <f t="shared" ca="1" si="3"/>
        <v/>
      </c>
      <c r="F8" s="102" t="str">
        <f t="shared" ca="1" si="4"/>
        <v/>
      </c>
      <c r="G8" s="102" t="str">
        <f t="shared" ca="1" si="5"/>
        <v/>
      </c>
      <c r="H8" s="139" t="str">
        <f t="shared" ca="1" si="6"/>
        <v/>
      </c>
      <c r="I8" s="139" t="str">
        <f t="shared" ca="1" si="7"/>
        <v/>
      </c>
      <c r="J8" s="140" t="str">
        <f t="shared" ca="1" si="12"/>
        <v/>
      </c>
      <c r="K8" s="118" t="str">
        <f t="shared" ca="1" si="13"/>
        <v/>
      </c>
      <c r="L8" s="118" t="str">
        <f t="shared" ca="1" si="8"/>
        <v/>
      </c>
      <c r="M8" s="141" t="str">
        <f t="shared" ca="1" si="9"/>
        <v/>
      </c>
      <c r="N8" s="139" t="str">
        <f t="shared" ca="1" si="10"/>
        <v/>
      </c>
      <c r="O8" s="140" t="str">
        <f t="shared" ca="1" si="14"/>
        <v/>
      </c>
      <c r="P8" s="118" t="str">
        <f t="shared" ca="1" si="15"/>
        <v/>
      </c>
      <c r="Q8" s="138" t="str">
        <f t="shared" ca="1" si="16"/>
        <v/>
      </c>
    </row>
    <row r="9" spans="1:17" x14ac:dyDescent="0.15">
      <c r="A9" s="138" t="str">
        <f t="shared" ca="1" si="11"/>
        <v/>
      </c>
      <c r="B9" s="102" t="str">
        <f t="shared" ca="1" si="0"/>
        <v/>
      </c>
      <c r="C9" s="102" t="str">
        <f t="shared" ca="1" si="1"/>
        <v/>
      </c>
      <c r="D9" s="102" t="str">
        <f t="shared" ca="1" si="2"/>
        <v/>
      </c>
      <c r="E9" s="102" t="str">
        <f t="shared" ca="1" si="3"/>
        <v/>
      </c>
      <c r="F9" s="102" t="str">
        <f t="shared" ca="1" si="4"/>
        <v/>
      </c>
      <c r="G9" s="102" t="str">
        <f t="shared" ca="1" si="5"/>
        <v/>
      </c>
      <c r="H9" s="139" t="str">
        <f t="shared" ca="1" si="6"/>
        <v/>
      </c>
      <c r="I9" s="139" t="str">
        <f t="shared" ca="1" si="7"/>
        <v/>
      </c>
      <c r="J9" s="140" t="str">
        <f t="shared" ca="1" si="12"/>
        <v/>
      </c>
      <c r="K9" s="118" t="str">
        <f t="shared" ca="1" si="13"/>
        <v/>
      </c>
      <c r="L9" s="118" t="str">
        <f t="shared" ca="1" si="8"/>
        <v/>
      </c>
      <c r="M9" s="141" t="str">
        <f t="shared" ca="1" si="9"/>
        <v/>
      </c>
      <c r="N9" s="139" t="str">
        <f t="shared" ca="1" si="10"/>
        <v/>
      </c>
      <c r="O9" s="140" t="str">
        <f t="shared" ca="1" si="14"/>
        <v/>
      </c>
      <c r="P9" s="118" t="str">
        <f t="shared" ca="1" si="15"/>
        <v/>
      </c>
      <c r="Q9" s="138" t="str">
        <f t="shared" ca="1" si="16"/>
        <v/>
      </c>
    </row>
    <row r="10" spans="1:17" x14ac:dyDescent="0.15">
      <c r="A10" s="138" t="str">
        <f t="shared" ca="1" si="11"/>
        <v/>
      </c>
      <c r="B10" s="102" t="str">
        <f t="shared" ca="1" si="0"/>
        <v/>
      </c>
      <c r="C10" s="102" t="str">
        <f t="shared" ca="1" si="1"/>
        <v/>
      </c>
      <c r="D10" s="102" t="str">
        <f t="shared" ca="1" si="2"/>
        <v/>
      </c>
      <c r="E10" s="102" t="str">
        <f t="shared" ca="1" si="3"/>
        <v/>
      </c>
      <c r="F10" s="102" t="str">
        <f t="shared" ca="1" si="4"/>
        <v/>
      </c>
      <c r="G10" s="102" t="str">
        <f t="shared" ca="1" si="5"/>
        <v/>
      </c>
      <c r="H10" s="139" t="str">
        <f t="shared" ca="1" si="6"/>
        <v/>
      </c>
      <c r="I10" s="139" t="str">
        <f t="shared" ca="1" si="7"/>
        <v/>
      </c>
      <c r="J10" s="140" t="str">
        <f t="shared" ca="1" si="12"/>
        <v/>
      </c>
      <c r="K10" s="118" t="str">
        <f t="shared" ca="1" si="13"/>
        <v/>
      </c>
      <c r="L10" s="118" t="str">
        <f t="shared" ca="1" si="8"/>
        <v/>
      </c>
      <c r="M10" s="141" t="str">
        <f t="shared" ca="1" si="9"/>
        <v/>
      </c>
      <c r="N10" s="139" t="str">
        <f t="shared" ca="1" si="10"/>
        <v/>
      </c>
      <c r="O10" s="140" t="str">
        <f t="shared" ca="1" si="14"/>
        <v/>
      </c>
      <c r="P10" s="118" t="str">
        <f t="shared" ca="1" si="15"/>
        <v/>
      </c>
      <c r="Q10" s="138" t="str">
        <f t="shared" ca="1" si="16"/>
        <v/>
      </c>
    </row>
    <row r="11" spans="1:17" x14ac:dyDescent="0.15">
      <c r="A11" s="138" t="str">
        <f t="shared" ca="1" si="11"/>
        <v/>
      </c>
      <c r="B11" s="102" t="str">
        <f t="shared" ca="1" si="0"/>
        <v/>
      </c>
      <c r="C11" s="102" t="str">
        <f t="shared" ca="1" si="1"/>
        <v/>
      </c>
      <c r="D11" s="102" t="str">
        <f t="shared" ca="1" si="2"/>
        <v/>
      </c>
      <c r="E11" s="102" t="str">
        <f t="shared" ca="1" si="3"/>
        <v/>
      </c>
      <c r="F11" s="102" t="str">
        <f t="shared" ca="1" si="4"/>
        <v/>
      </c>
      <c r="G11" s="102" t="str">
        <f t="shared" ca="1" si="5"/>
        <v/>
      </c>
      <c r="H11" s="139" t="str">
        <f t="shared" ca="1" si="6"/>
        <v/>
      </c>
      <c r="I11" s="139" t="str">
        <f t="shared" ca="1" si="7"/>
        <v/>
      </c>
      <c r="J11" s="140" t="str">
        <f t="shared" ca="1" si="12"/>
        <v/>
      </c>
      <c r="K11" s="118" t="str">
        <f t="shared" ca="1" si="13"/>
        <v/>
      </c>
      <c r="L11" s="118" t="str">
        <f t="shared" ca="1" si="8"/>
        <v/>
      </c>
      <c r="M11" s="141" t="str">
        <f t="shared" ca="1" si="9"/>
        <v/>
      </c>
      <c r="N11" s="139" t="str">
        <f t="shared" ca="1" si="10"/>
        <v/>
      </c>
      <c r="O11" s="140" t="str">
        <f t="shared" ca="1" si="14"/>
        <v/>
      </c>
      <c r="P11" s="118" t="str">
        <f t="shared" ca="1" si="15"/>
        <v/>
      </c>
      <c r="Q11" s="138" t="str">
        <f t="shared" ca="1" si="16"/>
        <v/>
      </c>
    </row>
    <row r="12" spans="1:17" x14ac:dyDescent="0.15">
      <c r="A12" s="138" t="str">
        <f t="shared" ca="1" si="11"/>
        <v/>
      </c>
      <c r="B12" s="102" t="str">
        <f t="shared" ca="1" si="0"/>
        <v/>
      </c>
      <c r="C12" s="102" t="str">
        <f t="shared" ca="1" si="1"/>
        <v/>
      </c>
      <c r="D12" s="102" t="str">
        <f t="shared" ca="1" si="2"/>
        <v/>
      </c>
      <c r="E12" s="102" t="str">
        <f t="shared" ca="1" si="3"/>
        <v/>
      </c>
      <c r="F12" s="102" t="str">
        <f t="shared" ca="1" si="4"/>
        <v/>
      </c>
      <c r="G12" s="102" t="str">
        <f t="shared" ca="1" si="5"/>
        <v/>
      </c>
      <c r="H12" s="139" t="str">
        <f t="shared" ca="1" si="6"/>
        <v/>
      </c>
      <c r="I12" s="139" t="str">
        <f t="shared" ca="1" si="7"/>
        <v/>
      </c>
      <c r="J12" s="140" t="str">
        <f t="shared" ca="1" si="12"/>
        <v/>
      </c>
      <c r="K12" s="118" t="str">
        <f t="shared" ca="1" si="13"/>
        <v/>
      </c>
      <c r="L12" s="118" t="str">
        <f t="shared" ca="1" si="8"/>
        <v/>
      </c>
      <c r="M12" s="141" t="str">
        <f t="shared" ca="1" si="9"/>
        <v/>
      </c>
      <c r="N12" s="139" t="str">
        <f t="shared" ca="1" si="10"/>
        <v/>
      </c>
      <c r="O12" s="140" t="str">
        <f t="shared" ca="1" si="14"/>
        <v/>
      </c>
      <c r="P12" s="118" t="str">
        <f t="shared" ca="1" si="15"/>
        <v/>
      </c>
      <c r="Q12" s="138" t="str">
        <f t="shared" ca="1" si="16"/>
        <v/>
      </c>
    </row>
    <row r="13" spans="1:17" x14ac:dyDescent="0.15">
      <c r="A13" s="138" t="str">
        <f t="shared" ca="1" si="11"/>
        <v/>
      </c>
      <c r="B13" s="102" t="str">
        <f t="shared" ca="1" si="0"/>
        <v/>
      </c>
      <c r="C13" s="102" t="str">
        <f t="shared" ca="1" si="1"/>
        <v/>
      </c>
      <c r="D13" s="102" t="str">
        <f t="shared" ca="1" si="2"/>
        <v/>
      </c>
      <c r="E13" s="102" t="str">
        <f t="shared" ca="1" si="3"/>
        <v/>
      </c>
      <c r="F13" s="102" t="str">
        <f t="shared" ca="1" si="4"/>
        <v/>
      </c>
      <c r="G13" s="102" t="str">
        <f t="shared" ca="1" si="5"/>
        <v/>
      </c>
      <c r="H13" s="139" t="str">
        <f t="shared" ca="1" si="6"/>
        <v/>
      </c>
      <c r="I13" s="139" t="str">
        <f t="shared" ca="1" si="7"/>
        <v/>
      </c>
      <c r="J13" s="140" t="str">
        <f t="shared" ca="1" si="12"/>
        <v/>
      </c>
      <c r="K13" s="118" t="str">
        <f t="shared" ca="1" si="13"/>
        <v/>
      </c>
      <c r="L13" s="118" t="str">
        <f t="shared" ca="1" si="8"/>
        <v/>
      </c>
      <c r="M13" s="141" t="str">
        <f t="shared" ca="1" si="9"/>
        <v/>
      </c>
      <c r="N13" s="139" t="str">
        <f t="shared" ca="1" si="10"/>
        <v/>
      </c>
      <c r="O13" s="140" t="str">
        <f t="shared" ca="1" si="14"/>
        <v/>
      </c>
      <c r="P13" s="118" t="str">
        <f t="shared" ca="1" si="15"/>
        <v/>
      </c>
      <c r="Q13" s="138" t="str">
        <f t="shared" ca="1" si="16"/>
        <v/>
      </c>
    </row>
    <row r="14" spans="1:17" x14ac:dyDescent="0.15">
      <c r="A14" s="138" t="str">
        <f t="shared" ca="1" si="11"/>
        <v/>
      </c>
      <c r="B14" s="102" t="str">
        <f t="shared" ca="1" si="0"/>
        <v/>
      </c>
      <c r="C14" s="102" t="str">
        <f t="shared" ca="1" si="1"/>
        <v/>
      </c>
      <c r="D14" s="102" t="str">
        <f t="shared" ca="1" si="2"/>
        <v/>
      </c>
      <c r="E14" s="102" t="str">
        <f t="shared" ca="1" si="3"/>
        <v/>
      </c>
      <c r="F14" s="102" t="str">
        <f t="shared" ca="1" si="4"/>
        <v/>
      </c>
      <c r="G14" s="102" t="str">
        <f t="shared" ca="1" si="5"/>
        <v/>
      </c>
      <c r="H14" s="139" t="str">
        <f t="shared" ca="1" si="6"/>
        <v/>
      </c>
      <c r="I14" s="139" t="str">
        <f t="shared" ca="1" si="7"/>
        <v/>
      </c>
      <c r="J14" s="140" t="str">
        <f t="shared" ca="1" si="12"/>
        <v/>
      </c>
      <c r="K14" s="118" t="str">
        <f t="shared" ca="1" si="13"/>
        <v/>
      </c>
      <c r="L14" s="118" t="str">
        <f t="shared" ca="1" si="8"/>
        <v/>
      </c>
      <c r="M14" s="141" t="str">
        <f t="shared" ca="1" si="9"/>
        <v/>
      </c>
      <c r="N14" s="139" t="str">
        <f t="shared" ca="1" si="10"/>
        <v/>
      </c>
      <c r="O14" s="140" t="str">
        <f t="shared" ca="1" si="14"/>
        <v/>
      </c>
      <c r="P14" s="118" t="str">
        <f t="shared" ca="1" si="15"/>
        <v/>
      </c>
      <c r="Q14" s="138" t="str">
        <f t="shared" ca="1" si="16"/>
        <v/>
      </c>
    </row>
    <row r="15" spans="1:17" x14ac:dyDescent="0.15">
      <c r="A15" s="138" t="str">
        <f t="shared" ca="1" si="11"/>
        <v/>
      </c>
      <c r="B15" s="102" t="str">
        <f t="shared" ca="1" si="0"/>
        <v/>
      </c>
      <c r="C15" s="102" t="str">
        <f t="shared" ca="1" si="1"/>
        <v/>
      </c>
      <c r="D15" s="102" t="str">
        <f t="shared" ca="1" si="2"/>
        <v/>
      </c>
      <c r="E15" s="102" t="str">
        <f t="shared" ca="1" si="3"/>
        <v/>
      </c>
      <c r="F15" s="102" t="str">
        <f t="shared" ca="1" si="4"/>
        <v/>
      </c>
      <c r="G15" s="102" t="str">
        <f t="shared" ca="1" si="5"/>
        <v/>
      </c>
      <c r="H15" s="139" t="str">
        <f t="shared" ca="1" si="6"/>
        <v/>
      </c>
      <c r="I15" s="139" t="str">
        <f t="shared" ca="1" si="7"/>
        <v/>
      </c>
      <c r="J15" s="140" t="str">
        <f t="shared" ca="1" si="12"/>
        <v/>
      </c>
      <c r="K15" s="118" t="str">
        <f t="shared" ca="1" si="13"/>
        <v/>
      </c>
      <c r="L15" s="118" t="str">
        <f t="shared" ca="1" si="8"/>
        <v/>
      </c>
      <c r="M15" s="141" t="str">
        <f t="shared" ca="1" si="9"/>
        <v/>
      </c>
      <c r="N15" s="139" t="str">
        <f t="shared" ca="1" si="10"/>
        <v/>
      </c>
      <c r="O15" s="140" t="str">
        <f t="shared" ca="1" si="14"/>
        <v/>
      </c>
      <c r="P15" s="118" t="str">
        <f t="shared" ca="1" si="15"/>
        <v/>
      </c>
      <c r="Q15" s="138" t="str">
        <f t="shared" ca="1" si="16"/>
        <v/>
      </c>
    </row>
    <row r="16" spans="1:17" x14ac:dyDescent="0.15">
      <c r="A16" s="138" t="str">
        <f t="shared" ca="1" si="11"/>
        <v/>
      </c>
      <c r="B16" s="102" t="str">
        <f t="shared" ca="1" si="0"/>
        <v/>
      </c>
      <c r="C16" s="102" t="str">
        <f t="shared" ca="1" si="1"/>
        <v/>
      </c>
      <c r="D16" s="102" t="str">
        <f t="shared" ca="1" si="2"/>
        <v/>
      </c>
      <c r="E16" s="102" t="str">
        <f t="shared" ca="1" si="3"/>
        <v/>
      </c>
      <c r="F16" s="102" t="str">
        <f t="shared" ca="1" si="4"/>
        <v/>
      </c>
      <c r="G16" s="102" t="str">
        <f t="shared" ca="1" si="5"/>
        <v/>
      </c>
      <c r="H16" s="139" t="str">
        <f t="shared" ca="1" si="6"/>
        <v/>
      </c>
      <c r="I16" s="139" t="str">
        <f t="shared" ca="1" si="7"/>
        <v/>
      </c>
      <c r="J16" s="140" t="str">
        <f t="shared" ca="1" si="12"/>
        <v/>
      </c>
      <c r="K16" s="118" t="str">
        <f t="shared" ca="1" si="13"/>
        <v/>
      </c>
      <c r="L16" s="118" t="str">
        <f t="shared" ca="1" si="8"/>
        <v/>
      </c>
      <c r="M16" s="141" t="str">
        <f t="shared" ca="1" si="9"/>
        <v/>
      </c>
      <c r="N16" s="139" t="str">
        <f t="shared" ca="1" si="10"/>
        <v/>
      </c>
      <c r="O16" s="140" t="str">
        <f t="shared" ca="1" si="14"/>
        <v/>
      </c>
      <c r="P16" s="118" t="str">
        <f t="shared" ca="1" si="15"/>
        <v/>
      </c>
      <c r="Q16" s="138" t="str">
        <f t="shared" ca="1" si="16"/>
        <v/>
      </c>
    </row>
    <row r="17" spans="1:17" x14ac:dyDescent="0.15">
      <c r="A17" s="138" t="str">
        <f t="shared" ca="1" si="11"/>
        <v/>
      </c>
      <c r="B17" s="102" t="str">
        <f t="shared" ca="1" si="0"/>
        <v/>
      </c>
      <c r="C17" s="102" t="str">
        <f t="shared" ca="1" si="1"/>
        <v/>
      </c>
      <c r="D17" s="102" t="str">
        <f t="shared" ca="1" si="2"/>
        <v/>
      </c>
      <c r="E17" s="102" t="str">
        <f t="shared" ca="1" si="3"/>
        <v/>
      </c>
      <c r="F17" s="102" t="str">
        <f t="shared" ca="1" si="4"/>
        <v/>
      </c>
      <c r="G17" s="102" t="str">
        <f t="shared" ca="1" si="5"/>
        <v/>
      </c>
      <c r="H17" s="139" t="str">
        <f t="shared" ca="1" si="6"/>
        <v/>
      </c>
      <c r="I17" s="139" t="str">
        <f t="shared" ca="1" si="7"/>
        <v/>
      </c>
      <c r="J17" s="140" t="str">
        <f t="shared" ca="1" si="12"/>
        <v/>
      </c>
      <c r="K17" s="118" t="str">
        <f t="shared" ca="1" si="13"/>
        <v/>
      </c>
      <c r="L17" s="118" t="str">
        <f t="shared" ca="1" si="8"/>
        <v/>
      </c>
      <c r="M17" s="141" t="str">
        <f t="shared" ca="1" si="9"/>
        <v/>
      </c>
      <c r="N17" s="139" t="str">
        <f t="shared" ca="1" si="10"/>
        <v/>
      </c>
      <c r="O17" s="140" t="str">
        <f t="shared" ca="1" si="14"/>
        <v/>
      </c>
      <c r="P17" s="118" t="str">
        <f t="shared" ca="1" si="15"/>
        <v/>
      </c>
      <c r="Q17" s="138" t="str">
        <f t="shared" ca="1" si="16"/>
        <v/>
      </c>
    </row>
    <row r="18" spans="1:17" x14ac:dyDescent="0.15">
      <c r="A18" s="138" t="str">
        <f t="shared" ca="1" si="11"/>
        <v/>
      </c>
      <c r="B18" s="102" t="str">
        <f t="shared" ca="1" si="0"/>
        <v/>
      </c>
      <c r="C18" s="102" t="str">
        <f t="shared" ca="1" si="1"/>
        <v/>
      </c>
      <c r="D18" s="102" t="str">
        <f t="shared" ca="1" si="2"/>
        <v/>
      </c>
      <c r="E18" s="102" t="str">
        <f t="shared" ca="1" si="3"/>
        <v/>
      </c>
      <c r="F18" s="102" t="str">
        <f t="shared" ca="1" si="4"/>
        <v/>
      </c>
      <c r="G18" s="102" t="str">
        <f t="shared" ca="1" si="5"/>
        <v/>
      </c>
      <c r="H18" s="139" t="str">
        <f t="shared" ca="1" si="6"/>
        <v/>
      </c>
      <c r="I18" s="139" t="str">
        <f t="shared" ca="1" si="7"/>
        <v/>
      </c>
      <c r="J18" s="140" t="str">
        <f t="shared" ca="1" si="12"/>
        <v/>
      </c>
      <c r="K18" s="118" t="str">
        <f t="shared" ca="1" si="13"/>
        <v/>
      </c>
      <c r="L18" s="118" t="str">
        <f t="shared" ca="1" si="8"/>
        <v/>
      </c>
      <c r="M18" s="141" t="str">
        <f t="shared" ca="1" si="9"/>
        <v/>
      </c>
      <c r="N18" s="139" t="str">
        <f t="shared" ca="1" si="10"/>
        <v/>
      </c>
      <c r="O18" s="140" t="str">
        <f t="shared" ca="1" si="14"/>
        <v/>
      </c>
      <c r="P18" s="118" t="str">
        <f t="shared" ca="1" si="15"/>
        <v/>
      </c>
      <c r="Q18" s="138" t="str">
        <f t="shared" ca="1" si="16"/>
        <v/>
      </c>
    </row>
    <row r="19" spans="1:17" x14ac:dyDescent="0.15">
      <c r="A19" s="138" t="str">
        <f t="shared" ca="1" si="11"/>
        <v/>
      </c>
      <c r="B19" s="102" t="str">
        <f t="shared" ca="1" si="0"/>
        <v/>
      </c>
      <c r="C19" s="102" t="str">
        <f t="shared" ca="1" si="1"/>
        <v/>
      </c>
      <c r="D19" s="102" t="str">
        <f t="shared" ca="1" si="2"/>
        <v/>
      </c>
      <c r="E19" s="102" t="str">
        <f t="shared" ca="1" si="3"/>
        <v/>
      </c>
      <c r="F19" s="102" t="str">
        <f t="shared" ca="1" si="4"/>
        <v/>
      </c>
      <c r="G19" s="102" t="str">
        <f t="shared" ca="1" si="5"/>
        <v/>
      </c>
      <c r="H19" s="139" t="str">
        <f t="shared" ca="1" si="6"/>
        <v/>
      </c>
      <c r="I19" s="139" t="str">
        <f t="shared" ca="1" si="7"/>
        <v/>
      </c>
      <c r="J19" s="140" t="str">
        <f t="shared" ca="1" si="12"/>
        <v/>
      </c>
      <c r="K19" s="118" t="str">
        <f t="shared" ca="1" si="13"/>
        <v/>
      </c>
      <c r="L19" s="118" t="str">
        <f t="shared" ca="1" si="8"/>
        <v/>
      </c>
      <c r="M19" s="141" t="str">
        <f t="shared" ca="1" si="9"/>
        <v/>
      </c>
      <c r="N19" s="139" t="str">
        <f t="shared" ca="1" si="10"/>
        <v/>
      </c>
      <c r="O19" s="140" t="str">
        <f t="shared" ca="1" si="14"/>
        <v/>
      </c>
      <c r="P19" s="118" t="str">
        <f t="shared" ca="1" si="15"/>
        <v/>
      </c>
      <c r="Q19" s="138" t="str">
        <f t="shared" ca="1" si="16"/>
        <v/>
      </c>
    </row>
    <row r="20" spans="1:17" x14ac:dyDescent="0.15">
      <c r="A20" s="138" t="str">
        <f t="shared" ca="1" si="11"/>
        <v/>
      </c>
      <c r="B20" s="102" t="str">
        <f t="shared" ca="1" si="0"/>
        <v/>
      </c>
      <c r="C20" s="102" t="str">
        <f t="shared" ca="1" si="1"/>
        <v/>
      </c>
      <c r="D20" s="102" t="str">
        <f t="shared" ca="1" si="2"/>
        <v/>
      </c>
      <c r="E20" s="102" t="str">
        <f t="shared" ca="1" si="3"/>
        <v/>
      </c>
      <c r="F20" s="102" t="str">
        <f t="shared" ca="1" si="4"/>
        <v/>
      </c>
      <c r="G20" s="102" t="str">
        <f t="shared" ca="1" si="5"/>
        <v/>
      </c>
      <c r="H20" s="139" t="str">
        <f t="shared" ca="1" si="6"/>
        <v/>
      </c>
      <c r="I20" s="139" t="str">
        <f t="shared" ca="1" si="7"/>
        <v/>
      </c>
      <c r="J20" s="140" t="str">
        <f t="shared" ca="1" si="12"/>
        <v/>
      </c>
      <c r="K20" s="118" t="str">
        <f t="shared" ca="1" si="13"/>
        <v/>
      </c>
      <c r="L20" s="118" t="str">
        <f t="shared" ca="1" si="8"/>
        <v/>
      </c>
      <c r="M20" s="141" t="str">
        <f t="shared" ca="1" si="9"/>
        <v/>
      </c>
      <c r="N20" s="139" t="str">
        <f t="shared" ca="1" si="10"/>
        <v/>
      </c>
      <c r="O20" s="140" t="str">
        <f t="shared" ca="1" si="14"/>
        <v/>
      </c>
      <c r="P20" s="118" t="str">
        <f t="shared" ca="1" si="15"/>
        <v/>
      </c>
      <c r="Q20" s="138" t="str">
        <f t="shared" ca="1" si="16"/>
        <v/>
      </c>
    </row>
    <row r="21" spans="1:17" x14ac:dyDescent="0.15">
      <c r="A21" s="138" t="str">
        <f t="shared" ca="1" si="11"/>
        <v/>
      </c>
      <c r="B21" s="102" t="str">
        <f t="shared" ca="1" si="0"/>
        <v/>
      </c>
      <c r="C21" s="102" t="str">
        <f t="shared" ca="1" si="1"/>
        <v/>
      </c>
      <c r="D21" s="102" t="str">
        <f t="shared" ca="1" si="2"/>
        <v/>
      </c>
      <c r="E21" s="102" t="str">
        <f t="shared" ca="1" si="3"/>
        <v/>
      </c>
      <c r="F21" s="102" t="str">
        <f t="shared" ca="1" si="4"/>
        <v/>
      </c>
      <c r="G21" s="102" t="str">
        <f t="shared" ca="1" si="5"/>
        <v/>
      </c>
      <c r="H21" s="139" t="str">
        <f t="shared" ca="1" si="6"/>
        <v/>
      </c>
      <c r="I21" s="139" t="str">
        <f t="shared" ca="1" si="7"/>
        <v/>
      </c>
      <c r="J21" s="140" t="str">
        <f t="shared" ca="1" si="12"/>
        <v/>
      </c>
      <c r="K21" s="118" t="str">
        <f t="shared" ca="1" si="13"/>
        <v/>
      </c>
      <c r="L21" s="118" t="str">
        <f t="shared" ca="1" si="8"/>
        <v/>
      </c>
      <c r="M21" s="141" t="str">
        <f t="shared" ca="1" si="9"/>
        <v/>
      </c>
      <c r="N21" s="139" t="str">
        <f t="shared" ca="1" si="10"/>
        <v/>
      </c>
      <c r="O21" s="140" t="str">
        <f t="shared" ca="1" si="14"/>
        <v/>
      </c>
      <c r="P21" s="118" t="str">
        <f t="shared" ca="1" si="15"/>
        <v/>
      </c>
      <c r="Q21" s="138" t="str">
        <f t="shared" ca="1" si="16"/>
        <v/>
      </c>
    </row>
    <row r="22" spans="1:17" x14ac:dyDescent="0.15">
      <c r="A22" s="138" t="str">
        <f t="shared" ca="1" si="11"/>
        <v/>
      </c>
      <c r="B22" s="102" t="str">
        <f t="shared" ca="1" si="0"/>
        <v/>
      </c>
      <c r="C22" s="102" t="str">
        <f t="shared" ca="1" si="1"/>
        <v/>
      </c>
      <c r="D22" s="102" t="str">
        <f t="shared" ca="1" si="2"/>
        <v/>
      </c>
      <c r="E22" s="102" t="str">
        <f t="shared" ca="1" si="3"/>
        <v/>
      </c>
      <c r="F22" s="102" t="str">
        <f t="shared" ca="1" si="4"/>
        <v/>
      </c>
      <c r="G22" s="102" t="str">
        <f t="shared" ca="1" si="5"/>
        <v/>
      </c>
      <c r="H22" s="139" t="str">
        <f t="shared" ca="1" si="6"/>
        <v/>
      </c>
      <c r="I22" s="139" t="str">
        <f t="shared" ca="1" si="7"/>
        <v/>
      </c>
      <c r="J22" s="140" t="str">
        <f t="shared" ca="1" si="12"/>
        <v/>
      </c>
      <c r="K22" s="118" t="str">
        <f t="shared" ca="1" si="13"/>
        <v/>
      </c>
      <c r="L22" s="118" t="str">
        <f t="shared" ca="1" si="8"/>
        <v/>
      </c>
      <c r="M22" s="141" t="str">
        <f t="shared" ca="1" si="9"/>
        <v/>
      </c>
      <c r="N22" s="139" t="str">
        <f t="shared" ca="1" si="10"/>
        <v/>
      </c>
      <c r="O22" s="140" t="str">
        <f t="shared" ca="1" si="14"/>
        <v/>
      </c>
      <c r="P22" s="118" t="str">
        <f t="shared" ca="1" si="15"/>
        <v/>
      </c>
      <c r="Q22" s="138" t="str">
        <f t="shared" ca="1" si="16"/>
        <v/>
      </c>
    </row>
    <row r="23" spans="1:17" x14ac:dyDescent="0.15">
      <c r="A23" s="138" t="str">
        <f t="shared" ca="1" si="11"/>
        <v/>
      </c>
      <c r="B23" s="102" t="str">
        <f t="shared" ca="1" si="0"/>
        <v/>
      </c>
      <c r="C23" s="102" t="str">
        <f t="shared" ca="1" si="1"/>
        <v/>
      </c>
      <c r="D23" s="102" t="str">
        <f t="shared" ca="1" si="2"/>
        <v/>
      </c>
      <c r="E23" s="102" t="str">
        <f t="shared" ca="1" si="3"/>
        <v/>
      </c>
      <c r="F23" s="102" t="str">
        <f t="shared" ca="1" si="4"/>
        <v/>
      </c>
      <c r="G23" s="102" t="str">
        <f t="shared" ca="1" si="5"/>
        <v/>
      </c>
      <c r="H23" s="139" t="str">
        <f t="shared" ca="1" si="6"/>
        <v/>
      </c>
      <c r="I23" s="139" t="str">
        <f t="shared" ca="1" si="7"/>
        <v/>
      </c>
      <c r="J23" s="140" t="str">
        <f t="shared" ca="1" si="12"/>
        <v/>
      </c>
      <c r="K23" s="118" t="str">
        <f t="shared" ca="1" si="13"/>
        <v/>
      </c>
      <c r="L23" s="118" t="str">
        <f t="shared" ca="1" si="8"/>
        <v/>
      </c>
      <c r="M23" s="141" t="str">
        <f t="shared" ca="1" si="9"/>
        <v/>
      </c>
      <c r="N23" s="139" t="str">
        <f t="shared" ca="1" si="10"/>
        <v/>
      </c>
      <c r="O23" s="140" t="str">
        <f t="shared" ca="1" si="14"/>
        <v/>
      </c>
      <c r="P23" s="118" t="str">
        <f t="shared" ca="1" si="15"/>
        <v/>
      </c>
      <c r="Q23" s="138" t="str">
        <f t="shared" ca="1" si="16"/>
        <v/>
      </c>
    </row>
    <row r="24" spans="1:17" x14ac:dyDescent="0.15">
      <c r="A24" s="138" t="str">
        <f t="shared" ca="1" si="11"/>
        <v/>
      </c>
      <c r="B24" s="102" t="str">
        <f t="shared" ca="1" si="0"/>
        <v/>
      </c>
      <c r="C24" s="102" t="str">
        <f t="shared" ca="1" si="1"/>
        <v/>
      </c>
      <c r="D24" s="102" t="str">
        <f t="shared" ca="1" si="2"/>
        <v/>
      </c>
      <c r="E24" s="102" t="str">
        <f t="shared" ca="1" si="3"/>
        <v/>
      </c>
      <c r="F24" s="102" t="str">
        <f t="shared" ca="1" si="4"/>
        <v/>
      </c>
      <c r="G24" s="102" t="str">
        <f t="shared" ca="1" si="5"/>
        <v/>
      </c>
      <c r="H24" s="139" t="str">
        <f t="shared" ca="1" si="6"/>
        <v/>
      </c>
      <c r="I24" s="139" t="str">
        <f t="shared" ca="1" si="7"/>
        <v/>
      </c>
      <c r="J24" s="140" t="str">
        <f t="shared" ca="1" si="12"/>
        <v/>
      </c>
      <c r="K24" s="118" t="str">
        <f t="shared" ca="1" si="13"/>
        <v/>
      </c>
      <c r="L24" s="118" t="str">
        <f t="shared" ca="1" si="8"/>
        <v/>
      </c>
      <c r="M24" s="141" t="str">
        <f t="shared" ca="1" si="9"/>
        <v/>
      </c>
      <c r="N24" s="139" t="str">
        <f t="shared" ca="1" si="10"/>
        <v/>
      </c>
      <c r="O24" s="140" t="str">
        <f t="shared" ca="1" si="14"/>
        <v/>
      </c>
      <c r="P24" s="118" t="str">
        <f t="shared" ca="1" si="15"/>
        <v/>
      </c>
      <c r="Q24" s="138" t="str">
        <f t="shared" ca="1" si="16"/>
        <v/>
      </c>
    </row>
    <row r="25" spans="1:17" x14ac:dyDescent="0.15">
      <c r="A25" s="138" t="str">
        <f t="shared" ca="1" si="11"/>
        <v/>
      </c>
      <c r="B25" s="102" t="str">
        <f t="shared" ca="1" si="0"/>
        <v/>
      </c>
      <c r="C25" s="102" t="str">
        <f t="shared" ca="1" si="1"/>
        <v/>
      </c>
      <c r="D25" s="102" t="str">
        <f t="shared" ca="1" si="2"/>
        <v/>
      </c>
      <c r="E25" s="102" t="str">
        <f t="shared" ca="1" si="3"/>
        <v/>
      </c>
      <c r="F25" s="102" t="str">
        <f t="shared" ca="1" si="4"/>
        <v/>
      </c>
      <c r="G25" s="102" t="str">
        <f t="shared" ca="1" si="5"/>
        <v/>
      </c>
      <c r="H25" s="139" t="str">
        <f t="shared" ca="1" si="6"/>
        <v/>
      </c>
      <c r="I25" s="139" t="str">
        <f t="shared" ca="1" si="7"/>
        <v/>
      </c>
      <c r="J25" s="140" t="str">
        <f t="shared" ca="1" si="12"/>
        <v/>
      </c>
      <c r="K25" s="118" t="str">
        <f t="shared" ca="1" si="13"/>
        <v/>
      </c>
      <c r="L25" s="118" t="str">
        <f t="shared" ca="1" si="8"/>
        <v/>
      </c>
      <c r="M25" s="141" t="str">
        <f t="shared" ca="1" si="9"/>
        <v/>
      </c>
      <c r="N25" s="139" t="str">
        <f t="shared" ca="1" si="10"/>
        <v/>
      </c>
      <c r="O25" s="140" t="str">
        <f t="shared" ca="1" si="14"/>
        <v/>
      </c>
      <c r="P25" s="118" t="str">
        <f t="shared" ca="1" si="15"/>
        <v/>
      </c>
      <c r="Q25" s="138" t="str">
        <f t="shared" ca="1" si="16"/>
        <v/>
      </c>
    </row>
    <row r="26" spans="1:17" x14ac:dyDescent="0.15">
      <c r="A26" s="138" t="str">
        <f t="shared" ca="1" si="11"/>
        <v/>
      </c>
      <c r="B26" s="102" t="str">
        <f t="shared" ca="1" si="0"/>
        <v/>
      </c>
      <c r="C26" s="102" t="str">
        <f t="shared" ca="1" si="1"/>
        <v/>
      </c>
      <c r="D26" s="102" t="str">
        <f t="shared" ca="1" si="2"/>
        <v/>
      </c>
      <c r="E26" s="102" t="str">
        <f t="shared" ca="1" si="3"/>
        <v/>
      </c>
      <c r="F26" s="102" t="str">
        <f t="shared" ca="1" si="4"/>
        <v/>
      </c>
      <c r="G26" s="102" t="str">
        <f t="shared" ca="1" si="5"/>
        <v/>
      </c>
      <c r="H26" s="139" t="str">
        <f t="shared" ca="1" si="6"/>
        <v/>
      </c>
      <c r="I26" s="139" t="str">
        <f t="shared" ca="1" si="7"/>
        <v/>
      </c>
      <c r="J26" s="140" t="str">
        <f t="shared" ca="1" si="12"/>
        <v/>
      </c>
      <c r="K26" s="118" t="str">
        <f t="shared" ca="1" si="13"/>
        <v/>
      </c>
      <c r="L26" s="118" t="str">
        <f t="shared" ca="1" si="8"/>
        <v/>
      </c>
      <c r="M26" s="141" t="str">
        <f t="shared" ca="1" si="9"/>
        <v/>
      </c>
      <c r="N26" s="139" t="str">
        <f t="shared" ca="1" si="10"/>
        <v/>
      </c>
      <c r="O26" s="140" t="str">
        <f t="shared" ca="1" si="14"/>
        <v/>
      </c>
      <c r="P26" s="118" t="str">
        <f t="shared" ca="1" si="15"/>
        <v/>
      </c>
      <c r="Q26" s="138" t="str">
        <f t="shared" ca="1" si="16"/>
        <v/>
      </c>
    </row>
    <row r="27" spans="1:17" x14ac:dyDescent="0.15">
      <c r="A27" s="138" t="str">
        <f t="shared" ca="1" si="11"/>
        <v/>
      </c>
      <c r="B27" s="102" t="str">
        <f t="shared" ca="1" si="0"/>
        <v/>
      </c>
      <c r="C27" s="102" t="str">
        <f t="shared" ca="1" si="1"/>
        <v/>
      </c>
      <c r="D27" s="102" t="str">
        <f t="shared" ca="1" si="2"/>
        <v/>
      </c>
      <c r="E27" s="102" t="str">
        <f t="shared" ca="1" si="3"/>
        <v/>
      </c>
      <c r="F27" s="102" t="str">
        <f t="shared" ca="1" si="4"/>
        <v/>
      </c>
      <c r="G27" s="102" t="str">
        <f t="shared" ca="1" si="5"/>
        <v/>
      </c>
      <c r="H27" s="139" t="str">
        <f t="shared" ca="1" si="6"/>
        <v/>
      </c>
      <c r="I27" s="139" t="str">
        <f t="shared" ca="1" si="7"/>
        <v/>
      </c>
      <c r="J27" s="140" t="str">
        <f t="shared" ca="1" si="12"/>
        <v/>
      </c>
      <c r="K27" s="118" t="str">
        <f t="shared" ca="1" si="13"/>
        <v/>
      </c>
      <c r="L27" s="118" t="str">
        <f t="shared" ca="1" si="8"/>
        <v/>
      </c>
      <c r="M27" s="141" t="str">
        <f t="shared" ca="1" si="9"/>
        <v/>
      </c>
      <c r="N27" s="139" t="str">
        <f t="shared" ca="1" si="10"/>
        <v/>
      </c>
      <c r="O27" s="140" t="str">
        <f t="shared" ca="1" si="14"/>
        <v/>
      </c>
      <c r="P27" s="118" t="str">
        <f t="shared" ca="1" si="15"/>
        <v/>
      </c>
      <c r="Q27" s="138" t="str">
        <f t="shared" ca="1" si="16"/>
        <v/>
      </c>
    </row>
    <row r="28" spans="1:17" x14ac:dyDescent="0.15">
      <c r="A28" s="138" t="str">
        <f t="shared" ca="1" si="11"/>
        <v/>
      </c>
      <c r="B28" s="102" t="str">
        <f t="shared" ca="1" si="0"/>
        <v/>
      </c>
      <c r="C28" s="102" t="str">
        <f t="shared" ca="1" si="1"/>
        <v/>
      </c>
      <c r="D28" s="102" t="str">
        <f t="shared" ca="1" si="2"/>
        <v/>
      </c>
      <c r="E28" s="102" t="str">
        <f t="shared" ca="1" si="3"/>
        <v/>
      </c>
      <c r="F28" s="102" t="str">
        <f t="shared" ca="1" si="4"/>
        <v/>
      </c>
      <c r="G28" s="102" t="str">
        <f t="shared" ca="1" si="5"/>
        <v/>
      </c>
      <c r="H28" s="139" t="str">
        <f t="shared" ca="1" si="6"/>
        <v/>
      </c>
      <c r="I28" s="139" t="str">
        <f t="shared" ca="1" si="7"/>
        <v/>
      </c>
      <c r="J28" s="140" t="str">
        <f t="shared" ca="1" si="12"/>
        <v/>
      </c>
      <c r="K28" s="118" t="str">
        <f t="shared" ca="1" si="13"/>
        <v/>
      </c>
      <c r="L28" s="118" t="str">
        <f t="shared" ca="1" si="8"/>
        <v/>
      </c>
      <c r="M28" s="141" t="str">
        <f t="shared" ca="1" si="9"/>
        <v/>
      </c>
      <c r="N28" s="139" t="str">
        <f t="shared" ca="1" si="10"/>
        <v/>
      </c>
      <c r="O28" s="140" t="str">
        <f t="shared" ca="1" si="14"/>
        <v/>
      </c>
      <c r="P28" s="118" t="str">
        <f t="shared" ca="1" si="15"/>
        <v/>
      </c>
      <c r="Q28" s="138" t="str">
        <f t="shared" ca="1" si="16"/>
        <v/>
      </c>
    </row>
    <row r="29" spans="1:17" x14ac:dyDescent="0.15">
      <c r="A29" s="138" t="str">
        <f t="shared" ca="1" si="11"/>
        <v/>
      </c>
      <c r="B29" s="102" t="str">
        <f t="shared" ca="1" si="0"/>
        <v/>
      </c>
      <c r="C29" s="102" t="str">
        <f t="shared" ca="1" si="1"/>
        <v/>
      </c>
      <c r="D29" s="102" t="str">
        <f t="shared" ca="1" si="2"/>
        <v/>
      </c>
      <c r="E29" s="102" t="str">
        <f t="shared" ca="1" si="3"/>
        <v/>
      </c>
      <c r="F29" s="102" t="str">
        <f t="shared" ca="1" si="4"/>
        <v/>
      </c>
      <c r="G29" s="102" t="str">
        <f t="shared" ca="1" si="5"/>
        <v/>
      </c>
      <c r="H29" s="139" t="str">
        <f t="shared" ca="1" si="6"/>
        <v/>
      </c>
      <c r="I29" s="139" t="str">
        <f t="shared" ca="1" si="7"/>
        <v/>
      </c>
      <c r="J29" s="140" t="str">
        <f t="shared" ca="1" si="12"/>
        <v/>
      </c>
      <c r="K29" s="118" t="str">
        <f t="shared" ca="1" si="13"/>
        <v/>
      </c>
      <c r="L29" s="118" t="str">
        <f t="shared" ca="1" si="8"/>
        <v/>
      </c>
      <c r="M29" s="141" t="str">
        <f t="shared" ca="1" si="9"/>
        <v/>
      </c>
      <c r="N29" s="139" t="str">
        <f t="shared" ca="1" si="10"/>
        <v/>
      </c>
      <c r="O29" s="140" t="str">
        <f t="shared" ca="1" si="14"/>
        <v/>
      </c>
      <c r="P29" s="118" t="str">
        <f t="shared" ca="1" si="15"/>
        <v/>
      </c>
      <c r="Q29" s="138" t="str">
        <f t="shared" ca="1" si="16"/>
        <v/>
      </c>
    </row>
    <row r="30" spans="1:17" x14ac:dyDescent="0.15">
      <c r="A30" s="138" t="str">
        <f t="shared" ca="1" si="11"/>
        <v/>
      </c>
      <c r="B30" s="102" t="str">
        <f t="shared" ca="1" si="0"/>
        <v/>
      </c>
      <c r="C30" s="102" t="str">
        <f t="shared" ca="1" si="1"/>
        <v/>
      </c>
      <c r="D30" s="102" t="str">
        <f t="shared" ca="1" si="2"/>
        <v/>
      </c>
      <c r="E30" s="102" t="str">
        <f t="shared" ca="1" si="3"/>
        <v/>
      </c>
      <c r="F30" s="102" t="str">
        <f t="shared" ca="1" si="4"/>
        <v/>
      </c>
      <c r="G30" s="102" t="str">
        <f t="shared" ca="1" si="5"/>
        <v/>
      </c>
      <c r="H30" s="139" t="str">
        <f t="shared" ca="1" si="6"/>
        <v/>
      </c>
      <c r="I30" s="139" t="str">
        <f t="shared" ca="1" si="7"/>
        <v/>
      </c>
      <c r="J30" s="140" t="str">
        <f t="shared" ca="1" si="12"/>
        <v/>
      </c>
      <c r="K30" s="118" t="str">
        <f t="shared" ca="1" si="13"/>
        <v/>
      </c>
      <c r="L30" s="118" t="str">
        <f t="shared" ca="1" si="8"/>
        <v/>
      </c>
      <c r="M30" s="141" t="str">
        <f t="shared" ca="1" si="9"/>
        <v/>
      </c>
      <c r="N30" s="139" t="str">
        <f t="shared" ca="1" si="10"/>
        <v/>
      </c>
      <c r="O30" s="140" t="str">
        <f t="shared" ca="1" si="14"/>
        <v/>
      </c>
      <c r="P30" s="118" t="str">
        <f t="shared" ca="1" si="15"/>
        <v/>
      </c>
      <c r="Q30" s="138" t="str">
        <f t="shared" ca="1" si="16"/>
        <v/>
      </c>
    </row>
    <row r="31" spans="1:17" x14ac:dyDescent="0.15">
      <c r="A31" s="138" t="str">
        <f t="shared" ca="1" si="11"/>
        <v/>
      </c>
      <c r="B31" s="102" t="str">
        <f t="shared" ca="1" si="0"/>
        <v/>
      </c>
      <c r="C31" s="102" t="str">
        <f t="shared" ca="1" si="1"/>
        <v/>
      </c>
      <c r="D31" s="102" t="str">
        <f t="shared" ca="1" si="2"/>
        <v/>
      </c>
      <c r="E31" s="102" t="str">
        <f t="shared" ca="1" si="3"/>
        <v/>
      </c>
      <c r="F31" s="102" t="str">
        <f t="shared" ca="1" si="4"/>
        <v/>
      </c>
      <c r="G31" s="102" t="str">
        <f t="shared" ca="1" si="5"/>
        <v/>
      </c>
      <c r="H31" s="139" t="str">
        <f t="shared" ca="1" si="6"/>
        <v/>
      </c>
      <c r="I31" s="139" t="str">
        <f t="shared" ca="1" si="7"/>
        <v/>
      </c>
      <c r="J31" s="140" t="str">
        <f t="shared" ca="1" si="12"/>
        <v/>
      </c>
      <c r="K31" s="118" t="str">
        <f t="shared" ca="1" si="13"/>
        <v/>
      </c>
      <c r="L31" s="118" t="str">
        <f t="shared" ca="1" si="8"/>
        <v/>
      </c>
      <c r="M31" s="141" t="str">
        <f t="shared" ca="1" si="9"/>
        <v/>
      </c>
      <c r="N31" s="139" t="str">
        <f t="shared" ca="1" si="10"/>
        <v/>
      </c>
      <c r="O31" s="140" t="str">
        <f t="shared" ca="1" si="14"/>
        <v/>
      </c>
      <c r="P31" s="118" t="str">
        <f t="shared" ca="1" si="15"/>
        <v/>
      </c>
      <c r="Q31" s="138" t="str">
        <f t="shared" ca="1" si="16"/>
        <v/>
      </c>
    </row>
    <row r="32" spans="1:17" x14ac:dyDescent="0.15">
      <c r="A32" s="138" t="str">
        <f t="shared" ca="1" si="11"/>
        <v/>
      </c>
      <c r="B32" s="102" t="str">
        <f t="shared" ca="1" si="0"/>
        <v/>
      </c>
      <c r="C32" s="102" t="str">
        <f t="shared" ca="1" si="1"/>
        <v/>
      </c>
      <c r="D32" s="102" t="str">
        <f t="shared" ca="1" si="2"/>
        <v/>
      </c>
      <c r="E32" s="102" t="str">
        <f t="shared" ca="1" si="3"/>
        <v/>
      </c>
      <c r="F32" s="102" t="str">
        <f t="shared" ca="1" si="4"/>
        <v/>
      </c>
      <c r="G32" s="102" t="str">
        <f t="shared" ca="1" si="5"/>
        <v/>
      </c>
      <c r="H32" s="139" t="str">
        <f t="shared" ca="1" si="6"/>
        <v/>
      </c>
      <c r="I32" s="139" t="str">
        <f t="shared" ca="1" si="7"/>
        <v/>
      </c>
      <c r="J32" s="140" t="str">
        <f t="shared" ca="1" si="12"/>
        <v/>
      </c>
      <c r="K32" s="118" t="str">
        <f t="shared" ca="1" si="13"/>
        <v/>
      </c>
      <c r="L32" s="118" t="str">
        <f t="shared" ca="1" si="8"/>
        <v/>
      </c>
      <c r="M32" s="141" t="str">
        <f t="shared" ca="1" si="9"/>
        <v/>
      </c>
      <c r="N32" s="139" t="str">
        <f t="shared" ca="1" si="10"/>
        <v/>
      </c>
      <c r="O32" s="140" t="str">
        <f t="shared" ca="1" si="14"/>
        <v/>
      </c>
      <c r="P32" s="118" t="str">
        <f t="shared" ca="1" si="15"/>
        <v/>
      </c>
      <c r="Q32" s="138" t="str">
        <f t="shared" ca="1" si="16"/>
        <v/>
      </c>
    </row>
    <row r="33" spans="1:17" x14ac:dyDescent="0.15">
      <c r="A33" s="138" t="str">
        <f t="shared" ca="1" si="11"/>
        <v/>
      </c>
      <c r="B33" s="102" t="str">
        <f t="shared" ca="1" si="0"/>
        <v/>
      </c>
      <c r="C33" s="102" t="str">
        <f t="shared" ca="1" si="1"/>
        <v/>
      </c>
      <c r="D33" s="102" t="str">
        <f t="shared" ca="1" si="2"/>
        <v/>
      </c>
      <c r="E33" s="102" t="str">
        <f t="shared" ca="1" si="3"/>
        <v/>
      </c>
      <c r="F33" s="102" t="str">
        <f t="shared" ca="1" si="4"/>
        <v/>
      </c>
      <c r="G33" s="102" t="str">
        <f t="shared" ca="1" si="5"/>
        <v/>
      </c>
      <c r="H33" s="139" t="str">
        <f t="shared" ca="1" si="6"/>
        <v/>
      </c>
      <c r="I33" s="139" t="str">
        <f t="shared" ca="1" si="7"/>
        <v/>
      </c>
      <c r="J33" s="140" t="str">
        <f t="shared" ca="1" si="12"/>
        <v/>
      </c>
      <c r="K33" s="118" t="str">
        <f t="shared" ca="1" si="13"/>
        <v/>
      </c>
      <c r="L33" s="118" t="str">
        <f t="shared" ca="1" si="8"/>
        <v/>
      </c>
      <c r="M33" s="141" t="str">
        <f t="shared" ca="1" si="9"/>
        <v/>
      </c>
      <c r="N33" s="139" t="str">
        <f t="shared" ca="1" si="10"/>
        <v/>
      </c>
      <c r="O33" s="140" t="str">
        <f t="shared" ca="1" si="14"/>
        <v/>
      </c>
      <c r="P33" s="118" t="str">
        <f t="shared" ca="1" si="15"/>
        <v/>
      </c>
      <c r="Q33" s="138" t="str">
        <f t="shared" ca="1" si="16"/>
        <v/>
      </c>
    </row>
    <row r="34" spans="1:17" x14ac:dyDescent="0.15">
      <c r="A34" s="138" t="str">
        <f t="shared" ca="1" si="11"/>
        <v/>
      </c>
      <c r="B34" s="102" t="str">
        <f t="shared" ca="1" si="0"/>
        <v/>
      </c>
      <c r="C34" s="102" t="str">
        <f t="shared" ca="1" si="1"/>
        <v/>
      </c>
      <c r="D34" s="102" t="str">
        <f t="shared" ca="1" si="2"/>
        <v/>
      </c>
      <c r="E34" s="102" t="str">
        <f t="shared" ca="1" si="3"/>
        <v/>
      </c>
      <c r="F34" s="102" t="str">
        <f t="shared" ca="1" si="4"/>
        <v/>
      </c>
      <c r="G34" s="102" t="str">
        <f t="shared" ca="1" si="5"/>
        <v/>
      </c>
      <c r="H34" s="139" t="str">
        <f t="shared" ca="1" si="6"/>
        <v/>
      </c>
      <c r="I34" s="139" t="str">
        <f t="shared" ca="1" si="7"/>
        <v/>
      </c>
      <c r="J34" s="140" t="str">
        <f t="shared" ca="1" si="12"/>
        <v/>
      </c>
      <c r="K34" s="118" t="str">
        <f t="shared" ca="1" si="13"/>
        <v/>
      </c>
      <c r="L34" s="118" t="str">
        <f t="shared" ca="1" si="8"/>
        <v/>
      </c>
      <c r="M34" s="141" t="str">
        <f t="shared" ca="1" si="9"/>
        <v/>
      </c>
      <c r="N34" s="139" t="str">
        <f t="shared" ca="1" si="10"/>
        <v/>
      </c>
      <c r="O34" s="140" t="str">
        <f t="shared" ca="1" si="14"/>
        <v/>
      </c>
      <c r="P34" s="118" t="str">
        <f t="shared" ca="1" si="15"/>
        <v/>
      </c>
      <c r="Q34" s="138" t="str">
        <f t="shared" ca="1" si="16"/>
        <v/>
      </c>
    </row>
    <row r="35" spans="1:17" x14ac:dyDescent="0.15">
      <c r="A35" s="138" t="str">
        <f t="shared" ca="1" si="11"/>
        <v/>
      </c>
      <c r="B35" s="102" t="str">
        <f t="shared" ca="1" si="0"/>
        <v/>
      </c>
      <c r="C35" s="102" t="str">
        <f t="shared" ca="1" si="1"/>
        <v/>
      </c>
      <c r="D35" s="102" t="str">
        <f t="shared" ca="1" si="2"/>
        <v/>
      </c>
      <c r="E35" s="102" t="str">
        <f t="shared" ca="1" si="3"/>
        <v/>
      </c>
      <c r="F35" s="102" t="str">
        <f t="shared" ca="1" si="4"/>
        <v/>
      </c>
      <c r="G35" s="102" t="str">
        <f t="shared" ca="1" si="5"/>
        <v/>
      </c>
      <c r="H35" s="139" t="str">
        <f t="shared" ca="1" si="6"/>
        <v/>
      </c>
      <c r="I35" s="139" t="str">
        <f t="shared" ca="1" si="7"/>
        <v/>
      </c>
      <c r="J35" s="140" t="str">
        <f t="shared" ca="1" si="12"/>
        <v/>
      </c>
      <c r="K35" s="118" t="str">
        <f t="shared" ca="1" si="13"/>
        <v/>
      </c>
      <c r="L35" s="118" t="str">
        <f t="shared" ca="1" si="8"/>
        <v/>
      </c>
      <c r="M35" s="141" t="str">
        <f t="shared" ca="1" si="9"/>
        <v/>
      </c>
      <c r="N35" s="139" t="str">
        <f t="shared" ca="1" si="10"/>
        <v/>
      </c>
      <c r="O35" s="140" t="str">
        <f t="shared" ca="1" si="14"/>
        <v/>
      </c>
      <c r="P35" s="118" t="str">
        <f t="shared" ca="1" si="15"/>
        <v/>
      </c>
      <c r="Q35" s="138" t="str">
        <f t="shared" ca="1" si="16"/>
        <v/>
      </c>
    </row>
    <row r="36" spans="1:17" x14ac:dyDescent="0.15">
      <c r="A36" s="138" t="str">
        <f t="shared" ca="1" si="11"/>
        <v/>
      </c>
      <c r="B36" s="102" t="str">
        <f t="shared" ca="1" si="0"/>
        <v/>
      </c>
      <c r="C36" s="102" t="str">
        <f t="shared" ca="1" si="1"/>
        <v/>
      </c>
      <c r="D36" s="102" t="str">
        <f t="shared" ca="1" si="2"/>
        <v/>
      </c>
      <c r="E36" s="102" t="str">
        <f t="shared" ca="1" si="3"/>
        <v/>
      </c>
      <c r="F36" s="102" t="str">
        <f t="shared" ca="1" si="4"/>
        <v/>
      </c>
      <c r="G36" s="102" t="str">
        <f t="shared" ca="1" si="5"/>
        <v/>
      </c>
      <c r="H36" s="139" t="str">
        <f t="shared" ca="1" si="6"/>
        <v/>
      </c>
      <c r="I36" s="139" t="str">
        <f t="shared" ca="1" si="7"/>
        <v/>
      </c>
      <c r="J36" s="140" t="str">
        <f t="shared" ca="1" si="12"/>
        <v/>
      </c>
      <c r="K36" s="118" t="str">
        <f t="shared" ca="1" si="13"/>
        <v/>
      </c>
      <c r="L36" s="118" t="str">
        <f t="shared" ca="1" si="8"/>
        <v/>
      </c>
      <c r="M36" s="141" t="str">
        <f t="shared" ca="1" si="9"/>
        <v/>
      </c>
      <c r="N36" s="139" t="str">
        <f t="shared" ca="1" si="10"/>
        <v/>
      </c>
      <c r="O36" s="140" t="str">
        <f t="shared" ca="1" si="14"/>
        <v/>
      </c>
      <c r="P36" s="118" t="str">
        <f t="shared" ca="1" si="15"/>
        <v/>
      </c>
      <c r="Q36" s="138" t="str">
        <f t="shared" ca="1" si="16"/>
        <v/>
      </c>
    </row>
    <row r="37" spans="1:17" x14ac:dyDescent="0.15">
      <c r="A37" s="138" t="str">
        <f t="shared" ca="1" si="11"/>
        <v/>
      </c>
      <c r="B37" s="102" t="str">
        <f t="shared" ca="1" si="0"/>
        <v/>
      </c>
      <c r="C37" s="102" t="str">
        <f t="shared" ca="1" si="1"/>
        <v/>
      </c>
      <c r="D37" s="102" t="str">
        <f t="shared" ca="1" si="2"/>
        <v/>
      </c>
      <c r="E37" s="102" t="str">
        <f t="shared" ca="1" si="3"/>
        <v/>
      </c>
      <c r="F37" s="102" t="str">
        <f t="shared" ca="1" si="4"/>
        <v/>
      </c>
      <c r="G37" s="102" t="str">
        <f t="shared" ca="1" si="5"/>
        <v/>
      </c>
      <c r="H37" s="139" t="str">
        <f t="shared" ca="1" si="6"/>
        <v/>
      </c>
      <c r="I37" s="139" t="str">
        <f t="shared" ca="1" si="7"/>
        <v/>
      </c>
      <c r="J37" s="140" t="str">
        <f t="shared" ca="1" si="12"/>
        <v/>
      </c>
      <c r="K37" s="118" t="str">
        <f t="shared" ca="1" si="13"/>
        <v/>
      </c>
      <c r="L37" s="118" t="str">
        <f t="shared" ca="1" si="8"/>
        <v/>
      </c>
      <c r="M37" s="141" t="str">
        <f t="shared" ca="1" si="9"/>
        <v/>
      </c>
      <c r="N37" s="139" t="str">
        <f t="shared" ca="1" si="10"/>
        <v/>
      </c>
      <c r="O37" s="140" t="str">
        <f t="shared" ca="1" si="14"/>
        <v/>
      </c>
      <c r="P37" s="118" t="str">
        <f t="shared" ca="1" si="15"/>
        <v/>
      </c>
      <c r="Q37" s="138" t="str">
        <f t="shared" ca="1" si="16"/>
        <v/>
      </c>
    </row>
    <row r="38" spans="1:17" x14ac:dyDescent="0.15">
      <c r="A38" s="138" t="str">
        <f t="shared" ca="1" si="11"/>
        <v/>
      </c>
      <c r="B38" s="102" t="str">
        <f t="shared" ref="B38:B69" ca="1" si="17">IF($A38="","",INDEX(INDIRECT("gdn_raw!AL:AL"),MATCH($B$4,INDIRECT("gdn_raw!AL:AL"),0)+$A38))</f>
        <v/>
      </c>
      <c r="C38" s="102" t="str">
        <f t="shared" ref="C38:C69" ca="1" si="18">IF($A38="","",INDEX(INDIRECT("gdn_raw!AM:AM"),MATCH($B$4,INDIRECT("gdn_raw!AL:AL"),0)+$A38))</f>
        <v/>
      </c>
      <c r="D38" s="102" t="str">
        <f t="shared" ref="D38:D69" ca="1" si="19">IF($A38="","",INDEX(INDIRECT("gdn_raw!AO:AO"),MATCH($B$4,INDIRECT("gdn_raw!AL:AL"),0)+$A38))</f>
        <v/>
      </c>
      <c r="E38" s="102" t="str">
        <f t="shared" ref="E38:E69" ca="1" si="20">IF($A38="","",INDEX(INDIRECT("gdn_raw!AP:AP"),MATCH($B$4,INDIRECT("gdn_raw!AL:AL"),0)+$A38))</f>
        <v/>
      </c>
      <c r="F38" s="102" t="str">
        <f t="shared" ref="F38:F69" ca="1" si="21">IF($A38="","",INDEX(INDIRECT("gdn_raw!AQ:AQ"),MATCH($B$4,INDIRECT("gdn_raw!AL:AL"),0)+$A38))</f>
        <v/>
      </c>
      <c r="G38" s="102" t="str">
        <f t="shared" ref="G38:G69" ca="1" si="22">IF($A38="","",INDEX(INDIRECT("gdn_raw!AR:AR"),MATCH($B$4,INDIRECT("gdn_raw!AL:AL"),0)+$A38))</f>
        <v/>
      </c>
      <c r="H38" s="139" t="str">
        <f t="shared" ref="H38:H69" ca="1" si="23">IF($A38="","",INDEX(INDIRECT("gdn_raw!AU:AU"),MATCH($B$4,INDIRECT("gdn_raw!AL:AL"),0)+$A38))</f>
        <v/>
      </c>
      <c r="I38" s="139" t="str">
        <f t="shared" ref="I38:I69" ca="1" si="24">IF($A38="","",INDEX(INDIRECT("gdn_raw!AV:AV"),MATCH($B$4,INDIRECT("gdn_raw!AL:AL"),0)+$A38))</f>
        <v/>
      </c>
      <c r="J38" s="140" t="str">
        <f t="shared" ca="1" si="12"/>
        <v/>
      </c>
      <c r="K38" s="118" t="str">
        <f t="shared" ca="1" si="13"/>
        <v/>
      </c>
      <c r="L38" s="118" t="str">
        <f t="shared" ref="L38:L69" ca="1" si="25">IF($A38="","",INDEX(INDIRECT("gdn_raw!AX:AX"),MATCH($B$4,INDIRECT("gdn_raw!AL:AL"),0)+$A38))</f>
        <v/>
      </c>
      <c r="M38" s="141" t="str">
        <f t="shared" ref="M38:M69" ca="1" si="26">IF($A38="","",INDEX(INDIRECT("gdn_raw!AY:AY"),MATCH($B$4,INDIRECT("gdn_raw!AL:AL"),0)+$A38))</f>
        <v/>
      </c>
      <c r="N38" s="139" t="str">
        <f t="shared" ref="N38:N69" ca="1" si="27">IF($A38="","",INDEX(INDIRECT("gdn_raw!BA:BA"),MATCH($B$4,INDIRECT("gdn_raw!AL:AL"),0)+$A38))</f>
        <v/>
      </c>
      <c r="O38" s="140" t="str">
        <f t="shared" ca="1" si="14"/>
        <v/>
      </c>
      <c r="P38" s="118" t="str">
        <f t="shared" ca="1" si="15"/>
        <v/>
      </c>
      <c r="Q38" s="138" t="str">
        <f t="shared" ca="1" si="16"/>
        <v/>
      </c>
    </row>
    <row r="39" spans="1:17" x14ac:dyDescent="0.15">
      <c r="A39" s="138" t="str">
        <f t="shared" ca="1" si="11"/>
        <v/>
      </c>
      <c r="B39" s="102" t="str">
        <f t="shared" ca="1" si="17"/>
        <v/>
      </c>
      <c r="C39" s="102" t="str">
        <f t="shared" ca="1" si="18"/>
        <v/>
      </c>
      <c r="D39" s="102" t="str">
        <f t="shared" ca="1" si="19"/>
        <v/>
      </c>
      <c r="E39" s="102" t="str">
        <f t="shared" ca="1" si="20"/>
        <v/>
      </c>
      <c r="F39" s="102" t="str">
        <f t="shared" ca="1" si="21"/>
        <v/>
      </c>
      <c r="G39" s="102" t="str">
        <f t="shared" ca="1" si="22"/>
        <v/>
      </c>
      <c r="H39" s="139" t="str">
        <f t="shared" ca="1" si="23"/>
        <v/>
      </c>
      <c r="I39" s="139" t="str">
        <f t="shared" ca="1" si="24"/>
        <v/>
      </c>
      <c r="J39" s="140" t="str">
        <f t="shared" ca="1" si="12"/>
        <v/>
      </c>
      <c r="K39" s="118" t="str">
        <f t="shared" ca="1" si="13"/>
        <v/>
      </c>
      <c r="L39" s="118" t="str">
        <f t="shared" ca="1" si="25"/>
        <v/>
      </c>
      <c r="M39" s="141" t="str">
        <f t="shared" ca="1" si="26"/>
        <v/>
      </c>
      <c r="N39" s="139" t="str">
        <f t="shared" ca="1" si="27"/>
        <v/>
      </c>
      <c r="O39" s="140" t="str">
        <f t="shared" ca="1" si="14"/>
        <v/>
      </c>
      <c r="P39" s="118" t="str">
        <f t="shared" ca="1" si="15"/>
        <v/>
      </c>
      <c r="Q39" s="138" t="str">
        <f t="shared" ca="1" si="16"/>
        <v/>
      </c>
    </row>
    <row r="40" spans="1:17" x14ac:dyDescent="0.15">
      <c r="A40" s="138" t="str">
        <f t="shared" ca="1" si="11"/>
        <v/>
      </c>
      <c r="B40" s="102" t="str">
        <f t="shared" ca="1" si="17"/>
        <v/>
      </c>
      <c r="C40" s="102" t="str">
        <f t="shared" ca="1" si="18"/>
        <v/>
      </c>
      <c r="D40" s="102" t="str">
        <f t="shared" ca="1" si="19"/>
        <v/>
      </c>
      <c r="E40" s="102" t="str">
        <f t="shared" ca="1" si="20"/>
        <v/>
      </c>
      <c r="F40" s="102" t="str">
        <f t="shared" ca="1" si="21"/>
        <v/>
      </c>
      <c r="G40" s="102" t="str">
        <f t="shared" ca="1" si="22"/>
        <v/>
      </c>
      <c r="H40" s="139" t="str">
        <f t="shared" ca="1" si="23"/>
        <v/>
      </c>
      <c r="I40" s="139" t="str">
        <f t="shared" ca="1" si="24"/>
        <v/>
      </c>
      <c r="J40" s="140" t="str">
        <f t="shared" ca="1" si="12"/>
        <v/>
      </c>
      <c r="K40" s="118" t="str">
        <f t="shared" ca="1" si="13"/>
        <v/>
      </c>
      <c r="L40" s="118" t="str">
        <f t="shared" ca="1" si="25"/>
        <v/>
      </c>
      <c r="M40" s="141" t="str">
        <f t="shared" ca="1" si="26"/>
        <v/>
      </c>
      <c r="N40" s="139" t="str">
        <f t="shared" ca="1" si="27"/>
        <v/>
      </c>
      <c r="O40" s="140" t="str">
        <f t="shared" ca="1" si="14"/>
        <v/>
      </c>
      <c r="P40" s="118" t="str">
        <f t="shared" ca="1" si="15"/>
        <v/>
      </c>
      <c r="Q40" s="138" t="str">
        <f t="shared" ca="1" si="16"/>
        <v/>
      </c>
    </row>
    <row r="41" spans="1:17" x14ac:dyDescent="0.15">
      <c r="A41" s="138" t="str">
        <f t="shared" ca="1" si="11"/>
        <v/>
      </c>
      <c r="B41" s="102" t="str">
        <f t="shared" ca="1" si="17"/>
        <v/>
      </c>
      <c r="C41" s="102" t="str">
        <f t="shared" ca="1" si="18"/>
        <v/>
      </c>
      <c r="D41" s="102" t="str">
        <f t="shared" ca="1" si="19"/>
        <v/>
      </c>
      <c r="E41" s="102" t="str">
        <f t="shared" ca="1" si="20"/>
        <v/>
      </c>
      <c r="F41" s="102" t="str">
        <f t="shared" ca="1" si="21"/>
        <v/>
      </c>
      <c r="G41" s="102" t="str">
        <f t="shared" ca="1" si="22"/>
        <v/>
      </c>
      <c r="H41" s="139" t="str">
        <f t="shared" ca="1" si="23"/>
        <v/>
      </c>
      <c r="I41" s="139" t="str">
        <f t="shared" ca="1" si="24"/>
        <v/>
      </c>
      <c r="J41" s="140" t="str">
        <f t="shared" ca="1" si="12"/>
        <v/>
      </c>
      <c r="K41" s="118" t="str">
        <f t="shared" ca="1" si="13"/>
        <v/>
      </c>
      <c r="L41" s="118" t="str">
        <f t="shared" ca="1" si="25"/>
        <v/>
      </c>
      <c r="M41" s="141" t="str">
        <f t="shared" ca="1" si="26"/>
        <v/>
      </c>
      <c r="N41" s="139" t="str">
        <f t="shared" ca="1" si="27"/>
        <v/>
      </c>
      <c r="O41" s="140" t="str">
        <f t="shared" ca="1" si="14"/>
        <v/>
      </c>
      <c r="P41" s="118" t="str">
        <f t="shared" ca="1" si="15"/>
        <v/>
      </c>
      <c r="Q41" s="138" t="str">
        <f t="shared" ca="1" si="16"/>
        <v/>
      </c>
    </row>
    <row r="42" spans="1:17" x14ac:dyDescent="0.15">
      <c r="A42" s="138" t="str">
        <f t="shared" ca="1" si="11"/>
        <v/>
      </c>
      <c r="B42" s="102" t="str">
        <f t="shared" ca="1" si="17"/>
        <v/>
      </c>
      <c r="C42" s="102" t="str">
        <f t="shared" ca="1" si="18"/>
        <v/>
      </c>
      <c r="D42" s="102" t="str">
        <f t="shared" ca="1" si="19"/>
        <v/>
      </c>
      <c r="E42" s="102" t="str">
        <f t="shared" ca="1" si="20"/>
        <v/>
      </c>
      <c r="F42" s="102" t="str">
        <f t="shared" ca="1" si="21"/>
        <v/>
      </c>
      <c r="G42" s="102" t="str">
        <f t="shared" ca="1" si="22"/>
        <v/>
      </c>
      <c r="H42" s="139" t="str">
        <f t="shared" ca="1" si="23"/>
        <v/>
      </c>
      <c r="I42" s="139" t="str">
        <f t="shared" ca="1" si="24"/>
        <v/>
      </c>
      <c r="J42" s="140" t="str">
        <f t="shared" ca="1" si="12"/>
        <v/>
      </c>
      <c r="K42" s="118" t="str">
        <f t="shared" ca="1" si="13"/>
        <v/>
      </c>
      <c r="L42" s="118" t="str">
        <f t="shared" ca="1" si="25"/>
        <v/>
      </c>
      <c r="M42" s="141" t="str">
        <f t="shared" ca="1" si="26"/>
        <v/>
      </c>
      <c r="N42" s="139" t="str">
        <f t="shared" ca="1" si="27"/>
        <v/>
      </c>
      <c r="O42" s="140" t="str">
        <f t="shared" ca="1" si="14"/>
        <v/>
      </c>
      <c r="P42" s="118" t="str">
        <f t="shared" ca="1" si="15"/>
        <v/>
      </c>
      <c r="Q42" s="138" t="str">
        <f t="shared" ca="1" si="16"/>
        <v/>
      </c>
    </row>
    <row r="43" spans="1:17" x14ac:dyDescent="0.15">
      <c r="A43" s="138" t="str">
        <f t="shared" ca="1" si="11"/>
        <v/>
      </c>
      <c r="B43" s="102" t="str">
        <f t="shared" ca="1" si="17"/>
        <v/>
      </c>
      <c r="C43" s="102" t="str">
        <f t="shared" ca="1" si="18"/>
        <v/>
      </c>
      <c r="D43" s="102" t="str">
        <f t="shared" ca="1" si="19"/>
        <v/>
      </c>
      <c r="E43" s="102" t="str">
        <f t="shared" ca="1" si="20"/>
        <v/>
      </c>
      <c r="F43" s="102" t="str">
        <f t="shared" ca="1" si="21"/>
        <v/>
      </c>
      <c r="G43" s="102" t="str">
        <f t="shared" ca="1" si="22"/>
        <v/>
      </c>
      <c r="H43" s="139" t="str">
        <f t="shared" ca="1" si="23"/>
        <v/>
      </c>
      <c r="I43" s="139" t="str">
        <f t="shared" ca="1" si="24"/>
        <v/>
      </c>
      <c r="J43" s="140" t="str">
        <f t="shared" ca="1" si="12"/>
        <v/>
      </c>
      <c r="K43" s="118" t="str">
        <f t="shared" ca="1" si="13"/>
        <v/>
      </c>
      <c r="L43" s="118" t="str">
        <f t="shared" ca="1" si="25"/>
        <v/>
      </c>
      <c r="M43" s="141" t="str">
        <f t="shared" ca="1" si="26"/>
        <v/>
      </c>
      <c r="N43" s="139" t="str">
        <f t="shared" ca="1" si="27"/>
        <v/>
      </c>
      <c r="O43" s="140" t="str">
        <f t="shared" ca="1" si="14"/>
        <v/>
      </c>
      <c r="P43" s="118" t="str">
        <f t="shared" ca="1" si="15"/>
        <v/>
      </c>
      <c r="Q43" s="138" t="str">
        <f t="shared" ca="1" si="16"/>
        <v/>
      </c>
    </row>
    <row r="44" spans="1:17" x14ac:dyDescent="0.15">
      <c r="A44" s="138" t="str">
        <f t="shared" ca="1" si="11"/>
        <v/>
      </c>
      <c r="B44" s="102" t="str">
        <f t="shared" ca="1" si="17"/>
        <v/>
      </c>
      <c r="C44" s="102" t="str">
        <f t="shared" ca="1" si="18"/>
        <v/>
      </c>
      <c r="D44" s="102" t="str">
        <f t="shared" ca="1" si="19"/>
        <v/>
      </c>
      <c r="E44" s="102" t="str">
        <f t="shared" ca="1" si="20"/>
        <v/>
      </c>
      <c r="F44" s="102" t="str">
        <f t="shared" ca="1" si="21"/>
        <v/>
      </c>
      <c r="G44" s="102" t="str">
        <f t="shared" ca="1" si="22"/>
        <v/>
      </c>
      <c r="H44" s="139" t="str">
        <f t="shared" ca="1" si="23"/>
        <v/>
      </c>
      <c r="I44" s="139" t="str">
        <f t="shared" ca="1" si="24"/>
        <v/>
      </c>
      <c r="J44" s="140" t="str">
        <f t="shared" ca="1" si="12"/>
        <v/>
      </c>
      <c r="K44" s="118" t="str">
        <f t="shared" ca="1" si="13"/>
        <v/>
      </c>
      <c r="L44" s="118" t="str">
        <f t="shared" ca="1" si="25"/>
        <v/>
      </c>
      <c r="M44" s="141" t="str">
        <f t="shared" ca="1" si="26"/>
        <v/>
      </c>
      <c r="N44" s="139" t="str">
        <f t="shared" ca="1" si="27"/>
        <v/>
      </c>
      <c r="O44" s="140" t="str">
        <f t="shared" ca="1" si="14"/>
        <v/>
      </c>
      <c r="P44" s="118" t="str">
        <f t="shared" ca="1" si="15"/>
        <v/>
      </c>
      <c r="Q44" s="138" t="str">
        <f t="shared" ca="1" si="16"/>
        <v/>
      </c>
    </row>
    <row r="45" spans="1:17" x14ac:dyDescent="0.15">
      <c r="A45" s="138" t="str">
        <f t="shared" ca="1" si="11"/>
        <v/>
      </c>
      <c r="B45" s="102" t="str">
        <f t="shared" ca="1" si="17"/>
        <v/>
      </c>
      <c r="C45" s="102" t="str">
        <f t="shared" ca="1" si="18"/>
        <v/>
      </c>
      <c r="D45" s="102" t="str">
        <f t="shared" ca="1" si="19"/>
        <v/>
      </c>
      <c r="E45" s="102" t="str">
        <f t="shared" ca="1" si="20"/>
        <v/>
      </c>
      <c r="F45" s="102" t="str">
        <f t="shared" ca="1" si="21"/>
        <v/>
      </c>
      <c r="G45" s="102" t="str">
        <f t="shared" ca="1" si="22"/>
        <v/>
      </c>
      <c r="H45" s="139" t="str">
        <f t="shared" ca="1" si="23"/>
        <v/>
      </c>
      <c r="I45" s="139" t="str">
        <f t="shared" ca="1" si="24"/>
        <v/>
      </c>
      <c r="J45" s="140" t="str">
        <f t="shared" ca="1" si="12"/>
        <v/>
      </c>
      <c r="K45" s="118" t="str">
        <f t="shared" ca="1" si="13"/>
        <v/>
      </c>
      <c r="L45" s="118" t="str">
        <f t="shared" ca="1" si="25"/>
        <v/>
      </c>
      <c r="M45" s="141" t="str">
        <f t="shared" ca="1" si="26"/>
        <v/>
      </c>
      <c r="N45" s="139" t="str">
        <f t="shared" ca="1" si="27"/>
        <v/>
      </c>
      <c r="O45" s="140" t="str">
        <f t="shared" ca="1" si="14"/>
        <v/>
      </c>
      <c r="P45" s="118" t="str">
        <f t="shared" ca="1" si="15"/>
        <v/>
      </c>
      <c r="Q45" s="138" t="str">
        <f t="shared" ca="1" si="16"/>
        <v/>
      </c>
    </row>
    <row r="46" spans="1:17" x14ac:dyDescent="0.15">
      <c r="A46" s="138" t="str">
        <f t="shared" ca="1" si="11"/>
        <v/>
      </c>
      <c r="B46" s="102" t="str">
        <f t="shared" ca="1" si="17"/>
        <v/>
      </c>
      <c r="C46" s="102" t="str">
        <f t="shared" ca="1" si="18"/>
        <v/>
      </c>
      <c r="D46" s="102" t="str">
        <f t="shared" ca="1" si="19"/>
        <v/>
      </c>
      <c r="E46" s="102" t="str">
        <f t="shared" ca="1" si="20"/>
        <v/>
      </c>
      <c r="F46" s="102" t="str">
        <f t="shared" ca="1" si="21"/>
        <v/>
      </c>
      <c r="G46" s="102" t="str">
        <f t="shared" ca="1" si="22"/>
        <v/>
      </c>
      <c r="H46" s="139" t="str">
        <f t="shared" ca="1" si="23"/>
        <v/>
      </c>
      <c r="I46" s="139" t="str">
        <f t="shared" ca="1" si="24"/>
        <v/>
      </c>
      <c r="J46" s="140" t="str">
        <f t="shared" ca="1" si="12"/>
        <v/>
      </c>
      <c r="K46" s="118" t="str">
        <f t="shared" ca="1" si="13"/>
        <v/>
      </c>
      <c r="L46" s="118" t="str">
        <f t="shared" ca="1" si="25"/>
        <v/>
      </c>
      <c r="M46" s="141" t="str">
        <f t="shared" ca="1" si="26"/>
        <v/>
      </c>
      <c r="N46" s="139" t="str">
        <f t="shared" ca="1" si="27"/>
        <v/>
      </c>
      <c r="O46" s="140" t="str">
        <f t="shared" ca="1" si="14"/>
        <v/>
      </c>
      <c r="P46" s="118" t="str">
        <f t="shared" ca="1" si="15"/>
        <v/>
      </c>
      <c r="Q46" s="138" t="str">
        <f t="shared" ca="1" si="16"/>
        <v/>
      </c>
    </row>
    <row r="47" spans="1:17" x14ac:dyDescent="0.15">
      <c r="A47" s="138" t="str">
        <f t="shared" ca="1" si="11"/>
        <v/>
      </c>
      <c r="B47" s="102" t="str">
        <f t="shared" ca="1" si="17"/>
        <v/>
      </c>
      <c r="C47" s="102" t="str">
        <f t="shared" ca="1" si="18"/>
        <v/>
      </c>
      <c r="D47" s="102" t="str">
        <f t="shared" ca="1" si="19"/>
        <v/>
      </c>
      <c r="E47" s="102" t="str">
        <f t="shared" ca="1" si="20"/>
        <v/>
      </c>
      <c r="F47" s="102" t="str">
        <f t="shared" ca="1" si="21"/>
        <v/>
      </c>
      <c r="G47" s="102" t="str">
        <f t="shared" ca="1" si="22"/>
        <v/>
      </c>
      <c r="H47" s="139" t="str">
        <f t="shared" ca="1" si="23"/>
        <v/>
      </c>
      <c r="I47" s="139" t="str">
        <f t="shared" ca="1" si="24"/>
        <v/>
      </c>
      <c r="J47" s="140" t="str">
        <f t="shared" ca="1" si="12"/>
        <v/>
      </c>
      <c r="K47" s="118" t="str">
        <f t="shared" ca="1" si="13"/>
        <v/>
      </c>
      <c r="L47" s="118" t="str">
        <f t="shared" ca="1" si="25"/>
        <v/>
      </c>
      <c r="M47" s="141" t="str">
        <f t="shared" ca="1" si="26"/>
        <v/>
      </c>
      <c r="N47" s="139" t="str">
        <f t="shared" ca="1" si="27"/>
        <v/>
      </c>
      <c r="O47" s="140" t="str">
        <f t="shared" ca="1" si="14"/>
        <v/>
      </c>
      <c r="P47" s="118" t="str">
        <f t="shared" ca="1" si="15"/>
        <v/>
      </c>
      <c r="Q47" s="138" t="str">
        <f t="shared" ca="1" si="16"/>
        <v/>
      </c>
    </row>
    <row r="48" spans="1:17" x14ac:dyDescent="0.15">
      <c r="A48" s="138" t="str">
        <f t="shared" ca="1" si="11"/>
        <v/>
      </c>
      <c r="B48" s="102" t="str">
        <f t="shared" ca="1" si="17"/>
        <v/>
      </c>
      <c r="C48" s="102" t="str">
        <f t="shared" ca="1" si="18"/>
        <v/>
      </c>
      <c r="D48" s="102" t="str">
        <f t="shared" ca="1" si="19"/>
        <v/>
      </c>
      <c r="E48" s="102" t="str">
        <f t="shared" ca="1" si="20"/>
        <v/>
      </c>
      <c r="F48" s="102" t="str">
        <f t="shared" ca="1" si="21"/>
        <v/>
      </c>
      <c r="G48" s="102" t="str">
        <f t="shared" ca="1" si="22"/>
        <v/>
      </c>
      <c r="H48" s="139" t="str">
        <f t="shared" ca="1" si="23"/>
        <v/>
      </c>
      <c r="I48" s="139" t="str">
        <f t="shared" ca="1" si="24"/>
        <v/>
      </c>
      <c r="J48" s="140" t="str">
        <f t="shared" ca="1" si="12"/>
        <v/>
      </c>
      <c r="K48" s="118" t="str">
        <f t="shared" ca="1" si="13"/>
        <v/>
      </c>
      <c r="L48" s="118" t="str">
        <f t="shared" ca="1" si="25"/>
        <v/>
      </c>
      <c r="M48" s="141" t="str">
        <f t="shared" ca="1" si="26"/>
        <v/>
      </c>
      <c r="N48" s="139" t="str">
        <f t="shared" ca="1" si="27"/>
        <v/>
      </c>
      <c r="O48" s="140" t="str">
        <f t="shared" ca="1" si="14"/>
        <v/>
      </c>
      <c r="P48" s="118" t="str">
        <f t="shared" ca="1" si="15"/>
        <v/>
      </c>
      <c r="Q48" s="138" t="str">
        <f t="shared" ca="1" si="16"/>
        <v/>
      </c>
    </row>
    <row r="49" spans="1:17" x14ac:dyDescent="0.15">
      <c r="A49" s="138" t="str">
        <f t="shared" ca="1" si="11"/>
        <v/>
      </c>
      <c r="B49" s="102" t="str">
        <f t="shared" ca="1" si="17"/>
        <v/>
      </c>
      <c r="C49" s="102" t="str">
        <f t="shared" ca="1" si="18"/>
        <v/>
      </c>
      <c r="D49" s="102" t="str">
        <f t="shared" ca="1" si="19"/>
        <v/>
      </c>
      <c r="E49" s="102" t="str">
        <f t="shared" ca="1" si="20"/>
        <v/>
      </c>
      <c r="F49" s="102" t="str">
        <f t="shared" ca="1" si="21"/>
        <v/>
      </c>
      <c r="G49" s="102" t="str">
        <f t="shared" ca="1" si="22"/>
        <v/>
      </c>
      <c r="H49" s="139" t="str">
        <f t="shared" ca="1" si="23"/>
        <v/>
      </c>
      <c r="I49" s="139" t="str">
        <f t="shared" ca="1" si="24"/>
        <v/>
      </c>
      <c r="J49" s="140" t="str">
        <f t="shared" ca="1" si="12"/>
        <v/>
      </c>
      <c r="K49" s="118" t="str">
        <f t="shared" ca="1" si="13"/>
        <v/>
      </c>
      <c r="L49" s="118" t="str">
        <f t="shared" ca="1" si="25"/>
        <v/>
      </c>
      <c r="M49" s="141" t="str">
        <f t="shared" ca="1" si="26"/>
        <v/>
      </c>
      <c r="N49" s="139" t="str">
        <f t="shared" ca="1" si="27"/>
        <v/>
      </c>
      <c r="O49" s="140" t="str">
        <f t="shared" ca="1" si="14"/>
        <v/>
      </c>
      <c r="P49" s="118" t="str">
        <f t="shared" ca="1" si="15"/>
        <v/>
      </c>
      <c r="Q49" s="138" t="str">
        <f t="shared" ca="1" si="16"/>
        <v/>
      </c>
    </row>
    <row r="50" spans="1:17" x14ac:dyDescent="0.15">
      <c r="A50" s="138" t="str">
        <f t="shared" ca="1" si="11"/>
        <v/>
      </c>
      <c r="B50" s="102" t="str">
        <f t="shared" ca="1" si="17"/>
        <v/>
      </c>
      <c r="C50" s="102" t="str">
        <f t="shared" ca="1" si="18"/>
        <v/>
      </c>
      <c r="D50" s="102" t="str">
        <f t="shared" ca="1" si="19"/>
        <v/>
      </c>
      <c r="E50" s="102" t="str">
        <f t="shared" ca="1" si="20"/>
        <v/>
      </c>
      <c r="F50" s="102" t="str">
        <f t="shared" ca="1" si="21"/>
        <v/>
      </c>
      <c r="G50" s="102" t="str">
        <f t="shared" ca="1" si="22"/>
        <v/>
      </c>
      <c r="H50" s="139" t="str">
        <f t="shared" ca="1" si="23"/>
        <v/>
      </c>
      <c r="I50" s="139" t="str">
        <f t="shared" ca="1" si="24"/>
        <v/>
      </c>
      <c r="J50" s="140" t="str">
        <f t="shared" ca="1" si="12"/>
        <v/>
      </c>
      <c r="K50" s="118" t="str">
        <f t="shared" ca="1" si="13"/>
        <v/>
      </c>
      <c r="L50" s="118" t="str">
        <f t="shared" ca="1" si="25"/>
        <v/>
      </c>
      <c r="M50" s="141" t="str">
        <f t="shared" ca="1" si="26"/>
        <v/>
      </c>
      <c r="N50" s="139" t="str">
        <f t="shared" ca="1" si="27"/>
        <v/>
      </c>
      <c r="O50" s="140" t="str">
        <f t="shared" ca="1" si="14"/>
        <v/>
      </c>
      <c r="P50" s="118" t="str">
        <f t="shared" ca="1" si="15"/>
        <v/>
      </c>
      <c r="Q50" s="138" t="str">
        <f t="shared" ca="1" si="16"/>
        <v/>
      </c>
    </row>
    <row r="51" spans="1:17" x14ac:dyDescent="0.15">
      <c r="A51" s="138" t="str">
        <f t="shared" ca="1" si="11"/>
        <v/>
      </c>
      <c r="B51" s="102" t="str">
        <f t="shared" ca="1" si="17"/>
        <v/>
      </c>
      <c r="C51" s="102" t="str">
        <f t="shared" ca="1" si="18"/>
        <v/>
      </c>
      <c r="D51" s="102" t="str">
        <f t="shared" ca="1" si="19"/>
        <v/>
      </c>
      <c r="E51" s="102" t="str">
        <f t="shared" ca="1" si="20"/>
        <v/>
      </c>
      <c r="F51" s="102" t="str">
        <f t="shared" ca="1" si="21"/>
        <v/>
      </c>
      <c r="G51" s="102" t="str">
        <f t="shared" ca="1" si="22"/>
        <v/>
      </c>
      <c r="H51" s="139" t="str">
        <f t="shared" ca="1" si="23"/>
        <v/>
      </c>
      <c r="I51" s="139" t="str">
        <f t="shared" ca="1" si="24"/>
        <v/>
      </c>
      <c r="J51" s="140" t="str">
        <f t="shared" ca="1" si="12"/>
        <v/>
      </c>
      <c r="K51" s="118" t="str">
        <f t="shared" ca="1" si="13"/>
        <v/>
      </c>
      <c r="L51" s="118" t="str">
        <f t="shared" ca="1" si="25"/>
        <v/>
      </c>
      <c r="M51" s="141" t="str">
        <f t="shared" ca="1" si="26"/>
        <v/>
      </c>
      <c r="N51" s="139" t="str">
        <f t="shared" ca="1" si="27"/>
        <v/>
      </c>
      <c r="O51" s="140" t="str">
        <f t="shared" ca="1" si="14"/>
        <v/>
      </c>
      <c r="P51" s="118" t="str">
        <f t="shared" ca="1" si="15"/>
        <v/>
      </c>
      <c r="Q51" s="138" t="str">
        <f t="shared" ca="1" si="16"/>
        <v/>
      </c>
    </row>
    <row r="52" spans="1:17" x14ac:dyDescent="0.15">
      <c r="A52" s="138" t="str">
        <f t="shared" ca="1" si="11"/>
        <v/>
      </c>
      <c r="B52" s="102" t="str">
        <f t="shared" ca="1" si="17"/>
        <v/>
      </c>
      <c r="C52" s="102" t="str">
        <f t="shared" ca="1" si="18"/>
        <v/>
      </c>
      <c r="D52" s="102" t="str">
        <f t="shared" ca="1" si="19"/>
        <v/>
      </c>
      <c r="E52" s="102" t="str">
        <f t="shared" ca="1" si="20"/>
        <v/>
      </c>
      <c r="F52" s="102" t="str">
        <f t="shared" ca="1" si="21"/>
        <v/>
      </c>
      <c r="G52" s="102" t="str">
        <f t="shared" ca="1" si="22"/>
        <v/>
      </c>
      <c r="H52" s="139" t="str">
        <f t="shared" ca="1" si="23"/>
        <v/>
      </c>
      <c r="I52" s="139" t="str">
        <f t="shared" ca="1" si="24"/>
        <v/>
      </c>
      <c r="J52" s="140" t="str">
        <f t="shared" ca="1" si="12"/>
        <v/>
      </c>
      <c r="K52" s="118" t="str">
        <f t="shared" ca="1" si="13"/>
        <v/>
      </c>
      <c r="L52" s="118" t="str">
        <f t="shared" ca="1" si="25"/>
        <v/>
      </c>
      <c r="M52" s="141" t="str">
        <f t="shared" ca="1" si="26"/>
        <v/>
      </c>
      <c r="N52" s="139" t="str">
        <f t="shared" ca="1" si="27"/>
        <v/>
      </c>
      <c r="O52" s="140" t="str">
        <f t="shared" ca="1" si="14"/>
        <v/>
      </c>
      <c r="P52" s="118" t="str">
        <f t="shared" ca="1" si="15"/>
        <v/>
      </c>
      <c r="Q52" s="138" t="str">
        <f t="shared" ca="1" si="16"/>
        <v/>
      </c>
    </row>
    <row r="53" spans="1:17" x14ac:dyDescent="0.15">
      <c r="A53" s="138" t="str">
        <f t="shared" ca="1" si="11"/>
        <v/>
      </c>
      <c r="B53" s="102" t="str">
        <f t="shared" ca="1" si="17"/>
        <v/>
      </c>
      <c r="C53" s="102" t="str">
        <f t="shared" ca="1" si="18"/>
        <v/>
      </c>
      <c r="D53" s="102" t="str">
        <f t="shared" ca="1" si="19"/>
        <v/>
      </c>
      <c r="E53" s="102" t="str">
        <f t="shared" ca="1" si="20"/>
        <v/>
      </c>
      <c r="F53" s="102" t="str">
        <f t="shared" ca="1" si="21"/>
        <v/>
      </c>
      <c r="G53" s="102" t="str">
        <f t="shared" ca="1" si="22"/>
        <v/>
      </c>
      <c r="H53" s="139" t="str">
        <f t="shared" ca="1" si="23"/>
        <v/>
      </c>
      <c r="I53" s="139" t="str">
        <f t="shared" ca="1" si="24"/>
        <v/>
      </c>
      <c r="J53" s="140" t="str">
        <f t="shared" ca="1" si="12"/>
        <v/>
      </c>
      <c r="K53" s="118" t="str">
        <f t="shared" ca="1" si="13"/>
        <v/>
      </c>
      <c r="L53" s="118" t="str">
        <f t="shared" ca="1" si="25"/>
        <v/>
      </c>
      <c r="M53" s="141" t="str">
        <f t="shared" ca="1" si="26"/>
        <v/>
      </c>
      <c r="N53" s="139" t="str">
        <f t="shared" ca="1" si="27"/>
        <v/>
      </c>
      <c r="O53" s="140" t="str">
        <f t="shared" ca="1" si="14"/>
        <v/>
      </c>
      <c r="P53" s="118" t="str">
        <f t="shared" ca="1" si="15"/>
        <v/>
      </c>
      <c r="Q53" s="138" t="str">
        <f t="shared" ca="1" si="16"/>
        <v/>
      </c>
    </row>
    <row r="54" spans="1:17" x14ac:dyDescent="0.15">
      <c r="A54" s="138" t="str">
        <f t="shared" ca="1" si="11"/>
        <v/>
      </c>
      <c r="B54" s="102" t="str">
        <f t="shared" ca="1" si="17"/>
        <v/>
      </c>
      <c r="C54" s="102" t="str">
        <f t="shared" ca="1" si="18"/>
        <v/>
      </c>
      <c r="D54" s="102" t="str">
        <f t="shared" ca="1" si="19"/>
        <v/>
      </c>
      <c r="E54" s="102" t="str">
        <f t="shared" ca="1" si="20"/>
        <v/>
      </c>
      <c r="F54" s="102" t="str">
        <f t="shared" ca="1" si="21"/>
        <v/>
      </c>
      <c r="G54" s="102" t="str">
        <f t="shared" ca="1" si="22"/>
        <v/>
      </c>
      <c r="H54" s="139" t="str">
        <f t="shared" ca="1" si="23"/>
        <v/>
      </c>
      <c r="I54" s="139" t="str">
        <f t="shared" ca="1" si="24"/>
        <v/>
      </c>
      <c r="J54" s="140" t="str">
        <f t="shared" ca="1" si="12"/>
        <v/>
      </c>
      <c r="K54" s="118" t="str">
        <f t="shared" ca="1" si="13"/>
        <v/>
      </c>
      <c r="L54" s="118" t="str">
        <f t="shared" ca="1" si="25"/>
        <v/>
      </c>
      <c r="M54" s="141" t="str">
        <f t="shared" ca="1" si="26"/>
        <v/>
      </c>
      <c r="N54" s="139" t="str">
        <f t="shared" ca="1" si="27"/>
        <v/>
      </c>
      <c r="O54" s="140" t="str">
        <f t="shared" ca="1" si="14"/>
        <v/>
      </c>
      <c r="P54" s="118" t="str">
        <f t="shared" ca="1" si="15"/>
        <v/>
      </c>
      <c r="Q54" s="138" t="str">
        <f t="shared" ca="1" si="16"/>
        <v/>
      </c>
    </row>
    <row r="55" spans="1:17" x14ac:dyDescent="0.15">
      <c r="A55" s="138" t="str">
        <f t="shared" ca="1" si="11"/>
        <v/>
      </c>
      <c r="B55" s="102" t="str">
        <f t="shared" ca="1" si="17"/>
        <v/>
      </c>
      <c r="C55" s="102" t="str">
        <f t="shared" ca="1" si="18"/>
        <v/>
      </c>
      <c r="D55" s="102" t="str">
        <f t="shared" ca="1" si="19"/>
        <v/>
      </c>
      <c r="E55" s="102" t="str">
        <f t="shared" ca="1" si="20"/>
        <v/>
      </c>
      <c r="F55" s="102" t="str">
        <f t="shared" ca="1" si="21"/>
        <v/>
      </c>
      <c r="G55" s="102" t="str">
        <f t="shared" ca="1" si="22"/>
        <v/>
      </c>
      <c r="H55" s="139" t="str">
        <f t="shared" ca="1" si="23"/>
        <v/>
      </c>
      <c r="I55" s="139" t="str">
        <f t="shared" ca="1" si="24"/>
        <v/>
      </c>
      <c r="J55" s="140" t="str">
        <f t="shared" ca="1" si="12"/>
        <v/>
      </c>
      <c r="K55" s="118" t="str">
        <f t="shared" ca="1" si="13"/>
        <v/>
      </c>
      <c r="L55" s="118" t="str">
        <f t="shared" ca="1" si="25"/>
        <v/>
      </c>
      <c r="M55" s="141" t="str">
        <f t="shared" ca="1" si="26"/>
        <v/>
      </c>
      <c r="N55" s="139" t="str">
        <f t="shared" ca="1" si="27"/>
        <v/>
      </c>
      <c r="O55" s="140" t="str">
        <f t="shared" ca="1" si="14"/>
        <v/>
      </c>
      <c r="P55" s="118" t="str">
        <f t="shared" ca="1" si="15"/>
        <v/>
      </c>
      <c r="Q55" s="138" t="str">
        <f t="shared" ca="1" si="16"/>
        <v/>
      </c>
    </row>
    <row r="56" spans="1:17" x14ac:dyDescent="0.15">
      <c r="A56" s="138" t="str">
        <f t="shared" ca="1" si="11"/>
        <v/>
      </c>
      <c r="B56" s="102" t="str">
        <f t="shared" ca="1" si="17"/>
        <v/>
      </c>
      <c r="C56" s="102" t="str">
        <f t="shared" ca="1" si="18"/>
        <v/>
      </c>
      <c r="D56" s="102" t="str">
        <f t="shared" ca="1" si="19"/>
        <v/>
      </c>
      <c r="E56" s="102" t="str">
        <f t="shared" ca="1" si="20"/>
        <v/>
      </c>
      <c r="F56" s="102" t="str">
        <f t="shared" ca="1" si="21"/>
        <v/>
      </c>
      <c r="G56" s="102" t="str">
        <f t="shared" ca="1" si="22"/>
        <v/>
      </c>
      <c r="H56" s="139" t="str">
        <f t="shared" ca="1" si="23"/>
        <v/>
      </c>
      <c r="I56" s="139" t="str">
        <f t="shared" ca="1" si="24"/>
        <v/>
      </c>
      <c r="J56" s="140" t="str">
        <f t="shared" ca="1" si="12"/>
        <v/>
      </c>
      <c r="K56" s="118" t="str">
        <f t="shared" ca="1" si="13"/>
        <v/>
      </c>
      <c r="L56" s="118" t="str">
        <f t="shared" ca="1" si="25"/>
        <v/>
      </c>
      <c r="M56" s="141" t="str">
        <f t="shared" ca="1" si="26"/>
        <v/>
      </c>
      <c r="N56" s="139" t="str">
        <f t="shared" ca="1" si="27"/>
        <v/>
      </c>
      <c r="O56" s="140" t="str">
        <f t="shared" ca="1" si="14"/>
        <v/>
      </c>
      <c r="P56" s="118" t="str">
        <f t="shared" ca="1" si="15"/>
        <v/>
      </c>
      <c r="Q56" s="138" t="str">
        <f t="shared" ca="1" si="16"/>
        <v/>
      </c>
    </row>
    <row r="57" spans="1:17" x14ac:dyDescent="0.15">
      <c r="A57" s="138" t="str">
        <f t="shared" ca="1" si="11"/>
        <v/>
      </c>
      <c r="B57" s="102" t="str">
        <f t="shared" ca="1" si="17"/>
        <v/>
      </c>
      <c r="C57" s="102" t="str">
        <f t="shared" ca="1" si="18"/>
        <v/>
      </c>
      <c r="D57" s="102" t="str">
        <f t="shared" ca="1" si="19"/>
        <v/>
      </c>
      <c r="E57" s="102" t="str">
        <f t="shared" ca="1" si="20"/>
        <v/>
      </c>
      <c r="F57" s="102" t="str">
        <f t="shared" ca="1" si="21"/>
        <v/>
      </c>
      <c r="G57" s="102" t="str">
        <f t="shared" ca="1" si="22"/>
        <v/>
      </c>
      <c r="H57" s="139" t="str">
        <f t="shared" ca="1" si="23"/>
        <v/>
      </c>
      <c r="I57" s="139" t="str">
        <f t="shared" ca="1" si="24"/>
        <v/>
      </c>
      <c r="J57" s="140" t="str">
        <f t="shared" ca="1" si="12"/>
        <v/>
      </c>
      <c r="K57" s="118" t="str">
        <f t="shared" ca="1" si="13"/>
        <v/>
      </c>
      <c r="L57" s="118" t="str">
        <f t="shared" ca="1" si="25"/>
        <v/>
      </c>
      <c r="M57" s="141" t="str">
        <f t="shared" ca="1" si="26"/>
        <v/>
      </c>
      <c r="N57" s="139" t="str">
        <f t="shared" ca="1" si="27"/>
        <v/>
      </c>
      <c r="O57" s="140" t="str">
        <f t="shared" ca="1" si="14"/>
        <v/>
      </c>
      <c r="P57" s="118" t="str">
        <f t="shared" ca="1" si="15"/>
        <v/>
      </c>
      <c r="Q57" s="138" t="str">
        <f t="shared" ca="1" si="16"/>
        <v/>
      </c>
    </row>
    <row r="58" spans="1:17" x14ac:dyDescent="0.15">
      <c r="A58" s="138" t="str">
        <f t="shared" ca="1" si="11"/>
        <v/>
      </c>
      <c r="B58" s="102" t="str">
        <f t="shared" ca="1" si="17"/>
        <v/>
      </c>
      <c r="C58" s="102" t="str">
        <f t="shared" ca="1" si="18"/>
        <v/>
      </c>
      <c r="D58" s="102" t="str">
        <f t="shared" ca="1" si="19"/>
        <v/>
      </c>
      <c r="E58" s="102" t="str">
        <f t="shared" ca="1" si="20"/>
        <v/>
      </c>
      <c r="F58" s="102" t="str">
        <f t="shared" ca="1" si="21"/>
        <v/>
      </c>
      <c r="G58" s="102" t="str">
        <f t="shared" ca="1" si="22"/>
        <v/>
      </c>
      <c r="H58" s="139" t="str">
        <f t="shared" ca="1" si="23"/>
        <v/>
      </c>
      <c r="I58" s="139" t="str">
        <f t="shared" ca="1" si="24"/>
        <v/>
      </c>
      <c r="J58" s="140" t="str">
        <f t="shared" ca="1" si="12"/>
        <v/>
      </c>
      <c r="K58" s="118" t="str">
        <f t="shared" ca="1" si="13"/>
        <v/>
      </c>
      <c r="L58" s="118" t="str">
        <f t="shared" ca="1" si="25"/>
        <v/>
      </c>
      <c r="M58" s="141" t="str">
        <f t="shared" ca="1" si="26"/>
        <v/>
      </c>
      <c r="N58" s="139" t="str">
        <f t="shared" ca="1" si="27"/>
        <v/>
      </c>
      <c r="O58" s="140" t="str">
        <f t="shared" ca="1" si="14"/>
        <v/>
      </c>
      <c r="P58" s="118" t="str">
        <f t="shared" ca="1" si="15"/>
        <v/>
      </c>
      <c r="Q58" s="138" t="str">
        <f t="shared" ca="1" si="16"/>
        <v/>
      </c>
    </row>
    <row r="59" spans="1:17" x14ac:dyDescent="0.15">
      <c r="A59" s="138" t="str">
        <f t="shared" ca="1" si="11"/>
        <v/>
      </c>
      <c r="B59" s="102" t="str">
        <f t="shared" ca="1" si="17"/>
        <v/>
      </c>
      <c r="C59" s="102" t="str">
        <f t="shared" ca="1" si="18"/>
        <v/>
      </c>
      <c r="D59" s="102" t="str">
        <f t="shared" ca="1" si="19"/>
        <v/>
      </c>
      <c r="E59" s="102" t="str">
        <f t="shared" ca="1" si="20"/>
        <v/>
      </c>
      <c r="F59" s="102" t="str">
        <f t="shared" ca="1" si="21"/>
        <v/>
      </c>
      <c r="G59" s="102" t="str">
        <f t="shared" ca="1" si="22"/>
        <v/>
      </c>
      <c r="H59" s="139" t="str">
        <f t="shared" ca="1" si="23"/>
        <v/>
      </c>
      <c r="I59" s="139" t="str">
        <f t="shared" ca="1" si="24"/>
        <v/>
      </c>
      <c r="J59" s="140" t="str">
        <f t="shared" ca="1" si="12"/>
        <v/>
      </c>
      <c r="K59" s="118" t="str">
        <f t="shared" ca="1" si="13"/>
        <v/>
      </c>
      <c r="L59" s="118" t="str">
        <f t="shared" ca="1" si="25"/>
        <v/>
      </c>
      <c r="M59" s="141" t="str">
        <f t="shared" ca="1" si="26"/>
        <v/>
      </c>
      <c r="N59" s="139" t="str">
        <f t="shared" ca="1" si="27"/>
        <v/>
      </c>
      <c r="O59" s="140" t="str">
        <f t="shared" ca="1" si="14"/>
        <v/>
      </c>
      <c r="P59" s="118" t="str">
        <f t="shared" ca="1" si="15"/>
        <v/>
      </c>
      <c r="Q59" s="138" t="str">
        <f t="shared" ca="1" si="16"/>
        <v/>
      </c>
    </row>
    <row r="60" spans="1:17" x14ac:dyDescent="0.15">
      <c r="A60" s="138" t="str">
        <f t="shared" ca="1" si="11"/>
        <v/>
      </c>
      <c r="B60" s="102" t="str">
        <f t="shared" ca="1" si="17"/>
        <v/>
      </c>
      <c r="C60" s="102" t="str">
        <f t="shared" ca="1" si="18"/>
        <v/>
      </c>
      <c r="D60" s="102" t="str">
        <f t="shared" ca="1" si="19"/>
        <v/>
      </c>
      <c r="E60" s="102" t="str">
        <f t="shared" ca="1" si="20"/>
        <v/>
      </c>
      <c r="F60" s="102" t="str">
        <f t="shared" ca="1" si="21"/>
        <v/>
      </c>
      <c r="G60" s="102" t="str">
        <f t="shared" ca="1" si="22"/>
        <v/>
      </c>
      <c r="H60" s="139" t="str">
        <f t="shared" ca="1" si="23"/>
        <v/>
      </c>
      <c r="I60" s="139" t="str">
        <f t="shared" ca="1" si="24"/>
        <v/>
      </c>
      <c r="J60" s="140" t="str">
        <f t="shared" ca="1" si="12"/>
        <v/>
      </c>
      <c r="K60" s="118" t="str">
        <f t="shared" ca="1" si="13"/>
        <v/>
      </c>
      <c r="L60" s="118" t="str">
        <f t="shared" ca="1" si="25"/>
        <v/>
      </c>
      <c r="M60" s="141" t="str">
        <f t="shared" ca="1" si="26"/>
        <v/>
      </c>
      <c r="N60" s="139" t="str">
        <f t="shared" ca="1" si="27"/>
        <v/>
      </c>
      <c r="O60" s="140" t="str">
        <f t="shared" ca="1" si="14"/>
        <v/>
      </c>
      <c r="P60" s="118" t="str">
        <f t="shared" ca="1" si="15"/>
        <v/>
      </c>
      <c r="Q60" s="138" t="str">
        <f t="shared" ca="1" si="16"/>
        <v/>
      </c>
    </row>
    <row r="61" spans="1:17" x14ac:dyDescent="0.15">
      <c r="A61" s="138" t="str">
        <f t="shared" ca="1" si="11"/>
        <v/>
      </c>
      <c r="B61" s="102" t="str">
        <f t="shared" ca="1" si="17"/>
        <v/>
      </c>
      <c r="C61" s="102" t="str">
        <f t="shared" ca="1" si="18"/>
        <v/>
      </c>
      <c r="D61" s="102" t="str">
        <f t="shared" ca="1" si="19"/>
        <v/>
      </c>
      <c r="E61" s="102" t="str">
        <f t="shared" ca="1" si="20"/>
        <v/>
      </c>
      <c r="F61" s="102" t="str">
        <f t="shared" ca="1" si="21"/>
        <v/>
      </c>
      <c r="G61" s="102" t="str">
        <f t="shared" ca="1" si="22"/>
        <v/>
      </c>
      <c r="H61" s="139" t="str">
        <f t="shared" ca="1" si="23"/>
        <v/>
      </c>
      <c r="I61" s="139" t="str">
        <f t="shared" ca="1" si="24"/>
        <v/>
      </c>
      <c r="J61" s="140" t="str">
        <f t="shared" ca="1" si="12"/>
        <v/>
      </c>
      <c r="K61" s="118" t="str">
        <f t="shared" ca="1" si="13"/>
        <v/>
      </c>
      <c r="L61" s="118" t="str">
        <f t="shared" ca="1" si="25"/>
        <v/>
      </c>
      <c r="M61" s="141" t="str">
        <f t="shared" ca="1" si="26"/>
        <v/>
      </c>
      <c r="N61" s="139" t="str">
        <f t="shared" ca="1" si="27"/>
        <v/>
      </c>
      <c r="O61" s="140" t="str">
        <f t="shared" ca="1" si="14"/>
        <v/>
      </c>
      <c r="P61" s="118" t="str">
        <f t="shared" ca="1" si="15"/>
        <v/>
      </c>
      <c r="Q61" s="138" t="str">
        <f t="shared" ca="1" si="16"/>
        <v/>
      </c>
    </row>
    <row r="62" spans="1:17" x14ac:dyDescent="0.15">
      <c r="A62" s="138" t="str">
        <f t="shared" ca="1" si="11"/>
        <v/>
      </c>
      <c r="B62" s="102" t="str">
        <f t="shared" ca="1" si="17"/>
        <v/>
      </c>
      <c r="C62" s="102" t="str">
        <f t="shared" ca="1" si="18"/>
        <v/>
      </c>
      <c r="D62" s="102" t="str">
        <f t="shared" ca="1" si="19"/>
        <v/>
      </c>
      <c r="E62" s="102" t="str">
        <f t="shared" ca="1" si="20"/>
        <v/>
      </c>
      <c r="F62" s="102" t="str">
        <f t="shared" ca="1" si="21"/>
        <v/>
      </c>
      <c r="G62" s="102" t="str">
        <f t="shared" ca="1" si="22"/>
        <v/>
      </c>
      <c r="H62" s="139" t="str">
        <f t="shared" ca="1" si="23"/>
        <v/>
      </c>
      <c r="I62" s="139" t="str">
        <f t="shared" ca="1" si="24"/>
        <v/>
      </c>
      <c r="J62" s="140" t="str">
        <f t="shared" ca="1" si="12"/>
        <v/>
      </c>
      <c r="K62" s="118" t="str">
        <f t="shared" ca="1" si="13"/>
        <v/>
      </c>
      <c r="L62" s="118" t="str">
        <f t="shared" ca="1" si="25"/>
        <v/>
      </c>
      <c r="M62" s="141" t="str">
        <f t="shared" ca="1" si="26"/>
        <v/>
      </c>
      <c r="N62" s="139" t="str">
        <f t="shared" ca="1" si="27"/>
        <v/>
      </c>
      <c r="O62" s="140" t="str">
        <f t="shared" ca="1" si="14"/>
        <v/>
      </c>
      <c r="P62" s="118" t="str">
        <f t="shared" ca="1" si="15"/>
        <v/>
      </c>
      <c r="Q62" s="138" t="str">
        <f t="shared" ca="1" si="16"/>
        <v/>
      </c>
    </row>
    <row r="63" spans="1:17" x14ac:dyDescent="0.15">
      <c r="A63" s="138" t="str">
        <f t="shared" ca="1" si="11"/>
        <v/>
      </c>
      <c r="B63" s="102" t="str">
        <f t="shared" ca="1" si="17"/>
        <v/>
      </c>
      <c r="C63" s="102" t="str">
        <f t="shared" ca="1" si="18"/>
        <v/>
      </c>
      <c r="D63" s="102" t="str">
        <f t="shared" ca="1" si="19"/>
        <v/>
      </c>
      <c r="E63" s="102" t="str">
        <f t="shared" ca="1" si="20"/>
        <v/>
      </c>
      <c r="F63" s="102" t="str">
        <f t="shared" ca="1" si="21"/>
        <v/>
      </c>
      <c r="G63" s="102" t="str">
        <f t="shared" ca="1" si="22"/>
        <v/>
      </c>
      <c r="H63" s="139" t="str">
        <f t="shared" ca="1" si="23"/>
        <v/>
      </c>
      <c r="I63" s="139" t="str">
        <f t="shared" ca="1" si="24"/>
        <v/>
      </c>
      <c r="J63" s="140" t="str">
        <f t="shared" ca="1" si="12"/>
        <v/>
      </c>
      <c r="K63" s="118" t="str">
        <f t="shared" ca="1" si="13"/>
        <v/>
      </c>
      <c r="L63" s="118" t="str">
        <f t="shared" ca="1" si="25"/>
        <v/>
      </c>
      <c r="M63" s="141" t="str">
        <f t="shared" ca="1" si="26"/>
        <v/>
      </c>
      <c r="N63" s="139" t="str">
        <f t="shared" ca="1" si="27"/>
        <v/>
      </c>
      <c r="O63" s="140" t="str">
        <f t="shared" ca="1" si="14"/>
        <v/>
      </c>
      <c r="P63" s="118" t="str">
        <f t="shared" ca="1" si="15"/>
        <v/>
      </c>
      <c r="Q63" s="138" t="str">
        <f t="shared" ca="1" si="16"/>
        <v/>
      </c>
    </row>
    <row r="64" spans="1:17" x14ac:dyDescent="0.15">
      <c r="A64" s="138" t="str">
        <f t="shared" ca="1" si="11"/>
        <v/>
      </c>
      <c r="B64" s="102" t="str">
        <f t="shared" ca="1" si="17"/>
        <v/>
      </c>
      <c r="C64" s="102" t="str">
        <f t="shared" ca="1" si="18"/>
        <v/>
      </c>
      <c r="D64" s="102" t="str">
        <f t="shared" ca="1" si="19"/>
        <v/>
      </c>
      <c r="E64" s="102" t="str">
        <f t="shared" ca="1" si="20"/>
        <v/>
      </c>
      <c r="F64" s="102" t="str">
        <f t="shared" ca="1" si="21"/>
        <v/>
      </c>
      <c r="G64" s="102" t="str">
        <f t="shared" ca="1" si="22"/>
        <v/>
      </c>
      <c r="H64" s="139" t="str">
        <f t="shared" ca="1" si="23"/>
        <v/>
      </c>
      <c r="I64" s="139" t="str">
        <f t="shared" ca="1" si="24"/>
        <v/>
      </c>
      <c r="J64" s="140" t="str">
        <f t="shared" ca="1" si="12"/>
        <v/>
      </c>
      <c r="K64" s="118" t="str">
        <f t="shared" ca="1" si="13"/>
        <v/>
      </c>
      <c r="L64" s="118" t="str">
        <f t="shared" ca="1" si="25"/>
        <v/>
      </c>
      <c r="M64" s="141" t="str">
        <f t="shared" ca="1" si="26"/>
        <v/>
      </c>
      <c r="N64" s="139" t="str">
        <f t="shared" ca="1" si="27"/>
        <v/>
      </c>
      <c r="O64" s="140" t="str">
        <f t="shared" ca="1" si="14"/>
        <v/>
      </c>
      <c r="P64" s="118" t="str">
        <f t="shared" ca="1" si="15"/>
        <v/>
      </c>
      <c r="Q64" s="138" t="str">
        <f t="shared" ca="1" si="16"/>
        <v/>
      </c>
    </row>
    <row r="65" spans="1:17" x14ac:dyDescent="0.15">
      <c r="A65" s="138" t="str">
        <f t="shared" ca="1" si="11"/>
        <v/>
      </c>
      <c r="B65" s="102" t="str">
        <f t="shared" ca="1" si="17"/>
        <v/>
      </c>
      <c r="C65" s="102" t="str">
        <f t="shared" ca="1" si="18"/>
        <v/>
      </c>
      <c r="D65" s="102" t="str">
        <f t="shared" ca="1" si="19"/>
        <v/>
      </c>
      <c r="E65" s="102" t="str">
        <f t="shared" ca="1" si="20"/>
        <v/>
      </c>
      <c r="F65" s="102" t="str">
        <f t="shared" ca="1" si="21"/>
        <v/>
      </c>
      <c r="G65" s="102" t="str">
        <f t="shared" ca="1" si="22"/>
        <v/>
      </c>
      <c r="H65" s="139" t="str">
        <f t="shared" ca="1" si="23"/>
        <v/>
      </c>
      <c r="I65" s="139" t="str">
        <f t="shared" ca="1" si="24"/>
        <v/>
      </c>
      <c r="J65" s="140" t="str">
        <f t="shared" ca="1" si="12"/>
        <v/>
      </c>
      <c r="K65" s="118" t="str">
        <f t="shared" ca="1" si="13"/>
        <v/>
      </c>
      <c r="L65" s="118" t="str">
        <f t="shared" ca="1" si="25"/>
        <v/>
      </c>
      <c r="M65" s="141" t="str">
        <f t="shared" ca="1" si="26"/>
        <v/>
      </c>
      <c r="N65" s="139" t="str">
        <f t="shared" ca="1" si="27"/>
        <v/>
      </c>
      <c r="O65" s="140" t="str">
        <f t="shared" ca="1" si="14"/>
        <v/>
      </c>
      <c r="P65" s="118" t="str">
        <f t="shared" ca="1" si="15"/>
        <v/>
      </c>
      <c r="Q65" s="138" t="str">
        <f t="shared" ca="1" si="16"/>
        <v/>
      </c>
    </row>
    <row r="66" spans="1:17" x14ac:dyDescent="0.15">
      <c r="A66" s="138" t="str">
        <f t="shared" ca="1" si="11"/>
        <v/>
      </c>
      <c r="B66" s="102" t="str">
        <f t="shared" ca="1" si="17"/>
        <v/>
      </c>
      <c r="C66" s="102" t="str">
        <f t="shared" ca="1" si="18"/>
        <v/>
      </c>
      <c r="D66" s="102" t="str">
        <f t="shared" ca="1" si="19"/>
        <v/>
      </c>
      <c r="E66" s="102" t="str">
        <f t="shared" ca="1" si="20"/>
        <v/>
      </c>
      <c r="F66" s="102" t="str">
        <f t="shared" ca="1" si="21"/>
        <v/>
      </c>
      <c r="G66" s="102" t="str">
        <f t="shared" ca="1" si="22"/>
        <v/>
      </c>
      <c r="H66" s="139" t="str">
        <f t="shared" ca="1" si="23"/>
        <v/>
      </c>
      <c r="I66" s="139" t="str">
        <f t="shared" ca="1" si="24"/>
        <v/>
      </c>
      <c r="J66" s="140" t="str">
        <f t="shared" ca="1" si="12"/>
        <v/>
      </c>
      <c r="K66" s="118" t="str">
        <f t="shared" ca="1" si="13"/>
        <v/>
      </c>
      <c r="L66" s="118" t="str">
        <f t="shared" ca="1" si="25"/>
        <v/>
      </c>
      <c r="M66" s="141" t="str">
        <f t="shared" ca="1" si="26"/>
        <v/>
      </c>
      <c r="N66" s="139" t="str">
        <f t="shared" ca="1" si="27"/>
        <v/>
      </c>
      <c r="O66" s="140" t="str">
        <f t="shared" ca="1" si="14"/>
        <v/>
      </c>
      <c r="P66" s="118" t="str">
        <f t="shared" ca="1" si="15"/>
        <v/>
      </c>
      <c r="Q66" s="138" t="str">
        <f t="shared" ca="1" si="16"/>
        <v/>
      </c>
    </row>
    <row r="67" spans="1:17" x14ac:dyDescent="0.15">
      <c r="A67" s="138" t="str">
        <f t="shared" ca="1" si="11"/>
        <v/>
      </c>
      <c r="B67" s="102" t="str">
        <f t="shared" ca="1" si="17"/>
        <v/>
      </c>
      <c r="C67" s="102" t="str">
        <f t="shared" ca="1" si="18"/>
        <v/>
      </c>
      <c r="D67" s="102" t="str">
        <f t="shared" ca="1" si="19"/>
        <v/>
      </c>
      <c r="E67" s="102" t="str">
        <f t="shared" ca="1" si="20"/>
        <v/>
      </c>
      <c r="F67" s="102" t="str">
        <f t="shared" ca="1" si="21"/>
        <v/>
      </c>
      <c r="G67" s="102" t="str">
        <f t="shared" ca="1" si="22"/>
        <v/>
      </c>
      <c r="H67" s="139" t="str">
        <f t="shared" ca="1" si="23"/>
        <v/>
      </c>
      <c r="I67" s="139" t="str">
        <f t="shared" ca="1" si="24"/>
        <v/>
      </c>
      <c r="J67" s="140" t="str">
        <f t="shared" ca="1" si="12"/>
        <v/>
      </c>
      <c r="K67" s="118" t="str">
        <f t="shared" ca="1" si="13"/>
        <v/>
      </c>
      <c r="L67" s="118" t="str">
        <f t="shared" ca="1" si="25"/>
        <v/>
      </c>
      <c r="M67" s="141" t="str">
        <f t="shared" ca="1" si="26"/>
        <v/>
      </c>
      <c r="N67" s="139" t="str">
        <f t="shared" ca="1" si="27"/>
        <v/>
      </c>
      <c r="O67" s="140" t="str">
        <f t="shared" ca="1" si="14"/>
        <v/>
      </c>
      <c r="P67" s="118" t="str">
        <f t="shared" ca="1" si="15"/>
        <v/>
      </c>
      <c r="Q67" s="138" t="str">
        <f t="shared" ca="1" si="16"/>
        <v/>
      </c>
    </row>
    <row r="68" spans="1:17" x14ac:dyDescent="0.15">
      <c r="A68" s="138" t="str">
        <f t="shared" ca="1" si="11"/>
        <v/>
      </c>
      <c r="B68" s="102" t="str">
        <f t="shared" ca="1" si="17"/>
        <v/>
      </c>
      <c r="C68" s="102" t="str">
        <f t="shared" ca="1" si="18"/>
        <v/>
      </c>
      <c r="D68" s="102" t="str">
        <f t="shared" ca="1" si="19"/>
        <v/>
      </c>
      <c r="E68" s="102" t="str">
        <f t="shared" ca="1" si="20"/>
        <v/>
      </c>
      <c r="F68" s="102" t="str">
        <f t="shared" ca="1" si="21"/>
        <v/>
      </c>
      <c r="G68" s="102" t="str">
        <f t="shared" ca="1" si="22"/>
        <v/>
      </c>
      <c r="H68" s="139" t="str">
        <f t="shared" ca="1" si="23"/>
        <v/>
      </c>
      <c r="I68" s="139" t="str">
        <f t="shared" ca="1" si="24"/>
        <v/>
      </c>
      <c r="J68" s="140" t="str">
        <f t="shared" ca="1" si="12"/>
        <v/>
      </c>
      <c r="K68" s="118" t="str">
        <f t="shared" ca="1" si="13"/>
        <v/>
      </c>
      <c r="L68" s="118" t="str">
        <f t="shared" ca="1" si="25"/>
        <v/>
      </c>
      <c r="M68" s="141" t="str">
        <f t="shared" ca="1" si="26"/>
        <v/>
      </c>
      <c r="N68" s="139" t="str">
        <f t="shared" ca="1" si="27"/>
        <v/>
      </c>
      <c r="O68" s="140" t="str">
        <f t="shared" ca="1" si="14"/>
        <v/>
      </c>
      <c r="P68" s="118" t="str">
        <f t="shared" ca="1" si="15"/>
        <v/>
      </c>
      <c r="Q68" s="138" t="str">
        <f t="shared" ca="1" si="16"/>
        <v/>
      </c>
    </row>
    <row r="69" spans="1:17" x14ac:dyDescent="0.15">
      <c r="A69" s="138" t="str">
        <f t="shared" ca="1" si="11"/>
        <v/>
      </c>
      <c r="B69" s="102" t="str">
        <f t="shared" ca="1" si="17"/>
        <v/>
      </c>
      <c r="C69" s="102" t="str">
        <f t="shared" ca="1" si="18"/>
        <v/>
      </c>
      <c r="D69" s="102" t="str">
        <f t="shared" ca="1" si="19"/>
        <v/>
      </c>
      <c r="E69" s="102" t="str">
        <f t="shared" ca="1" si="20"/>
        <v/>
      </c>
      <c r="F69" s="102" t="str">
        <f t="shared" ca="1" si="21"/>
        <v/>
      </c>
      <c r="G69" s="102" t="str">
        <f t="shared" ca="1" si="22"/>
        <v/>
      </c>
      <c r="H69" s="139" t="str">
        <f t="shared" ca="1" si="23"/>
        <v/>
      </c>
      <c r="I69" s="139" t="str">
        <f t="shared" ca="1" si="24"/>
        <v/>
      </c>
      <c r="J69" s="140" t="str">
        <f t="shared" ca="1" si="12"/>
        <v/>
      </c>
      <c r="K69" s="118" t="str">
        <f t="shared" ca="1" si="13"/>
        <v/>
      </c>
      <c r="L69" s="118" t="str">
        <f t="shared" ca="1" si="25"/>
        <v/>
      </c>
      <c r="M69" s="141" t="str">
        <f t="shared" ca="1" si="26"/>
        <v/>
      </c>
      <c r="N69" s="139" t="str">
        <f t="shared" ca="1" si="27"/>
        <v/>
      </c>
      <c r="O69" s="140" t="str">
        <f t="shared" ca="1" si="14"/>
        <v/>
      </c>
      <c r="P69" s="118" t="str">
        <f t="shared" ca="1" si="15"/>
        <v/>
      </c>
      <c r="Q69" s="138" t="str">
        <f t="shared" ca="1" si="16"/>
        <v/>
      </c>
    </row>
    <row r="70" spans="1:17" x14ac:dyDescent="0.15">
      <c r="A70" s="138" t="str">
        <f t="shared" ca="1" si="11"/>
        <v/>
      </c>
      <c r="B70" s="102" t="str">
        <f t="shared" ref="B70:B101" ca="1" si="28">IF($A70="","",INDEX(INDIRECT("gdn_raw!AL:AL"),MATCH($B$4,INDIRECT("gdn_raw!AL:AL"),0)+$A70))</f>
        <v/>
      </c>
      <c r="C70" s="102" t="str">
        <f t="shared" ref="C70:C101" ca="1" si="29">IF($A70="","",INDEX(INDIRECT("gdn_raw!AM:AM"),MATCH($B$4,INDIRECT("gdn_raw!AL:AL"),0)+$A70))</f>
        <v/>
      </c>
      <c r="D70" s="102" t="str">
        <f t="shared" ref="D70:D101" ca="1" si="30">IF($A70="","",INDEX(INDIRECT("gdn_raw!AO:AO"),MATCH($B$4,INDIRECT("gdn_raw!AL:AL"),0)+$A70))</f>
        <v/>
      </c>
      <c r="E70" s="102" t="str">
        <f t="shared" ref="E70:E101" ca="1" si="31">IF($A70="","",INDEX(INDIRECT("gdn_raw!AP:AP"),MATCH($B$4,INDIRECT("gdn_raw!AL:AL"),0)+$A70))</f>
        <v/>
      </c>
      <c r="F70" s="102" t="str">
        <f t="shared" ref="F70:F101" ca="1" si="32">IF($A70="","",INDEX(INDIRECT("gdn_raw!AQ:AQ"),MATCH($B$4,INDIRECT("gdn_raw!AL:AL"),0)+$A70))</f>
        <v/>
      </c>
      <c r="G70" s="102" t="str">
        <f t="shared" ref="G70:G101" ca="1" si="33">IF($A70="","",INDEX(INDIRECT("gdn_raw!AR:AR"),MATCH($B$4,INDIRECT("gdn_raw!AL:AL"),0)+$A70))</f>
        <v/>
      </c>
      <c r="H70" s="139" t="str">
        <f t="shared" ref="H70:H101" ca="1" si="34">IF($A70="","",INDEX(INDIRECT("gdn_raw!AU:AU"),MATCH($B$4,INDIRECT("gdn_raw!AL:AL"),0)+$A70))</f>
        <v/>
      </c>
      <c r="I70" s="139" t="str">
        <f t="shared" ref="I70:I101" ca="1" si="35">IF($A70="","",INDEX(INDIRECT("gdn_raw!AV:AV"),MATCH($B$4,INDIRECT("gdn_raw!AL:AL"),0)+$A70))</f>
        <v/>
      </c>
      <c r="J70" s="140" t="str">
        <f t="shared" ca="1" si="12"/>
        <v/>
      </c>
      <c r="K70" s="118" t="str">
        <f t="shared" ca="1" si="13"/>
        <v/>
      </c>
      <c r="L70" s="118" t="str">
        <f t="shared" ref="L70:L101" ca="1" si="36">IF($A70="","",INDEX(INDIRECT("gdn_raw!AX:AX"),MATCH($B$4,INDIRECT("gdn_raw!AL:AL"),0)+$A70))</f>
        <v/>
      </c>
      <c r="M70" s="141" t="str">
        <f t="shared" ref="M70:M101" ca="1" si="37">IF($A70="","",INDEX(INDIRECT("gdn_raw!AY:AY"),MATCH($B$4,INDIRECT("gdn_raw!AL:AL"),0)+$A70))</f>
        <v/>
      </c>
      <c r="N70" s="139" t="str">
        <f t="shared" ref="N70:N101" ca="1" si="38">IF($A70="","",INDEX(INDIRECT("gdn_raw!BA:BA"),MATCH($B$4,INDIRECT("gdn_raw!AL:AL"),0)+$A70))</f>
        <v/>
      </c>
      <c r="O70" s="140" t="str">
        <f t="shared" ca="1" si="14"/>
        <v/>
      </c>
      <c r="P70" s="118" t="str">
        <f t="shared" ca="1" si="15"/>
        <v/>
      </c>
      <c r="Q70" s="138" t="str">
        <f t="shared" ca="1" si="16"/>
        <v/>
      </c>
    </row>
    <row r="71" spans="1:17" x14ac:dyDescent="0.15">
      <c r="A71" s="138" t="str">
        <f t="shared" ref="A71:A134" ca="1" si="39">IF(ROW()-5&gt;$A$5,"",ROW()-5)</f>
        <v/>
      </c>
      <c r="B71" s="102" t="str">
        <f t="shared" ca="1" si="28"/>
        <v/>
      </c>
      <c r="C71" s="102" t="str">
        <f t="shared" ca="1" si="29"/>
        <v/>
      </c>
      <c r="D71" s="102" t="str">
        <f t="shared" ca="1" si="30"/>
        <v/>
      </c>
      <c r="E71" s="102" t="str">
        <f t="shared" ca="1" si="31"/>
        <v/>
      </c>
      <c r="F71" s="102" t="str">
        <f t="shared" ca="1" si="32"/>
        <v/>
      </c>
      <c r="G71" s="102" t="str">
        <f t="shared" ca="1" si="33"/>
        <v/>
      </c>
      <c r="H71" s="139" t="str">
        <f t="shared" ca="1" si="34"/>
        <v/>
      </c>
      <c r="I71" s="139" t="str">
        <f t="shared" ca="1" si="35"/>
        <v/>
      </c>
      <c r="J71" s="140" t="str">
        <f t="shared" ref="J71:J106" ca="1" si="40">IF($A71="","",IFERROR(I71/H71,""))</f>
        <v/>
      </c>
      <c r="K71" s="118" t="str">
        <f t="shared" ref="K71:K106" ca="1" si="41">IF($A71="","",IFERROR(L71/I71,""))</f>
        <v/>
      </c>
      <c r="L71" s="118" t="str">
        <f t="shared" ca="1" si="36"/>
        <v/>
      </c>
      <c r="M71" s="141" t="str">
        <f t="shared" ca="1" si="37"/>
        <v/>
      </c>
      <c r="N71" s="139" t="str">
        <f t="shared" ca="1" si="38"/>
        <v/>
      </c>
      <c r="O71" s="140" t="str">
        <f t="shared" ref="O71:O106" ca="1" si="42">IF($A71="","",IFERROR(N71/I71,""))</f>
        <v/>
      </c>
      <c r="P71" s="118" t="str">
        <f t="shared" ref="P71:P106" ca="1" si="43">IF($A71="","",IFERROR(L71/N71,""))</f>
        <v/>
      </c>
      <c r="Q71" s="138" t="str">
        <f t="shared" ref="Q71:Q106" ca="1" si="44">IF($A71="","",IF(N71&gt;0,IF(P71&gt;$P$5,"B","A"),IF(N71=0,IF(L71&gt;$P$5,"C","D"))))</f>
        <v/>
      </c>
    </row>
    <row r="72" spans="1:17" x14ac:dyDescent="0.15">
      <c r="A72" s="138" t="str">
        <f t="shared" ca="1" si="39"/>
        <v/>
      </c>
      <c r="B72" s="102" t="str">
        <f t="shared" ca="1" si="28"/>
        <v/>
      </c>
      <c r="C72" s="102" t="str">
        <f t="shared" ca="1" si="29"/>
        <v/>
      </c>
      <c r="D72" s="102" t="str">
        <f t="shared" ca="1" si="30"/>
        <v/>
      </c>
      <c r="E72" s="102" t="str">
        <f t="shared" ca="1" si="31"/>
        <v/>
      </c>
      <c r="F72" s="102" t="str">
        <f t="shared" ca="1" si="32"/>
        <v/>
      </c>
      <c r="G72" s="102" t="str">
        <f t="shared" ca="1" si="33"/>
        <v/>
      </c>
      <c r="H72" s="139" t="str">
        <f t="shared" ca="1" si="34"/>
        <v/>
      </c>
      <c r="I72" s="139" t="str">
        <f t="shared" ca="1" si="35"/>
        <v/>
      </c>
      <c r="J72" s="140" t="str">
        <f t="shared" ca="1" si="40"/>
        <v/>
      </c>
      <c r="K72" s="118" t="str">
        <f t="shared" ca="1" si="41"/>
        <v/>
      </c>
      <c r="L72" s="118" t="str">
        <f t="shared" ca="1" si="36"/>
        <v/>
      </c>
      <c r="M72" s="141" t="str">
        <f t="shared" ca="1" si="37"/>
        <v/>
      </c>
      <c r="N72" s="139" t="str">
        <f t="shared" ca="1" si="38"/>
        <v/>
      </c>
      <c r="O72" s="140" t="str">
        <f t="shared" ca="1" si="42"/>
        <v/>
      </c>
      <c r="P72" s="118" t="str">
        <f t="shared" ca="1" si="43"/>
        <v/>
      </c>
      <c r="Q72" s="138" t="str">
        <f t="shared" ca="1" si="44"/>
        <v/>
      </c>
    </row>
    <row r="73" spans="1:17" x14ac:dyDescent="0.15">
      <c r="A73" s="138" t="str">
        <f t="shared" ca="1" si="39"/>
        <v/>
      </c>
      <c r="B73" s="102" t="str">
        <f t="shared" ca="1" si="28"/>
        <v/>
      </c>
      <c r="C73" s="102" t="str">
        <f t="shared" ca="1" si="29"/>
        <v/>
      </c>
      <c r="D73" s="102" t="str">
        <f t="shared" ca="1" si="30"/>
        <v/>
      </c>
      <c r="E73" s="102" t="str">
        <f t="shared" ca="1" si="31"/>
        <v/>
      </c>
      <c r="F73" s="102" t="str">
        <f t="shared" ca="1" si="32"/>
        <v/>
      </c>
      <c r="G73" s="102" t="str">
        <f t="shared" ca="1" si="33"/>
        <v/>
      </c>
      <c r="H73" s="139" t="str">
        <f t="shared" ca="1" si="34"/>
        <v/>
      </c>
      <c r="I73" s="139" t="str">
        <f t="shared" ca="1" si="35"/>
        <v/>
      </c>
      <c r="J73" s="140" t="str">
        <f t="shared" ca="1" si="40"/>
        <v/>
      </c>
      <c r="K73" s="118" t="str">
        <f t="shared" ca="1" si="41"/>
        <v/>
      </c>
      <c r="L73" s="118" t="str">
        <f t="shared" ca="1" si="36"/>
        <v/>
      </c>
      <c r="M73" s="141" t="str">
        <f t="shared" ca="1" si="37"/>
        <v/>
      </c>
      <c r="N73" s="139" t="str">
        <f t="shared" ca="1" si="38"/>
        <v/>
      </c>
      <c r="O73" s="140" t="str">
        <f t="shared" ca="1" si="42"/>
        <v/>
      </c>
      <c r="P73" s="118" t="str">
        <f t="shared" ca="1" si="43"/>
        <v/>
      </c>
      <c r="Q73" s="138" t="str">
        <f t="shared" ca="1" si="44"/>
        <v/>
      </c>
    </row>
    <row r="74" spans="1:17" x14ac:dyDescent="0.15">
      <c r="A74" s="138" t="str">
        <f t="shared" ca="1" si="39"/>
        <v/>
      </c>
      <c r="B74" s="102" t="str">
        <f t="shared" ca="1" si="28"/>
        <v/>
      </c>
      <c r="C74" s="102" t="str">
        <f t="shared" ca="1" si="29"/>
        <v/>
      </c>
      <c r="D74" s="102" t="str">
        <f t="shared" ca="1" si="30"/>
        <v/>
      </c>
      <c r="E74" s="102" t="str">
        <f t="shared" ca="1" si="31"/>
        <v/>
      </c>
      <c r="F74" s="102" t="str">
        <f t="shared" ca="1" si="32"/>
        <v/>
      </c>
      <c r="G74" s="102" t="str">
        <f t="shared" ca="1" si="33"/>
        <v/>
      </c>
      <c r="H74" s="139" t="str">
        <f t="shared" ca="1" si="34"/>
        <v/>
      </c>
      <c r="I74" s="139" t="str">
        <f t="shared" ca="1" si="35"/>
        <v/>
      </c>
      <c r="J74" s="140" t="str">
        <f t="shared" ca="1" si="40"/>
        <v/>
      </c>
      <c r="K74" s="118" t="str">
        <f t="shared" ca="1" si="41"/>
        <v/>
      </c>
      <c r="L74" s="118" t="str">
        <f t="shared" ca="1" si="36"/>
        <v/>
      </c>
      <c r="M74" s="141" t="str">
        <f t="shared" ca="1" si="37"/>
        <v/>
      </c>
      <c r="N74" s="139" t="str">
        <f t="shared" ca="1" si="38"/>
        <v/>
      </c>
      <c r="O74" s="140" t="str">
        <f t="shared" ca="1" si="42"/>
        <v/>
      </c>
      <c r="P74" s="118" t="str">
        <f t="shared" ca="1" si="43"/>
        <v/>
      </c>
      <c r="Q74" s="138" t="str">
        <f t="shared" ca="1" si="44"/>
        <v/>
      </c>
    </row>
    <row r="75" spans="1:17" x14ac:dyDescent="0.15">
      <c r="A75" s="138" t="str">
        <f t="shared" ca="1" si="39"/>
        <v/>
      </c>
      <c r="B75" s="102" t="str">
        <f t="shared" ca="1" si="28"/>
        <v/>
      </c>
      <c r="C75" s="102" t="str">
        <f t="shared" ca="1" si="29"/>
        <v/>
      </c>
      <c r="D75" s="102" t="str">
        <f t="shared" ca="1" si="30"/>
        <v/>
      </c>
      <c r="E75" s="102" t="str">
        <f t="shared" ca="1" si="31"/>
        <v/>
      </c>
      <c r="F75" s="102" t="str">
        <f t="shared" ca="1" si="32"/>
        <v/>
      </c>
      <c r="G75" s="102" t="str">
        <f t="shared" ca="1" si="33"/>
        <v/>
      </c>
      <c r="H75" s="139" t="str">
        <f t="shared" ca="1" si="34"/>
        <v/>
      </c>
      <c r="I75" s="139" t="str">
        <f t="shared" ca="1" si="35"/>
        <v/>
      </c>
      <c r="J75" s="140" t="str">
        <f t="shared" ca="1" si="40"/>
        <v/>
      </c>
      <c r="K75" s="118" t="str">
        <f t="shared" ca="1" si="41"/>
        <v/>
      </c>
      <c r="L75" s="118" t="str">
        <f t="shared" ca="1" si="36"/>
        <v/>
      </c>
      <c r="M75" s="141" t="str">
        <f t="shared" ca="1" si="37"/>
        <v/>
      </c>
      <c r="N75" s="139" t="str">
        <f t="shared" ca="1" si="38"/>
        <v/>
      </c>
      <c r="O75" s="140" t="str">
        <f t="shared" ca="1" si="42"/>
        <v/>
      </c>
      <c r="P75" s="118" t="str">
        <f t="shared" ca="1" si="43"/>
        <v/>
      </c>
      <c r="Q75" s="138" t="str">
        <f t="shared" ca="1" si="44"/>
        <v/>
      </c>
    </row>
    <row r="76" spans="1:17" x14ac:dyDescent="0.15">
      <c r="A76" s="138" t="str">
        <f t="shared" ca="1" si="39"/>
        <v/>
      </c>
      <c r="B76" s="102" t="str">
        <f t="shared" ca="1" si="28"/>
        <v/>
      </c>
      <c r="C76" s="102" t="str">
        <f t="shared" ca="1" si="29"/>
        <v/>
      </c>
      <c r="D76" s="102" t="str">
        <f t="shared" ca="1" si="30"/>
        <v/>
      </c>
      <c r="E76" s="102" t="str">
        <f t="shared" ca="1" si="31"/>
        <v/>
      </c>
      <c r="F76" s="102" t="str">
        <f t="shared" ca="1" si="32"/>
        <v/>
      </c>
      <c r="G76" s="102" t="str">
        <f t="shared" ca="1" si="33"/>
        <v/>
      </c>
      <c r="H76" s="139" t="str">
        <f t="shared" ca="1" si="34"/>
        <v/>
      </c>
      <c r="I76" s="139" t="str">
        <f t="shared" ca="1" si="35"/>
        <v/>
      </c>
      <c r="J76" s="140" t="str">
        <f t="shared" ca="1" si="40"/>
        <v/>
      </c>
      <c r="K76" s="118" t="str">
        <f t="shared" ca="1" si="41"/>
        <v/>
      </c>
      <c r="L76" s="118" t="str">
        <f t="shared" ca="1" si="36"/>
        <v/>
      </c>
      <c r="M76" s="141" t="str">
        <f t="shared" ca="1" si="37"/>
        <v/>
      </c>
      <c r="N76" s="139" t="str">
        <f t="shared" ca="1" si="38"/>
        <v/>
      </c>
      <c r="O76" s="140" t="str">
        <f t="shared" ca="1" si="42"/>
        <v/>
      </c>
      <c r="P76" s="118" t="str">
        <f t="shared" ca="1" si="43"/>
        <v/>
      </c>
      <c r="Q76" s="138" t="str">
        <f t="shared" ca="1" si="44"/>
        <v/>
      </c>
    </row>
    <row r="77" spans="1:17" x14ac:dyDescent="0.15">
      <c r="A77" s="138" t="str">
        <f t="shared" ca="1" si="39"/>
        <v/>
      </c>
      <c r="B77" s="102" t="str">
        <f t="shared" ca="1" si="28"/>
        <v/>
      </c>
      <c r="C77" s="102" t="str">
        <f t="shared" ca="1" si="29"/>
        <v/>
      </c>
      <c r="D77" s="102" t="str">
        <f t="shared" ca="1" si="30"/>
        <v/>
      </c>
      <c r="E77" s="102" t="str">
        <f t="shared" ca="1" si="31"/>
        <v/>
      </c>
      <c r="F77" s="102" t="str">
        <f t="shared" ca="1" si="32"/>
        <v/>
      </c>
      <c r="G77" s="102" t="str">
        <f t="shared" ca="1" si="33"/>
        <v/>
      </c>
      <c r="H77" s="139" t="str">
        <f t="shared" ca="1" si="34"/>
        <v/>
      </c>
      <c r="I77" s="139" t="str">
        <f t="shared" ca="1" si="35"/>
        <v/>
      </c>
      <c r="J77" s="140" t="str">
        <f t="shared" ca="1" si="40"/>
        <v/>
      </c>
      <c r="K77" s="118" t="str">
        <f t="shared" ca="1" si="41"/>
        <v/>
      </c>
      <c r="L77" s="118" t="str">
        <f t="shared" ca="1" si="36"/>
        <v/>
      </c>
      <c r="M77" s="141" t="str">
        <f t="shared" ca="1" si="37"/>
        <v/>
      </c>
      <c r="N77" s="139" t="str">
        <f t="shared" ca="1" si="38"/>
        <v/>
      </c>
      <c r="O77" s="140" t="str">
        <f t="shared" ca="1" si="42"/>
        <v/>
      </c>
      <c r="P77" s="118" t="str">
        <f t="shared" ca="1" si="43"/>
        <v/>
      </c>
      <c r="Q77" s="138" t="str">
        <f t="shared" ca="1" si="44"/>
        <v/>
      </c>
    </row>
    <row r="78" spans="1:17" x14ac:dyDescent="0.15">
      <c r="A78" s="138" t="str">
        <f t="shared" ca="1" si="39"/>
        <v/>
      </c>
      <c r="B78" s="102" t="str">
        <f t="shared" ca="1" si="28"/>
        <v/>
      </c>
      <c r="C78" s="102" t="str">
        <f t="shared" ca="1" si="29"/>
        <v/>
      </c>
      <c r="D78" s="102" t="str">
        <f t="shared" ca="1" si="30"/>
        <v/>
      </c>
      <c r="E78" s="102" t="str">
        <f t="shared" ca="1" si="31"/>
        <v/>
      </c>
      <c r="F78" s="102" t="str">
        <f t="shared" ca="1" si="32"/>
        <v/>
      </c>
      <c r="G78" s="102" t="str">
        <f t="shared" ca="1" si="33"/>
        <v/>
      </c>
      <c r="H78" s="139" t="str">
        <f t="shared" ca="1" si="34"/>
        <v/>
      </c>
      <c r="I78" s="139" t="str">
        <f t="shared" ca="1" si="35"/>
        <v/>
      </c>
      <c r="J78" s="140" t="str">
        <f t="shared" ca="1" si="40"/>
        <v/>
      </c>
      <c r="K78" s="118" t="str">
        <f t="shared" ca="1" si="41"/>
        <v/>
      </c>
      <c r="L78" s="118" t="str">
        <f t="shared" ca="1" si="36"/>
        <v/>
      </c>
      <c r="M78" s="141" t="str">
        <f t="shared" ca="1" si="37"/>
        <v/>
      </c>
      <c r="N78" s="139" t="str">
        <f t="shared" ca="1" si="38"/>
        <v/>
      </c>
      <c r="O78" s="140" t="str">
        <f t="shared" ca="1" si="42"/>
        <v/>
      </c>
      <c r="P78" s="118" t="str">
        <f t="shared" ca="1" si="43"/>
        <v/>
      </c>
      <c r="Q78" s="138" t="str">
        <f t="shared" ca="1" si="44"/>
        <v/>
      </c>
    </row>
    <row r="79" spans="1:17" x14ac:dyDescent="0.15">
      <c r="A79" s="138" t="str">
        <f t="shared" ca="1" si="39"/>
        <v/>
      </c>
      <c r="B79" s="102" t="str">
        <f t="shared" ca="1" si="28"/>
        <v/>
      </c>
      <c r="C79" s="102" t="str">
        <f t="shared" ca="1" si="29"/>
        <v/>
      </c>
      <c r="D79" s="102" t="str">
        <f t="shared" ca="1" si="30"/>
        <v/>
      </c>
      <c r="E79" s="102" t="str">
        <f t="shared" ca="1" si="31"/>
        <v/>
      </c>
      <c r="F79" s="102" t="str">
        <f t="shared" ca="1" si="32"/>
        <v/>
      </c>
      <c r="G79" s="102" t="str">
        <f t="shared" ca="1" si="33"/>
        <v/>
      </c>
      <c r="H79" s="139" t="str">
        <f t="shared" ca="1" si="34"/>
        <v/>
      </c>
      <c r="I79" s="139" t="str">
        <f t="shared" ca="1" si="35"/>
        <v/>
      </c>
      <c r="J79" s="140" t="str">
        <f t="shared" ca="1" si="40"/>
        <v/>
      </c>
      <c r="K79" s="118" t="str">
        <f t="shared" ca="1" si="41"/>
        <v/>
      </c>
      <c r="L79" s="118" t="str">
        <f t="shared" ca="1" si="36"/>
        <v/>
      </c>
      <c r="M79" s="141" t="str">
        <f t="shared" ca="1" si="37"/>
        <v/>
      </c>
      <c r="N79" s="139" t="str">
        <f t="shared" ca="1" si="38"/>
        <v/>
      </c>
      <c r="O79" s="140" t="str">
        <f t="shared" ca="1" si="42"/>
        <v/>
      </c>
      <c r="P79" s="118" t="str">
        <f t="shared" ca="1" si="43"/>
        <v/>
      </c>
      <c r="Q79" s="138" t="str">
        <f t="shared" ca="1" si="44"/>
        <v/>
      </c>
    </row>
    <row r="80" spans="1:17" x14ac:dyDescent="0.15">
      <c r="A80" s="138" t="str">
        <f t="shared" ca="1" si="39"/>
        <v/>
      </c>
      <c r="B80" s="102" t="str">
        <f t="shared" ca="1" si="28"/>
        <v/>
      </c>
      <c r="C80" s="102" t="str">
        <f t="shared" ca="1" si="29"/>
        <v/>
      </c>
      <c r="D80" s="102" t="str">
        <f t="shared" ca="1" si="30"/>
        <v/>
      </c>
      <c r="E80" s="102" t="str">
        <f t="shared" ca="1" si="31"/>
        <v/>
      </c>
      <c r="F80" s="102" t="str">
        <f t="shared" ca="1" si="32"/>
        <v/>
      </c>
      <c r="G80" s="102" t="str">
        <f t="shared" ca="1" si="33"/>
        <v/>
      </c>
      <c r="H80" s="139" t="str">
        <f t="shared" ca="1" si="34"/>
        <v/>
      </c>
      <c r="I80" s="139" t="str">
        <f t="shared" ca="1" si="35"/>
        <v/>
      </c>
      <c r="J80" s="140" t="str">
        <f t="shared" ca="1" si="40"/>
        <v/>
      </c>
      <c r="K80" s="118" t="str">
        <f t="shared" ca="1" si="41"/>
        <v/>
      </c>
      <c r="L80" s="118" t="str">
        <f t="shared" ca="1" si="36"/>
        <v/>
      </c>
      <c r="M80" s="141" t="str">
        <f t="shared" ca="1" si="37"/>
        <v/>
      </c>
      <c r="N80" s="139" t="str">
        <f t="shared" ca="1" si="38"/>
        <v/>
      </c>
      <c r="O80" s="140" t="str">
        <f t="shared" ca="1" si="42"/>
        <v/>
      </c>
      <c r="P80" s="118" t="str">
        <f t="shared" ca="1" si="43"/>
        <v/>
      </c>
      <c r="Q80" s="138" t="str">
        <f t="shared" ca="1" si="44"/>
        <v/>
      </c>
    </row>
    <row r="81" spans="1:17" x14ac:dyDescent="0.15">
      <c r="A81" s="138" t="str">
        <f t="shared" ca="1" si="39"/>
        <v/>
      </c>
      <c r="B81" s="102" t="str">
        <f t="shared" ca="1" si="28"/>
        <v/>
      </c>
      <c r="C81" s="102" t="str">
        <f t="shared" ca="1" si="29"/>
        <v/>
      </c>
      <c r="D81" s="102" t="str">
        <f t="shared" ca="1" si="30"/>
        <v/>
      </c>
      <c r="E81" s="102" t="str">
        <f t="shared" ca="1" si="31"/>
        <v/>
      </c>
      <c r="F81" s="102" t="str">
        <f t="shared" ca="1" si="32"/>
        <v/>
      </c>
      <c r="G81" s="102" t="str">
        <f t="shared" ca="1" si="33"/>
        <v/>
      </c>
      <c r="H81" s="139" t="str">
        <f t="shared" ca="1" si="34"/>
        <v/>
      </c>
      <c r="I81" s="139" t="str">
        <f t="shared" ca="1" si="35"/>
        <v/>
      </c>
      <c r="J81" s="140" t="str">
        <f t="shared" ca="1" si="40"/>
        <v/>
      </c>
      <c r="K81" s="118" t="str">
        <f t="shared" ca="1" si="41"/>
        <v/>
      </c>
      <c r="L81" s="118" t="str">
        <f t="shared" ca="1" si="36"/>
        <v/>
      </c>
      <c r="M81" s="141" t="str">
        <f t="shared" ca="1" si="37"/>
        <v/>
      </c>
      <c r="N81" s="139" t="str">
        <f t="shared" ca="1" si="38"/>
        <v/>
      </c>
      <c r="O81" s="140" t="str">
        <f t="shared" ca="1" si="42"/>
        <v/>
      </c>
      <c r="P81" s="118" t="str">
        <f t="shared" ca="1" si="43"/>
        <v/>
      </c>
      <c r="Q81" s="138" t="str">
        <f t="shared" ca="1" si="44"/>
        <v/>
      </c>
    </row>
    <row r="82" spans="1:17" x14ac:dyDescent="0.15">
      <c r="A82" s="138" t="str">
        <f t="shared" ca="1" si="39"/>
        <v/>
      </c>
      <c r="B82" s="102" t="str">
        <f t="shared" ca="1" si="28"/>
        <v/>
      </c>
      <c r="C82" s="102" t="str">
        <f t="shared" ca="1" si="29"/>
        <v/>
      </c>
      <c r="D82" s="102" t="str">
        <f t="shared" ca="1" si="30"/>
        <v/>
      </c>
      <c r="E82" s="102" t="str">
        <f t="shared" ca="1" si="31"/>
        <v/>
      </c>
      <c r="F82" s="102" t="str">
        <f t="shared" ca="1" si="32"/>
        <v/>
      </c>
      <c r="G82" s="102" t="str">
        <f t="shared" ca="1" si="33"/>
        <v/>
      </c>
      <c r="H82" s="139" t="str">
        <f t="shared" ca="1" si="34"/>
        <v/>
      </c>
      <c r="I82" s="139" t="str">
        <f t="shared" ca="1" si="35"/>
        <v/>
      </c>
      <c r="J82" s="140" t="str">
        <f t="shared" ca="1" si="40"/>
        <v/>
      </c>
      <c r="K82" s="118" t="str">
        <f t="shared" ca="1" si="41"/>
        <v/>
      </c>
      <c r="L82" s="118" t="str">
        <f t="shared" ca="1" si="36"/>
        <v/>
      </c>
      <c r="M82" s="141" t="str">
        <f t="shared" ca="1" si="37"/>
        <v/>
      </c>
      <c r="N82" s="139" t="str">
        <f t="shared" ca="1" si="38"/>
        <v/>
      </c>
      <c r="O82" s="140" t="str">
        <f t="shared" ca="1" si="42"/>
        <v/>
      </c>
      <c r="P82" s="118" t="str">
        <f t="shared" ca="1" si="43"/>
        <v/>
      </c>
      <c r="Q82" s="138" t="str">
        <f t="shared" ca="1" si="44"/>
        <v/>
      </c>
    </row>
    <row r="83" spans="1:17" x14ac:dyDescent="0.15">
      <c r="A83" s="138" t="str">
        <f t="shared" ca="1" si="39"/>
        <v/>
      </c>
      <c r="B83" s="102" t="str">
        <f t="shared" ca="1" si="28"/>
        <v/>
      </c>
      <c r="C83" s="102" t="str">
        <f t="shared" ca="1" si="29"/>
        <v/>
      </c>
      <c r="D83" s="102" t="str">
        <f t="shared" ca="1" si="30"/>
        <v/>
      </c>
      <c r="E83" s="102" t="str">
        <f t="shared" ca="1" si="31"/>
        <v/>
      </c>
      <c r="F83" s="102" t="str">
        <f t="shared" ca="1" si="32"/>
        <v/>
      </c>
      <c r="G83" s="102" t="str">
        <f t="shared" ca="1" si="33"/>
        <v/>
      </c>
      <c r="H83" s="139" t="str">
        <f t="shared" ca="1" si="34"/>
        <v/>
      </c>
      <c r="I83" s="139" t="str">
        <f t="shared" ca="1" si="35"/>
        <v/>
      </c>
      <c r="J83" s="140" t="str">
        <f t="shared" ca="1" si="40"/>
        <v/>
      </c>
      <c r="K83" s="118" t="str">
        <f t="shared" ca="1" si="41"/>
        <v/>
      </c>
      <c r="L83" s="118" t="str">
        <f t="shared" ca="1" si="36"/>
        <v/>
      </c>
      <c r="M83" s="141" t="str">
        <f t="shared" ca="1" si="37"/>
        <v/>
      </c>
      <c r="N83" s="139" t="str">
        <f t="shared" ca="1" si="38"/>
        <v/>
      </c>
      <c r="O83" s="140" t="str">
        <f t="shared" ca="1" si="42"/>
        <v/>
      </c>
      <c r="P83" s="118" t="str">
        <f t="shared" ca="1" si="43"/>
        <v/>
      </c>
      <c r="Q83" s="138" t="str">
        <f t="shared" ca="1" si="44"/>
        <v/>
      </c>
    </row>
    <row r="84" spans="1:17" x14ac:dyDescent="0.15">
      <c r="A84" s="138" t="str">
        <f t="shared" ca="1" si="39"/>
        <v/>
      </c>
      <c r="B84" s="102" t="str">
        <f t="shared" ca="1" si="28"/>
        <v/>
      </c>
      <c r="C84" s="102" t="str">
        <f t="shared" ca="1" si="29"/>
        <v/>
      </c>
      <c r="D84" s="102" t="str">
        <f t="shared" ca="1" si="30"/>
        <v/>
      </c>
      <c r="E84" s="102" t="str">
        <f t="shared" ca="1" si="31"/>
        <v/>
      </c>
      <c r="F84" s="102" t="str">
        <f t="shared" ca="1" si="32"/>
        <v/>
      </c>
      <c r="G84" s="102" t="str">
        <f t="shared" ca="1" si="33"/>
        <v/>
      </c>
      <c r="H84" s="139" t="str">
        <f t="shared" ca="1" si="34"/>
        <v/>
      </c>
      <c r="I84" s="139" t="str">
        <f t="shared" ca="1" si="35"/>
        <v/>
      </c>
      <c r="J84" s="140" t="str">
        <f t="shared" ca="1" si="40"/>
        <v/>
      </c>
      <c r="K84" s="118" t="str">
        <f t="shared" ca="1" si="41"/>
        <v/>
      </c>
      <c r="L84" s="118" t="str">
        <f t="shared" ca="1" si="36"/>
        <v/>
      </c>
      <c r="M84" s="141" t="str">
        <f t="shared" ca="1" si="37"/>
        <v/>
      </c>
      <c r="N84" s="139" t="str">
        <f t="shared" ca="1" si="38"/>
        <v/>
      </c>
      <c r="O84" s="140" t="str">
        <f t="shared" ca="1" si="42"/>
        <v/>
      </c>
      <c r="P84" s="118" t="str">
        <f t="shared" ca="1" si="43"/>
        <v/>
      </c>
      <c r="Q84" s="138" t="str">
        <f t="shared" ca="1" si="44"/>
        <v/>
      </c>
    </row>
    <row r="85" spans="1:17" x14ac:dyDescent="0.15">
      <c r="A85" s="138" t="str">
        <f t="shared" ca="1" si="39"/>
        <v/>
      </c>
      <c r="B85" s="102" t="str">
        <f t="shared" ca="1" si="28"/>
        <v/>
      </c>
      <c r="C85" s="102" t="str">
        <f t="shared" ca="1" si="29"/>
        <v/>
      </c>
      <c r="D85" s="102" t="str">
        <f t="shared" ca="1" si="30"/>
        <v/>
      </c>
      <c r="E85" s="102" t="str">
        <f t="shared" ca="1" si="31"/>
        <v/>
      </c>
      <c r="F85" s="102" t="str">
        <f t="shared" ca="1" si="32"/>
        <v/>
      </c>
      <c r="G85" s="102" t="str">
        <f t="shared" ca="1" si="33"/>
        <v/>
      </c>
      <c r="H85" s="139" t="str">
        <f t="shared" ca="1" si="34"/>
        <v/>
      </c>
      <c r="I85" s="139" t="str">
        <f t="shared" ca="1" si="35"/>
        <v/>
      </c>
      <c r="J85" s="140" t="str">
        <f t="shared" ca="1" si="40"/>
        <v/>
      </c>
      <c r="K85" s="118" t="str">
        <f t="shared" ca="1" si="41"/>
        <v/>
      </c>
      <c r="L85" s="118" t="str">
        <f t="shared" ca="1" si="36"/>
        <v/>
      </c>
      <c r="M85" s="141" t="str">
        <f t="shared" ca="1" si="37"/>
        <v/>
      </c>
      <c r="N85" s="139" t="str">
        <f t="shared" ca="1" si="38"/>
        <v/>
      </c>
      <c r="O85" s="140" t="str">
        <f t="shared" ca="1" si="42"/>
        <v/>
      </c>
      <c r="P85" s="118" t="str">
        <f t="shared" ca="1" si="43"/>
        <v/>
      </c>
      <c r="Q85" s="138" t="str">
        <f t="shared" ca="1" si="44"/>
        <v/>
      </c>
    </row>
    <row r="86" spans="1:17" x14ac:dyDescent="0.15">
      <c r="A86" s="138" t="str">
        <f t="shared" ca="1" si="39"/>
        <v/>
      </c>
      <c r="B86" s="102" t="str">
        <f t="shared" ca="1" si="28"/>
        <v/>
      </c>
      <c r="C86" s="102" t="str">
        <f t="shared" ca="1" si="29"/>
        <v/>
      </c>
      <c r="D86" s="102" t="str">
        <f t="shared" ca="1" si="30"/>
        <v/>
      </c>
      <c r="E86" s="102" t="str">
        <f t="shared" ca="1" si="31"/>
        <v/>
      </c>
      <c r="F86" s="102" t="str">
        <f t="shared" ca="1" si="32"/>
        <v/>
      </c>
      <c r="G86" s="102" t="str">
        <f t="shared" ca="1" si="33"/>
        <v/>
      </c>
      <c r="H86" s="139" t="str">
        <f t="shared" ca="1" si="34"/>
        <v/>
      </c>
      <c r="I86" s="139" t="str">
        <f t="shared" ca="1" si="35"/>
        <v/>
      </c>
      <c r="J86" s="140" t="str">
        <f t="shared" ca="1" si="40"/>
        <v/>
      </c>
      <c r="K86" s="118" t="str">
        <f t="shared" ca="1" si="41"/>
        <v/>
      </c>
      <c r="L86" s="118" t="str">
        <f t="shared" ca="1" si="36"/>
        <v/>
      </c>
      <c r="M86" s="141" t="str">
        <f t="shared" ca="1" si="37"/>
        <v/>
      </c>
      <c r="N86" s="139" t="str">
        <f t="shared" ca="1" si="38"/>
        <v/>
      </c>
      <c r="O86" s="140" t="str">
        <f t="shared" ca="1" si="42"/>
        <v/>
      </c>
      <c r="P86" s="118" t="str">
        <f t="shared" ca="1" si="43"/>
        <v/>
      </c>
      <c r="Q86" s="138" t="str">
        <f t="shared" ca="1" si="44"/>
        <v/>
      </c>
    </row>
    <row r="87" spans="1:17" x14ac:dyDescent="0.15">
      <c r="A87" s="138" t="str">
        <f t="shared" ca="1" si="39"/>
        <v/>
      </c>
      <c r="B87" s="102" t="str">
        <f t="shared" ca="1" si="28"/>
        <v/>
      </c>
      <c r="C87" s="102" t="str">
        <f t="shared" ca="1" si="29"/>
        <v/>
      </c>
      <c r="D87" s="102" t="str">
        <f t="shared" ca="1" si="30"/>
        <v/>
      </c>
      <c r="E87" s="102" t="str">
        <f t="shared" ca="1" si="31"/>
        <v/>
      </c>
      <c r="F87" s="102" t="str">
        <f t="shared" ca="1" si="32"/>
        <v/>
      </c>
      <c r="G87" s="102" t="str">
        <f t="shared" ca="1" si="33"/>
        <v/>
      </c>
      <c r="H87" s="139" t="str">
        <f t="shared" ca="1" si="34"/>
        <v/>
      </c>
      <c r="I87" s="139" t="str">
        <f t="shared" ca="1" si="35"/>
        <v/>
      </c>
      <c r="J87" s="140" t="str">
        <f t="shared" ca="1" si="40"/>
        <v/>
      </c>
      <c r="K87" s="118" t="str">
        <f t="shared" ca="1" si="41"/>
        <v/>
      </c>
      <c r="L87" s="118" t="str">
        <f t="shared" ca="1" si="36"/>
        <v/>
      </c>
      <c r="M87" s="141" t="str">
        <f t="shared" ca="1" si="37"/>
        <v/>
      </c>
      <c r="N87" s="139" t="str">
        <f t="shared" ca="1" si="38"/>
        <v/>
      </c>
      <c r="O87" s="140" t="str">
        <f t="shared" ca="1" si="42"/>
        <v/>
      </c>
      <c r="P87" s="118" t="str">
        <f t="shared" ca="1" si="43"/>
        <v/>
      </c>
      <c r="Q87" s="138" t="str">
        <f t="shared" ca="1" si="44"/>
        <v/>
      </c>
    </row>
    <row r="88" spans="1:17" x14ac:dyDescent="0.15">
      <c r="A88" s="138" t="str">
        <f t="shared" ca="1" si="39"/>
        <v/>
      </c>
      <c r="B88" s="102" t="str">
        <f t="shared" ca="1" si="28"/>
        <v/>
      </c>
      <c r="C88" s="102" t="str">
        <f t="shared" ca="1" si="29"/>
        <v/>
      </c>
      <c r="D88" s="102" t="str">
        <f t="shared" ca="1" si="30"/>
        <v/>
      </c>
      <c r="E88" s="102" t="str">
        <f t="shared" ca="1" si="31"/>
        <v/>
      </c>
      <c r="F88" s="102" t="str">
        <f t="shared" ca="1" si="32"/>
        <v/>
      </c>
      <c r="G88" s="102" t="str">
        <f t="shared" ca="1" si="33"/>
        <v/>
      </c>
      <c r="H88" s="139" t="str">
        <f t="shared" ca="1" si="34"/>
        <v/>
      </c>
      <c r="I88" s="139" t="str">
        <f t="shared" ca="1" si="35"/>
        <v/>
      </c>
      <c r="J88" s="140" t="str">
        <f t="shared" ca="1" si="40"/>
        <v/>
      </c>
      <c r="K88" s="118" t="str">
        <f t="shared" ca="1" si="41"/>
        <v/>
      </c>
      <c r="L88" s="118" t="str">
        <f t="shared" ca="1" si="36"/>
        <v/>
      </c>
      <c r="M88" s="141" t="str">
        <f t="shared" ca="1" si="37"/>
        <v/>
      </c>
      <c r="N88" s="139" t="str">
        <f t="shared" ca="1" si="38"/>
        <v/>
      </c>
      <c r="O88" s="140" t="str">
        <f t="shared" ca="1" si="42"/>
        <v/>
      </c>
      <c r="P88" s="118" t="str">
        <f t="shared" ca="1" si="43"/>
        <v/>
      </c>
      <c r="Q88" s="138" t="str">
        <f t="shared" ca="1" si="44"/>
        <v/>
      </c>
    </row>
    <row r="89" spans="1:17" x14ac:dyDescent="0.15">
      <c r="A89" s="138" t="str">
        <f t="shared" ca="1" si="39"/>
        <v/>
      </c>
      <c r="B89" s="102" t="str">
        <f t="shared" ca="1" si="28"/>
        <v/>
      </c>
      <c r="C89" s="102" t="str">
        <f t="shared" ca="1" si="29"/>
        <v/>
      </c>
      <c r="D89" s="102" t="str">
        <f t="shared" ca="1" si="30"/>
        <v/>
      </c>
      <c r="E89" s="102" t="str">
        <f t="shared" ca="1" si="31"/>
        <v/>
      </c>
      <c r="F89" s="102" t="str">
        <f t="shared" ca="1" si="32"/>
        <v/>
      </c>
      <c r="G89" s="102" t="str">
        <f t="shared" ca="1" si="33"/>
        <v/>
      </c>
      <c r="H89" s="139" t="str">
        <f t="shared" ca="1" si="34"/>
        <v/>
      </c>
      <c r="I89" s="139" t="str">
        <f t="shared" ca="1" si="35"/>
        <v/>
      </c>
      <c r="J89" s="140" t="str">
        <f t="shared" ca="1" si="40"/>
        <v/>
      </c>
      <c r="K89" s="118" t="str">
        <f t="shared" ca="1" si="41"/>
        <v/>
      </c>
      <c r="L89" s="118" t="str">
        <f t="shared" ca="1" si="36"/>
        <v/>
      </c>
      <c r="M89" s="141" t="str">
        <f t="shared" ca="1" si="37"/>
        <v/>
      </c>
      <c r="N89" s="139" t="str">
        <f t="shared" ca="1" si="38"/>
        <v/>
      </c>
      <c r="O89" s="140" t="str">
        <f t="shared" ca="1" si="42"/>
        <v/>
      </c>
      <c r="P89" s="118" t="str">
        <f t="shared" ca="1" si="43"/>
        <v/>
      </c>
      <c r="Q89" s="138" t="str">
        <f t="shared" ca="1" si="44"/>
        <v/>
      </c>
    </row>
    <row r="90" spans="1:17" x14ac:dyDescent="0.15">
      <c r="A90" s="138" t="str">
        <f t="shared" ca="1" si="39"/>
        <v/>
      </c>
      <c r="B90" s="102" t="str">
        <f t="shared" ca="1" si="28"/>
        <v/>
      </c>
      <c r="C90" s="102" t="str">
        <f t="shared" ca="1" si="29"/>
        <v/>
      </c>
      <c r="D90" s="102" t="str">
        <f t="shared" ca="1" si="30"/>
        <v/>
      </c>
      <c r="E90" s="102" t="str">
        <f t="shared" ca="1" si="31"/>
        <v/>
      </c>
      <c r="F90" s="102" t="str">
        <f t="shared" ca="1" si="32"/>
        <v/>
      </c>
      <c r="G90" s="102" t="str">
        <f t="shared" ca="1" si="33"/>
        <v/>
      </c>
      <c r="H90" s="139" t="str">
        <f t="shared" ca="1" si="34"/>
        <v/>
      </c>
      <c r="I90" s="139" t="str">
        <f t="shared" ca="1" si="35"/>
        <v/>
      </c>
      <c r="J90" s="140" t="str">
        <f t="shared" ca="1" si="40"/>
        <v/>
      </c>
      <c r="K90" s="118" t="str">
        <f t="shared" ca="1" si="41"/>
        <v/>
      </c>
      <c r="L90" s="118" t="str">
        <f t="shared" ca="1" si="36"/>
        <v/>
      </c>
      <c r="M90" s="141" t="str">
        <f t="shared" ca="1" si="37"/>
        <v/>
      </c>
      <c r="N90" s="139" t="str">
        <f t="shared" ca="1" si="38"/>
        <v/>
      </c>
      <c r="O90" s="140" t="str">
        <f t="shared" ca="1" si="42"/>
        <v/>
      </c>
      <c r="P90" s="118" t="str">
        <f t="shared" ca="1" si="43"/>
        <v/>
      </c>
      <c r="Q90" s="138" t="str">
        <f t="shared" ca="1" si="44"/>
        <v/>
      </c>
    </row>
    <row r="91" spans="1:17" x14ac:dyDescent="0.15">
      <c r="A91" s="138" t="str">
        <f t="shared" ca="1" si="39"/>
        <v/>
      </c>
      <c r="B91" s="102" t="str">
        <f t="shared" ca="1" si="28"/>
        <v/>
      </c>
      <c r="C91" s="102" t="str">
        <f t="shared" ca="1" si="29"/>
        <v/>
      </c>
      <c r="D91" s="102" t="str">
        <f t="shared" ca="1" si="30"/>
        <v/>
      </c>
      <c r="E91" s="102" t="str">
        <f t="shared" ca="1" si="31"/>
        <v/>
      </c>
      <c r="F91" s="102" t="str">
        <f t="shared" ca="1" si="32"/>
        <v/>
      </c>
      <c r="G91" s="102" t="str">
        <f t="shared" ca="1" si="33"/>
        <v/>
      </c>
      <c r="H91" s="139" t="str">
        <f t="shared" ca="1" si="34"/>
        <v/>
      </c>
      <c r="I91" s="139" t="str">
        <f t="shared" ca="1" si="35"/>
        <v/>
      </c>
      <c r="J91" s="140" t="str">
        <f t="shared" ca="1" si="40"/>
        <v/>
      </c>
      <c r="K91" s="118" t="str">
        <f t="shared" ca="1" si="41"/>
        <v/>
      </c>
      <c r="L91" s="118" t="str">
        <f t="shared" ca="1" si="36"/>
        <v/>
      </c>
      <c r="M91" s="141" t="str">
        <f t="shared" ca="1" si="37"/>
        <v/>
      </c>
      <c r="N91" s="139" t="str">
        <f t="shared" ca="1" si="38"/>
        <v/>
      </c>
      <c r="O91" s="140" t="str">
        <f t="shared" ca="1" si="42"/>
        <v/>
      </c>
      <c r="P91" s="118" t="str">
        <f t="shared" ca="1" si="43"/>
        <v/>
      </c>
      <c r="Q91" s="138" t="str">
        <f t="shared" ca="1" si="44"/>
        <v/>
      </c>
    </row>
    <row r="92" spans="1:17" x14ac:dyDescent="0.15">
      <c r="A92" s="138" t="str">
        <f t="shared" ca="1" si="39"/>
        <v/>
      </c>
      <c r="B92" s="102" t="str">
        <f t="shared" ca="1" si="28"/>
        <v/>
      </c>
      <c r="C92" s="102" t="str">
        <f t="shared" ca="1" si="29"/>
        <v/>
      </c>
      <c r="D92" s="102" t="str">
        <f t="shared" ca="1" si="30"/>
        <v/>
      </c>
      <c r="E92" s="102" t="str">
        <f t="shared" ca="1" si="31"/>
        <v/>
      </c>
      <c r="F92" s="102" t="str">
        <f t="shared" ca="1" si="32"/>
        <v/>
      </c>
      <c r="G92" s="102" t="str">
        <f t="shared" ca="1" si="33"/>
        <v/>
      </c>
      <c r="H92" s="139" t="str">
        <f t="shared" ca="1" si="34"/>
        <v/>
      </c>
      <c r="I92" s="139" t="str">
        <f t="shared" ca="1" si="35"/>
        <v/>
      </c>
      <c r="J92" s="140" t="str">
        <f t="shared" ca="1" si="40"/>
        <v/>
      </c>
      <c r="K92" s="118" t="str">
        <f t="shared" ca="1" si="41"/>
        <v/>
      </c>
      <c r="L92" s="118" t="str">
        <f t="shared" ca="1" si="36"/>
        <v/>
      </c>
      <c r="M92" s="141" t="str">
        <f t="shared" ca="1" si="37"/>
        <v/>
      </c>
      <c r="N92" s="139" t="str">
        <f t="shared" ca="1" si="38"/>
        <v/>
      </c>
      <c r="O92" s="140" t="str">
        <f t="shared" ca="1" si="42"/>
        <v/>
      </c>
      <c r="P92" s="118" t="str">
        <f t="shared" ca="1" si="43"/>
        <v/>
      </c>
      <c r="Q92" s="138" t="str">
        <f t="shared" ca="1" si="44"/>
        <v/>
      </c>
    </row>
    <row r="93" spans="1:17" x14ac:dyDescent="0.15">
      <c r="A93" s="138" t="str">
        <f t="shared" ca="1" si="39"/>
        <v/>
      </c>
      <c r="B93" s="102" t="str">
        <f t="shared" ca="1" si="28"/>
        <v/>
      </c>
      <c r="C93" s="102" t="str">
        <f t="shared" ca="1" si="29"/>
        <v/>
      </c>
      <c r="D93" s="102" t="str">
        <f t="shared" ca="1" si="30"/>
        <v/>
      </c>
      <c r="E93" s="102" t="str">
        <f t="shared" ca="1" si="31"/>
        <v/>
      </c>
      <c r="F93" s="102" t="str">
        <f t="shared" ca="1" si="32"/>
        <v/>
      </c>
      <c r="G93" s="102" t="str">
        <f t="shared" ca="1" si="33"/>
        <v/>
      </c>
      <c r="H93" s="139" t="str">
        <f t="shared" ca="1" si="34"/>
        <v/>
      </c>
      <c r="I93" s="139" t="str">
        <f t="shared" ca="1" si="35"/>
        <v/>
      </c>
      <c r="J93" s="140" t="str">
        <f t="shared" ca="1" si="40"/>
        <v/>
      </c>
      <c r="K93" s="118" t="str">
        <f t="shared" ca="1" si="41"/>
        <v/>
      </c>
      <c r="L93" s="118" t="str">
        <f t="shared" ca="1" si="36"/>
        <v/>
      </c>
      <c r="M93" s="141" t="str">
        <f t="shared" ca="1" si="37"/>
        <v/>
      </c>
      <c r="N93" s="139" t="str">
        <f t="shared" ca="1" si="38"/>
        <v/>
      </c>
      <c r="O93" s="140" t="str">
        <f t="shared" ca="1" si="42"/>
        <v/>
      </c>
      <c r="P93" s="118" t="str">
        <f t="shared" ca="1" si="43"/>
        <v/>
      </c>
      <c r="Q93" s="138" t="str">
        <f t="shared" ca="1" si="44"/>
        <v/>
      </c>
    </row>
    <row r="94" spans="1:17" x14ac:dyDescent="0.15">
      <c r="A94" s="138" t="str">
        <f t="shared" ca="1" si="39"/>
        <v/>
      </c>
      <c r="B94" s="102" t="str">
        <f t="shared" ca="1" si="28"/>
        <v/>
      </c>
      <c r="C94" s="102" t="str">
        <f t="shared" ca="1" si="29"/>
        <v/>
      </c>
      <c r="D94" s="102" t="str">
        <f t="shared" ca="1" si="30"/>
        <v/>
      </c>
      <c r="E94" s="102" t="str">
        <f t="shared" ca="1" si="31"/>
        <v/>
      </c>
      <c r="F94" s="102" t="str">
        <f t="shared" ca="1" si="32"/>
        <v/>
      </c>
      <c r="G94" s="102" t="str">
        <f t="shared" ca="1" si="33"/>
        <v/>
      </c>
      <c r="H94" s="139" t="str">
        <f t="shared" ca="1" si="34"/>
        <v/>
      </c>
      <c r="I94" s="139" t="str">
        <f t="shared" ca="1" si="35"/>
        <v/>
      </c>
      <c r="J94" s="140" t="str">
        <f t="shared" ca="1" si="40"/>
        <v/>
      </c>
      <c r="K94" s="118" t="str">
        <f t="shared" ca="1" si="41"/>
        <v/>
      </c>
      <c r="L94" s="118" t="str">
        <f t="shared" ca="1" si="36"/>
        <v/>
      </c>
      <c r="M94" s="141" t="str">
        <f t="shared" ca="1" si="37"/>
        <v/>
      </c>
      <c r="N94" s="139" t="str">
        <f t="shared" ca="1" si="38"/>
        <v/>
      </c>
      <c r="O94" s="140" t="str">
        <f t="shared" ca="1" si="42"/>
        <v/>
      </c>
      <c r="P94" s="118" t="str">
        <f t="shared" ca="1" si="43"/>
        <v/>
      </c>
      <c r="Q94" s="138" t="str">
        <f t="shared" ca="1" si="44"/>
        <v/>
      </c>
    </row>
    <row r="95" spans="1:17" x14ac:dyDescent="0.15">
      <c r="A95" s="138" t="str">
        <f t="shared" ca="1" si="39"/>
        <v/>
      </c>
      <c r="B95" s="102" t="str">
        <f t="shared" ca="1" si="28"/>
        <v/>
      </c>
      <c r="C95" s="102" t="str">
        <f t="shared" ca="1" si="29"/>
        <v/>
      </c>
      <c r="D95" s="102" t="str">
        <f t="shared" ca="1" si="30"/>
        <v/>
      </c>
      <c r="E95" s="102" t="str">
        <f t="shared" ca="1" si="31"/>
        <v/>
      </c>
      <c r="F95" s="102" t="str">
        <f t="shared" ca="1" si="32"/>
        <v/>
      </c>
      <c r="G95" s="102" t="str">
        <f t="shared" ca="1" si="33"/>
        <v/>
      </c>
      <c r="H95" s="139" t="str">
        <f t="shared" ca="1" si="34"/>
        <v/>
      </c>
      <c r="I95" s="139" t="str">
        <f t="shared" ca="1" si="35"/>
        <v/>
      </c>
      <c r="J95" s="140" t="str">
        <f t="shared" ca="1" si="40"/>
        <v/>
      </c>
      <c r="K95" s="118" t="str">
        <f t="shared" ca="1" si="41"/>
        <v/>
      </c>
      <c r="L95" s="118" t="str">
        <f t="shared" ca="1" si="36"/>
        <v/>
      </c>
      <c r="M95" s="141" t="str">
        <f t="shared" ca="1" si="37"/>
        <v/>
      </c>
      <c r="N95" s="139" t="str">
        <f t="shared" ca="1" si="38"/>
        <v/>
      </c>
      <c r="O95" s="140" t="str">
        <f t="shared" ca="1" si="42"/>
        <v/>
      </c>
      <c r="P95" s="118" t="str">
        <f t="shared" ca="1" si="43"/>
        <v/>
      </c>
      <c r="Q95" s="138" t="str">
        <f t="shared" ca="1" si="44"/>
        <v/>
      </c>
    </row>
    <row r="96" spans="1:17" x14ac:dyDescent="0.15">
      <c r="A96" s="138" t="str">
        <f t="shared" ca="1" si="39"/>
        <v/>
      </c>
      <c r="B96" s="102" t="str">
        <f t="shared" ca="1" si="28"/>
        <v/>
      </c>
      <c r="C96" s="102" t="str">
        <f t="shared" ca="1" si="29"/>
        <v/>
      </c>
      <c r="D96" s="102" t="str">
        <f t="shared" ca="1" si="30"/>
        <v/>
      </c>
      <c r="E96" s="102" t="str">
        <f t="shared" ca="1" si="31"/>
        <v/>
      </c>
      <c r="F96" s="102" t="str">
        <f t="shared" ca="1" si="32"/>
        <v/>
      </c>
      <c r="G96" s="102" t="str">
        <f t="shared" ca="1" si="33"/>
        <v/>
      </c>
      <c r="H96" s="139" t="str">
        <f t="shared" ca="1" si="34"/>
        <v/>
      </c>
      <c r="I96" s="139" t="str">
        <f t="shared" ca="1" si="35"/>
        <v/>
      </c>
      <c r="J96" s="140" t="str">
        <f t="shared" ca="1" si="40"/>
        <v/>
      </c>
      <c r="K96" s="118" t="str">
        <f t="shared" ca="1" si="41"/>
        <v/>
      </c>
      <c r="L96" s="118" t="str">
        <f t="shared" ca="1" si="36"/>
        <v/>
      </c>
      <c r="M96" s="141" t="str">
        <f t="shared" ca="1" si="37"/>
        <v/>
      </c>
      <c r="N96" s="139" t="str">
        <f t="shared" ca="1" si="38"/>
        <v/>
      </c>
      <c r="O96" s="140" t="str">
        <f t="shared" ca="1" si="42"/>
        <v/>
      </c>
      <c r="P96" s="118" t="str">
        <f t="shared" ca="1" si="43"/>
        <v/>
      </c>
      <c r="Q96" s="138" t="str">
        <f t="shared" ca="1" si="44"/>
        <v/>
      </c>
    </row>
    <row r="97" spans="1:17" x14ac:dyDescent="0.15">
      <c r="A97" s="138" t="str">
        <f t="shared" ca="1" si="39"/>
        <v/>
      </c>
      <c r="B97" s="102" t="str">
        <f t="shared" ca="1" si="28"/>
        <v/>
      </c>
      <c r="C97" s="102" t="str">
        <f t="shared" ca="1" si="29"/>
        <v/>
      </c>
      <c r="D97" s="102" t="str">
        <f t="shared" ca="1" si="30"/>
        <v/>
      </c>
      <c r="E97" s="102" t="str">
        <f t="shared" ca="1" si="31"/>
        <v/>
      </c>
      <c r="F97" s="102" t="str">
        <f t="shared" ca="1" si="32"/>
        <v/>
      </c>
      <c r="G97" s="102" t="str">
        <f t="shared" ca="1" si="33"/>
        <v/>
      </c>
      <c r="H97" s="139" t="str">
        <f t="shared" ca="1" si="34"/>
        <v/>
      </c>
      <c r="I97" s="139" t="str">
        <f t="shared" ca="1" si="35"/>
        <v/>
      </c>
      <c r="J97" s="140" t="str">
        <f t="shared" ca="1" si="40"/>
        <v/>
      </c>
      <c r="K97" s="118" t="str">
        <f t="shared" ca="1" si="41"/>
        <v/>
      </c>
      <c r="L97" s="118" t="str">
        <f t="shared" ca="1" si="36"/>
        <v/>
      </c>
      <c r="M97" s="141" t="str">
        <f t="shared" ca="1" si="37"/>
        <v/>
      </c>
      <c r="N97" s="139" t="str">
        <f t="shared" ca="1" si="38"/>
        <v/>
      </c>
      <c r="O97" s="140" t="str">
        <f t="shared" ca="1" si="42"/>
        <v/>
      </c>
      <c r="P97" s="118" t="str">
        <f t="shared" ca="1" si="43"/>
        <v/>
      </c>
      <c r="Q97" s="138" t="str">
        <f t="shared" ca="1" si="44"/>
        <v/>
      </c>
    </row>
    <row r="98" spans="1:17" x14ac:dyDescent="0.15">
      <c r="A98" s="138" t="str">
        <f t="shared" ca="1" si="39"/>
        <v/>
      </c>
      <c r="B98" s="102" t="str">
        <f t="shared" ca="1" si="28"/>
        <v/>
      </c>
      <c r="C98" s="102" t="str">
        <f t="shared" ca="1" si="29"/>
        <v/>
      </c>
      <c r="D98" s="102" t="str">
        <f t="shared" ca="1" si="30"/>
        <v/>
      </c>
      <c r="E98" s="102" t="str">
        <f t="shared" ca="1" si="31"/>
        <v/>
      </c>
      <c r="F98" s="102" t="str">
        <f t="shared" ca="1" si="32"/>
        <v/>
      </c>
      <c r="G98" s="102" t="str">
        <f t="shared" ca="1" si="33"/>
        <v/>
      </c>
      <c r="H98" s="139" t="str">
        <f t="shared" ca="1" si="34"/>
        <v/>
      </c>
      <c r="I98" s="139" t="str">
        <f t="shared" ca="1" si="35"/>
        <v/>
      </c>
      <c r="J98" s="140" t="str">
        <f t="shared" ca="1" si="40"/>
        <v/>
      </c>
      <c r="K98" s="118" t="str">
        <f t="shared" ca="1" si="41"/>
        <v/>
      </c>
      <c r="L98" s="118" t="str">
        <f t="shared" ca="1" si="36"/>
        <v/>
      </c>
      <c r="M98" s="141" t="str">
        <f t="shared" ca="1" si="37"/>
        <v/>
      </c>
      <c r="N98" s="139" t="str">
        <f t="shared" ca="1" si="38"/>
        <v/>
      </c>
      <c r="O98" s="140" t="str">
        <f t="shared" ca="1" si="42"/>
        <v/>
      </c>
      <c r="P98" s="118" t="str">
        <f t="shared" ca="1" si="43"/>
        <v/>
      </c>
      <c r="Q98" s="138" t="str">
        <f t="shared" ca="1" si="44"/>
        <v/>
      </c>
    </row>
    <row r="99" spans="1:17" x14ac:dyDescent="0.15">
      <c r="A99" s="138" t="str">
        <f t="shared" ca="1" si="39"/>
        <v/>
      </c>
      <c r="B99" s="102" t="str">
        <f t="shared" ca="1" si="28"/>
        <v/>
      </c>
      <c r="C99" s="102" t="str">
        <f t="shared" ca="1" si="29"/>
        <v/>
      </c>
      <c r="D99" s="102" t="str">
        <f t="shared" ca="1" si="30"/>
        <v/>
      </c>
      <c r="E99" s="102" t="str">
        <f t="shared" ca="1" si="31"/>
        <v/>
      </c>
      <c r="F99" s="102" t="str">
        <f t="shared" ca="1" si="32"/>
        <v/>
      </c>
      <c r="G99" s="102" t="str">
        <f t="shared" ca="1" si="33"/>
        <v/>
      </c>
      <c r="H99" s="139" t="str">
        <f t="shared" ca="1" si="34"/>
        <v/>
      </c>
      <c r="I99" s="139" t="str">
        <f t="shared" ca="1" si="35"/>
        <v/>
      </c>
      <c r="J99" s="140" t="str">
        <f t="shared" ca="1" si="40"/>
        <v/>
      </c>
      <c r="K99" s="118" t="str">
        <f t="shared" ca="1" si="41"/>
        <v/>
      </c>
      <c r="L99" s="118" t="str">
        <f t="shared" ca="1" si="36"/>
        <v/>
      </c>
      <c r="M99" s="141" t="str">
        <f t="shared" ca="1" si="37"/>
        <v/>
      </c>
      <c r="N99" s="139" t="str">
        <f t="shared" ca="1" si="38"/>
        <v/>
      </c>
      <c r="O99" s="140" t="str">
        <f t="shared" ca="1" si="42"/>
        <v/>
      </c>
      <c r="P99" s="118" t="str">
        <f t="shared" ca="1" si="43"/>
        <v/>
      </c>
      <c r="Q99" s="138" t="str">
        <f t="shared" ca="1" si="44"/>
        <v/>
      </c>
    </row>
    <row r="100" spans="1:17" x14ac:dyDescent="0.15">
      <c r="A100" s="138" t="str">
        <f t="shared" ca="1" si="39"/>
        <v/>
      </c>
      <c r="B100" s="102" t="str">
        <f t="shared" ca="1" si="28"/>
        <v/>
      </c>
      <c r="C100" s="102" t="str">
        <f t="shared" ca="1" si="29"/>
        <v/>
      </c>
      <c r="D100" s="102" t="str">
        <f t="shared" ca="1" si="30"/>
        <v/>
      </c>
      <c r="E100" s="102" t="str">
        <f t="shared" ca="1" si="31"/>
        <v/>
      </c>
      <c r="F100" s="102" t="str">
        <f t="shared" ca="1" si="32"/>
        <v/>
      </c>
      <c r="G100" s="102" t="str">
        <f t="shared" ca="1" si="33"/>
        <v/>
      </c>
      <c r="H100" s="139" t="str">
        <f t="shared" ca="1" si="34"/>
        <v/>
      </c>
      <c r="I100" s="139" t="str">
        <f t="shared" ca="1" si="35"/>
        <v/>
      </c>
      <c r="J100" s="140" t="str">
        <f t="shared" ca="1" si="40"/>
        <v/>
      </c>
      <c r="K100" s="118" t="str">
        <f t="shared" ca="1" si="41"/>
        <v/>
      </c>
      <c r="L100" s="118" t="str">
        <f t="shared" ca="1" si="36"/>
        <v/>
      </c>
      <c r="M100" s="141" t="str">
        <f t="shared" ca="1" si="37"/>
        <v/>
      </c>
      <c r="N100" s="139" t="str">
        <f t="shared" ca="1" si="38"/>
        <v/>
      </c>
      <c r="O100" s="140" t="str">
        <f t="shared" ca="1" si="42"/>
        <v/>
      </c>
      <c r="P100" s="118" t="str">
        <f t="shared" ca="1" si="43"/>
        <v/>
      </c>
      <c r="Q100" s="138" t="str">
        <f t="shared" ca="1" si="44"/>
        <v/>
      </c>
    </row>
    <row r="101" spans="1:17" x14ac:dyDescent="0.15">
      <c r="A101" s="138" t="str">
        <f t="shared" ca="1" si="39"/>
        <v/>
      </c>
      <c r="B101" s="102" t="str">
        <f t="shared" ca="1" si="28"/>
        <v/>
      </c>
      <c r="C101" s="102" t="str">
        <f t="shared" ca="1" si="29"/>
        <v/>
      </c>
      <c r="D101" s="102" t="str">
        <f t="shared" ca="1" si="30"/>
        <v/>
      </c>
      <c r="E101" s="102" t="str">
        <f t="shared" ca="1" si="31"/>
        <v/>
      </c>
      <c r="F101" s="102" t="str">
        <f t="shared" ca="1" si="32"/>
        <v/>
      </c>
      <c r="G101" s="102" t="str">
        <f t="shared" ca="1" si="33"/>
        <v/>
      </c>
      <c r="H101" s="139" t="str">
        <f t="shared" ca="1" si="34"/>
        <v/>
      </c>
      <c r="I101" s="139" t="str">
        <f t="shared" ca="1" si="35"/>
        <v/>
      </c>
      <c r="J101" s="140" t="str">
        <f t="shared" ca="1" si="40"/>
        <v/>
      </c>
      <c r="K101" s="118" t="str">
        <f t="shared" ca="1" si="41"/>
        <v/>
      </c>
      <c r="L101" s="118" t="str">
        <f t="shared" ca="1" si="36"/>
        <v/>
      </c>
      <c r="M101" s="141" t="str">
        <f t="shared" ca="1" si="37"/>
        <v/>
      </c>
      <c r="N101" s="139" t="str">
        <f t="shared" ca="1" si="38"/>
        <v/>
      </c>
      <c r="O101" s="140" t="str">
        <f t="shared" ca="1" si="42"/>
        <v/>
      </c>
      <c r="P101" s="118" t="str">
        <f t="shared" ca="1" si="43"/>
        <v/>
      </c>
      <c r="Q101" s="138" t="str">
        <f t="shared" ca="1" si="44"/>
        <v/>
      </c>
    </row>
    <row r="102" spans="1:17" x14ac:dyDescent="0.15">
      <c r="A102" s="138" t="str">
        <f t="shared" ca="1" si="39"/>
        <v/>
      </c>
      <c r="B102" s="102" t="str">
        <f t="shared" ref="B102:B165" ca="1" si="45">IF($A102="","",INDEX(INDIRECT("gdn_raw!AL:AL"),MATCH($B$4,INDIRECT("gdn_raw!AL:AL"),0)+$A102))</f>
        <v/>
      </c>
      <c r="C102" s="102" t="str">
        <f t="shared" ref="C102:C165" ca="1" si="46">IF($A102="","",INDEX(INDIRECT("gdn_raw!AM:AM"),MATCH($B$4,INDIRECT("gdn_raw!AL:AL"),0)+$A102))</f>
        <v/>
      </c>
      <c r="D102" s="102" t="str">
        <f t="shared" ref="D102:D165" ca="1" si="47">IF($A102="","",INDEX(INDIRECT("gdn_raw!AO:AO"),MATCH($B$4,INDIRECT("gdn_raw!AL:AL"),0)+$A102))</f>
        <v/>
      </c>
      <c r="E102" s="102" t="str">
        <f t="shared" ref="E102:E165" ca="1" si="48">IF($A102="","",INDEX(INDIRECT("gdn_raw!AP:AP"),MATCH($B$4,INDIRECT("gdn_raw!AL:AL"),0)+$A102))</f>
        <v/>
      </c>
      <c r="F102" s="102" t="str">
        <f t="shared" ref="F102:F165" ca="1" si="49">IF($A102="","",INDEX(INDIRECT("gdn_raw!AQ:AQ"),MATCH($B$4,INDIRECT("gdn_raw!AL:AL"),0)+$A102))</f>
        <v/>
      </c>
      <c r="G102" s="102" t="str">
        <f t="shared" ref="G102:G165" ca="1" si="50">IF($A102="","",INDEX(INDIRECT("gdn_raw!AR:AR"),MATCH($B$4,INDIRECT("gdn_raw!AL:AL"),0)+$A102))</f>
        <v/>
      </c>
      <c r="H102" s="139" t="str">
        <f t="shared" ref="H102:H165" ca="1" si="51">IF($A102="","",INDEX(INDIRECT("gdn_raw!AU:AU"),MATCH($B$4,INDIRECT("gdn_raw!AL:AL"),0)+$A102))</f>
        <v/>
      </c>
      <c r="I102" s="139" t="str">
        <f t="shared" ref="I102:I165" ca="1" si="52">IF($A102="","",INDEX(INDIRECT("gdn_raw!AV:AV"),MATCH($B$4,INDIRECT("gdn_raw!AL:AL"),0)+$A102))</f>
        <v/>
      </c>
      <c r="J102" s="140" t="str">
        <f t="shared" ca="1" si="40"/>
        <v/>
      </c>
      <c r="K102" s="118" t="str">
        <f t="shared" ca="1" si="41"/>
        <v/>
      </c>
      <c r="L102" s="118" t="str">
        <f t="shared" ref="L102:L165" ca="1" si="53">IF($A102="","",INDEX(INDIRECT("gdn_raw!AX:AX"),MATCH($B$4,INDIRECT("gdn_raw!AL:AL"),0)+$A102))</f>
        <v/>
      </c>
      <c r="M102" s="141" t="str">
        <f t="shared" ref="M102:M165" ca="1" si="54">IF($A102="","",INDEX(INDIRECT("gdn_raw!AY:AY"),MATCH($B$4,INDIRECT("gdn_raw!AL:AL"),0)+$A102))</f>
        <v/>
      </c>
      <c r="N102" s="139" t="str">
        <f t="shared" ref="N102:N165" ca="1" si="55">IF($A102="","",INDEX(INDIRECT("gdn_raw!BA:BA"),MATCH($B$4,INDIRECT("gdn_raw!AL:AL"),0)+$A102))</f>
        <v/>
      </c>
      <c r="O102" s="140" t="str">
        <f t="shared" ca="1" si="42"/>
        <v/>
      </c>
      <c r="P102" s="118" t="str">
        <f t="shared" ca="1" si="43"/>
        <v/>
      </c>
      <c r="Q102" s="138" t="str">
        <f t="shared" ca="1" si="44"/>
        <v/>
      </c>
    </row>
    <row r="103" spans="1:17" x14ac:dyDescent="0.15">
      <c r="A103" s="138" t="str">
        <f t="shared" ca="1" si="39"/>
        <v/>
      </c>
      <c r="B103" s="102" t="str">
        <f t="shared" ca="1" si="45"/>
        <v/>
      </c>
      <c r="C103" s="102" t="str">
        <f t="shared" ca="1" si="46"/>
        <v/>
      </c>
      <c r="D103" s="102" t="str">
        <f t="shared" ca="1" si="47"/>
        <v/>
      </c>
      <c r="E103" s="102" t="str">
        <f t="shared" ca="1" si="48"/>
        <v/>
      </c>
      <c r="F103" s="102" t="str">
        <f t="shared" ca="1" si="49"/>
        <v/>
      </c>
      <c r="G103" s="102" t="str">
        <f t="shared" ca="1" si="50"/>
        <v/>
      </c>
      <c r="H103" s="139" t="str">
        <f t="shared" ca="1" si="51"/>
        <v/>
      </c>
      <c r="I103" s="139" t="str">
        <f t="shared" ca="1" si="52"/>
        <v/>
      </c>
      <c r="J103" s="140" t="str">
        <f t="shared" ca="1" si="40"/>
        <v/>
      </c>
      <c r="K103" s="118" t="str">
        <f t="shared" ca="1" si="41"/>
        <v/>
      </c>
      <c r="L103" s="118" t="str">
        <f t="shared" ca="1" si="53"/>
        <v/>
      </c>
      <c r="M103" s="141" t="str">
        <f t="shared" ca="1" si="54"/>
        <v/>
      </c>
      <c r="N103" s="139" t="str">
        <f t="shared" ca="1" si="55"/>
        <v/>
      </c>
      <c r="O103" s="140" t="str">
        <f t="shared" ca="1" si="42"/>
        <v/>
      </c>
      <c r="P103" s="118" t="str">
        <f t="shared" ca="1" si="43"/>
        <v/>
      </c>
      <c r="Q103" s="138" t="str">
        <f t="shared" ca="1" si="44"/>
        <v/>
      </c>
    </row>
    <row r="104" spans="1:17" x14ac:dyDescent="0.15">
      <c r="A104" s="138" t="str">
        <f t="shared" ca="1" si="39"/>
        <v/>
      </c>
      <c r="B104" s="102" t="str">
        <f t="shared" ca="1" si="45"/>
        <v/>
      </c>
      <c r="C104" s="102" t="str">
        <f t="shared" ca="1" si="46"/>
        <v/>
      </c>
      <c r="D104" s="102" t="str">
        <f t="shared" ca="1" si="47"/>
        <v/>
      </c>
      <c r="E104" s="102" t="str">
        <f t="shared" ca="1" si="48"/>
        <v/>
      </c>
      <c r="F104" s="102" t="str">
        <f t="shared" ca="1" si="49"/>
        <v/>
      </c>
      <c r="G104" s="102" t="str">
        <f t="shared" ca="1" si="50"/>
        <v/>
      </c>
      <c r="H104" s="139" t="str">
        <f t="shared" ca="1" si="51"/>
        <v/>
      </c>
      <c r="I104" s="139" t="str">
        <f t="shared" ca="1" si="52"/>
        <v/>
      </c>
      <c r="J104" s="140" t="str">
        <f t="shared" ca="1" si="40"/>
        <v/>
      </c>
      <c r="K104" s="118" t="str">
        <f t="shared" ca="1" si="41"/>
        <v/>
      </c>
      <c r="L104" s="118" t="str">
        <f t="shared" ca="1" si="53"/>
        <v/>
      </c>
      <c r="M104" s="141" t="str">
        <f t="shared" ca="1" si="54"/>
        <v/>
      </c>
      <c r="N104" s="139" t="str">
        <f t="shared" ca="1" si="55"/>
        <v/>
      </c>
      <c r="O104" s="140" t="str">
        <f t="shared" ca="1" si="42"/>
        <v/>
      </c>
      <c r="P104" s="118" t="str">
        <f t="shared" ca="1" si="43"/>
        <v/>
      </c>
      <c r="Q104" s="138" t="str">
        <f t="shared" ca="1" si="44"/>
        <v/>
      </c>
    </row>
    <row r="105" spans="1:17" x14ac:dyDescent="0.15">
      <c r="A105" s="138" t="str">
        <f t="shared" ca="1" si="39"/>
        <v/>
      </c>
      <c r="B105" s="102" t="str">
        <f t="shared" ca="1" si="45"/>
        <v/>
      </c>
      <c r="C105" s="102" t="str">
        <f t="shared" ca="1" si="46"/>
        <v/>
      </c>
      <c r="D105" s="102" t="str">
        <f t="shared" ca="1" si="47"/>
        <v/>
      </c>
      <c r="E105" s="102" t="str">
        <f t="shared" ca="1" si="48"/>
        <v/>
      </c>
      <c r="F105" s="102" t="str">
        <f t="shared" ca="1" si="49"/>
        <v/>
      </c>
      <c r="G105" s="102" t="str">
        <f t="shared" ca="1" si="50"/>
        <v/>
      </c>
      <c r="H105" s="139" t="str">
        <f t="shared" ca="1" si="51"/>
        <v/>
      </c>
      <c r="I105" s="139" t="str">
        <f t="shared" ca="1" si="52"/>
        <v/>
      </c>
      <c r="J105" s="140" t="str">
        <f t="shared" ca="1" si="40"/>
        <v/>
      </c>
      <c r="K105" s="118" t="str">
        <f t="shared" ca="1" si="41"/>
        <v/>
      </c>
      <c r="L105" s="118" t="str">
        <f t="shared" ca="1" si="53"/>
        <v/>
      </c>
      <c r="M105" s="141" t="str">
        <f t="shared" ca="1" si="54"/>
        <v/>
      </c>
      <c r="N105" s="139" t="str">
        <f t="shared" ca="1" si="55"/>
        <v/>
      </c>
      <c r="O105" s="140" t="str">
        <f t="shared" ca="1" si="42"/>
        <v/>
      </c>
      <c r="P105" s="118" t="str">
        <f t="shared" ca="1" si="43"/>
        <v/>
      </c>
      <c r="Q105" s="138" t="str">
        <f t="shared" ca="1" si="44"/>
        <v/>
      </c>
    </row>
    <row r="106" spans="1:17" x14ac:dyDescent="0.15">
      <c r="A106" s="138" t="str">
        <f t="shared" ca="1" si="39"/>
        <v/>
      </c>
      <c r="B106" s="102" t="str">
        <f t="shared" ca="1" si="45"/>
        <v/>
      </c>
      <c r="C106" s="102" t="str">
        <f t="shared" ca="1" si="46"/>
        <v/>
      </c>
      <c r="D106" s="102" t="str">
        <f t="shared" ca="1" si="47"/>
        <v/>
      </c>
      <c r="E106" s="102" t="str">
        <f t="shared" ca="1" si="48"/>
        <v/>
      </c>
      <c r="F106" s="102" t="str">
        <f t="shared" ca="1" si="49"/>
        <v/>
      </c>
      <c r="G106" s="102" t="str">
        <f t="shared" ca="1" si="50"/>
        <v/>
      </c>
      <c r="H106" s="139" t="str">
        <f t="shared" ca="1" si="51"/>
        <v/>
      </c>
      <c r="I106" s="139" t="str">
        <f t="shared" ca="1" si="52"/>
        <v/>
      </c>
      <c r="J106" s="140" t="str">
        <f t="shared" ca="1" si="40"/>
        <v/>
      </c>
      <c r="K106" s="118" t="str">
        <f t="shared" ca="1" si="41"/>
        <v/>
      </c>
      <c r="L106" s="118" t="str">
        <f t="shared" ca="1" si="53"/>
        <v/>
      </c>
      <c r="M106" s="141" t="str">
        <f t="shared" ca="1" si="54"/>
        <v/>
      </c>
      <c r="N106" s="139" t="str">
        <f t="shared" ca="1" si="55"/>
        <v/>
      </c>
      <c r="O106" s="140" t="str">
        <f t="shared" ca="1" si="42"/>
        <v/>
      </c>
      <c r="P106" s="118" t="str">
        <f t="shared" ca="1" si="43"/>
        <v/>
      </c>
      <c r="Q106" s="138" t="str">
        <f t="shared" ca="1" si="44"/>
        <v/>
      </c>
    </row>
    <row r="107" spans="1:17" x14ac:dyDescent="0.15">
      <c r="A107" s="138" t="str">
        <f t="shared" ca="1" si="39"/>
        <v/>
      </c>
      <c r="B107" s="102" t="str">
        <f t="shared" ca="1" si="45"/>
        <v/>
      </c>
      <c r="C107" s="102" t="str">
        <f t="shared" ca="1" si="46"/>
        <v/>
      </c>
      <c r="D107" s="102" t="str">
        <f t="shared" ca="1" si="47"/>
        <v/>
      </c>
      <c r="E107" s="102" t="str">
        <f t="shared" ca="1" si="48"/>
        <v/>
      </c>
      <c r="F107" s="102" t="str">
        <f t="shared" ca="1" si="49"/>
        <v/>
      </c>
      <c r="G107" s="102" t="str">
        <f t="shared" ca="1" si="50"/>
        <v/>
      </c>
      <c r="H107" s="139" t="str">
        <f t="shared" ca="1" si="51"/>
        <v/>
      </c>
      <c r="I107" s="139" t="str">
        <f t="shared" ca="1" si="52"/>
        <v/>
      </c>
      <c r="J107" s="140" t="str">
        <f t="shared" ref="J107:J170" ca="1" si="56">IF($A107="","",IFERROR(I107/H107,""))</f>
        <v/>
      </c>
      <c r="K107" s="118" t="str">
        <f t="shared" ref="K107:K170" ca="1" si="57">IF($A107="","",IFERROR(L107/I107,""))</f>
        <v/>
      </c>
      <c r="L107" s="118" t="str">
        <f t="shared" ca="1" si="53"/>
        <v/>
      </c>
      <c r="M107" s="141" t="str">
        <f t="shared" ca="1" si="54"/>
        <v/>
      </c>
      <c r="N107" s="139" t="str">
        <f t="shared" ca="1" si="55"/>
        <v/>
      </c>
      <c r="O107" s="140" t="str">
        <f t="shared" ref="O107:O170" ca="1" si="58">IF($A107="","",IFERROR(N107/I107,""))</f>
        <v/>
      </c>
      <c r="P107" s="118" t="str">
        <f t="shared" ref="P107:P170" ca="1" si="59">IF($A107="","",IFERROR(L107/N107,""))</f>
        <v/>
      </c>
      <c r="Q107" s="138" t="str">
        <f t="shared" ref="Q107:Q170" ca="1" si="60">IF($A107="","",IF(N107&gt;0,IF(P107&gt;$P$5,"B","A"),IF(N107=0,IF(L107&gt;$P$5,"C","D"))))</f>
        <v/>
      </c>
    </row>
    <row r="108" spans="1:17" x14ac:dyDescent="0.15">
      <c r="A108" s="138" t="str">
        <f t="shared" ca="1" si="39"/>
        <v/>
      </c>
      <c r="B108" s="102" t="str">
        <f t="shared" ca="1" si="45"/>
        <v/>
      </c>
      <c r="C108" s="102" t="str">
        <f t="shared" ca="1" si="46"/>
        <v/>
      </c>
      <c r="D108" s="102" t="str">
        <f t="shared" ca="1" si="47"/>
        <v/>
      </c>
      <c r="E108" s="102" t="str">
        <f t="shared" ca="1" si="48"/>
        <v/>
      </c>
      <c r="F108" s="102" t="str">
        <f t="shared" ca="1" si="49"/>
        <v/>
      </c>
      <c r="G108" s="102" t="str">
        <f t="shared" ca="1" si="50"/>
        <v/>
      </c>
      <c r="H108" s="139" t="str">
        <f t="shared" ca="1" si="51"/>
        <v/>
      </c>
      <c r="I108" s="139" t="str">
        <f t="shared" ca="1" si="52"/>
        <v/>
      </c>
      <c r="J108" s="140" t="str">
        <f t="shared" ca="1" si="56"/>
        <v/>
      </c>
      <c r="K108" s="118" t="str">
        <f t="shared" ca="1" si="57"/>
        <v/>
      </c>
      <c r="L108" s="118" t="str">
        <f t="shared" ca="1" si="53"/>
        <v/>
      </c>
      <c r="M108" s="141" t="str">
        <f t="shared" ca="1" si="54"/>
        <v/>
      </c>
      <c r="N108" s="139" t="str">
        <f t="shared" ca="1" si="55"/>
        <v/>
      </c>
      <c r="O108" s="140" t="str">
        <f t="shared" ca="1" si="58"/>
        <v/>
      </c>
      <c r="P108" s="118" t="str">
        <f t="shared" ca="1" si="59"/>
        <v/>
      </c>
      <c r="Q108" s="138" t="str">
        <f t="shared" ca="1" si="60"/>
        <v/>
      </c>
    </row>
    <row r="109" spans="1:17" x14ac:dyDescent="0.15">
      <c r="A109" s="138" t="str">
        <f t="shared" ca="1" si="39"/>
        <v/>
      </c>
      <c r="B109" s="102" t="str">
        <f t="shared" ca="1" si="45"/>
        <v/>
      </c>
      <c r="C109" s="102" t="str">
        <f t="shared" ca="1" si="46"/>
        <v/>
      </c>
      <c r="D109" s="102" t="str">
        <f t="shared" ca="1" si="47"/>
        <v/>
      </c>
      <c r="E109" s="102" t="str">
        <f t="shared" ca="1" si="48"/>
        <v/>
      </c>
      <c r="F109" s="102" t="str">
        <f t="shared" ca="1" si="49"/>
        <v/>
      </c>
      <c r="G109" s="102" t="str">
        <f t="shared" ca="1" si="50"/>
        <v/>
      </c>
      <c r="H109" s="139" t="str">
        <f t="shared" ca="1" si="51"/>
        <v/>
      </c>
      <c r="I109" s="139" t="str">
        <f t="shared" ca="1" si="52"/>
        <v/>
      </c>
      <c r="J109" s="140" t="str">
        <f t="shared" ca="1" si="56"/>
        <v/>
      </c>
      <c r="K109" s="118" t="str">
        <f t="shared" ca="1" si="57"/>
        <v/>
      </c>
      <c r="L109" s="118" t="str">
        <f t="shared" ca="1" si="53"/>
        <v/>
      </c>
      <c r="M109" s="141" t="str">
        <f t="shared" ca="1" si="54"/>
        <v/>
      </c>
      <c r="N109" s="139" t="str">
        <f t="shared" ca="1" si="55"/>
        <v/>
      </c>
      <c r="O109" s="140" t="str">
        <f t="shared" ca="1" si="58"/>
        <v/>
      </c>
      <c r="P109" s="118" t="str">
        <f t="shared" ca="1" si="59"/>
        <v/>
      </c>
      <c r="Q109" s="138" t="str">
        <f t="shared" ca="1" si="60"/>
        <v/>
      </c>
    </row>
    <row r="110" spans="1:17" x14ac:dyDescent="0.15">
      <c r="A110" s="138" t="str">
        <f t="shared" ca="1" si="39"/>
        <v/>
      </c>
      <c r="B110" s="102" t="str">
        <f t="shared" ca="1" si="45"/>
        <v/>
      </c>
      <c r="C110" s="102" t="str">
        <f t="shared" ca="1" si="46"/>
        <v/>
      </c>
      <c r="D110" s="102" t="str">
        <f t="shared" ca="1" si="47"/>
        <v/>
      </c>
      <c r="E110" s="102" t="str">
        <f t="shared" ca="1" si="48"/>
        <v/>
      </c>
      <c r="F110" s="102" t="str">
        <f t="shared" ca="1" si="49"/>
        <v/>
      </c>
      <c r="G110" s="102" t="str">
        <f t="shared" ca="1" si="50"/>
        <v/>
      </c>
      <c r="H110" s="139" t="str">
        <f t="shared" ca="1" si="51"/>
        <v/>
      </c>
      <c r="I110" s="139" t="str">
        <f t="shared" ca="1" si="52"/>
        <v/>
      </c>
      <c r="J110" s="140" t="str">
        <f t="shared" ca="1" si="56"/>
        <v/>
      </c>
      <c r="K110" s="118" t="str">
        <f t="shared" ca="1" si="57"/>
        <v/>
      </c>
      <c r="L110" s="118" t="str">
        <f t="shared" ca="1" si="53"/>
        <v/>
      </c>
      <c r="M110" s="141" t="str">
        <f t="shared" ca="1" si="54"/>
        <v/>
      </c>
      <c r="N110" s="139" t="str">
        <f t="shared" ca="1" si="55"/>
        <v/>
      </c>
      <c r="O110" s="140" t="str">
        <f t="shared" ca="1" si="58"/>
        <v/>
      </c>
      <c r="P110" s="118" t="str">
        <f t="shared" ca="1" si="59"/>
        <v/>
      </c>
      <c r="Q110" s="138" t="str">
        <f t="shared" ca="1" si="60"/>
        <v/>
      </c>
    </row>
    <row r="111" spans="1:17" x14ac:dyDescent="0.15">
      <c r="A111" s="138" t="str">
        <f t="shared" ca="1" si="39"/>
        <v/>
      </c>
      <c r="B111" s="102" t="str">
        <f t="shared" ca="1" si="45"/>
        <v/>
      </c>
      <c r="C111" s="102" t="str">
        <f t="shared" ca="1" si="46"/>
        <v/>
      </c>
      <c r="D111" s="102" t="str">
        <f t="shared" ca="1" si="47"/>
        <v/>
      </c>
      <c r="E111" s="102" t="str">
        <f t="shared" ca="1" si="48"/>
        <v/>
      </c>
      <c r="F111" s="102" t="str">
        <f t="shared" ca="1" si="49"/>
        <v/>
      </c>
      <c r="G111" s="102" t="str">
        <f t="shared" ca="1" si="50"/>
        <v/>
      </c>
      <c r="H111" s="139" t="str">
        <f t="shared" ca="1" si="51"/>
        <v/>
      </c>
      <c r="I111" s="139" t="str">
        <f t="shared" ca="1" si="52"/>
        <v/>
      </c>
      <c r="J111" s="140" t="str">
        <f t="shared" ca="1" si="56"/>
        <v/>
      </c>
      <c r="K111" s="118" t="str">
        <f t="shared" ca="1" si="57"/>
        <v/>
      </c>
      <c r="L111" s="118" t="str">
        <f t="shared" ca="1" si="53"/>
        <v/>
      </c>
      <c r="M111" s="141" t="str">
        <f t="shared" ca="1" si="54"/>
        <v/>
      </c>
      <c r="N111" s="139" t="str">
        <f t="shared" ca="1" si="55"/>
        <v/>
      </c>
      <c r="O111" s="140" t="str">
        <f t="shared" ca="1" si="58"/>
        <v/>
      </c>
      <c r="P111" s="118" t="str">
        <f t="shared" ca="1" si="59"/>
        <v/>
      </c>
      <c r="Q111" s="138" t="str">
        <f t="shared" ca="1" si="60"/>
        <v/>
      </c>
    </row>
    <row r="112" spans="1:17" x14ac:dyDescent="0.15">
      <c r="A112" s="138" t="str">
        <f t="shared" ca="1" si="39"/>
        <v/>
      </c>
      <c r="B112" s="102" t="str">
        <f t="shared" ca="1" si="45"/>
        <v/>
      </c>
      <c r="C112" s="102" t="str">
        <f t="shared" ca="1" si="46"/>
        <v/>
      </c>
      <c r="D112" s="102" t="str">
        <f t="shared" ca="1" si="47"/>
        <v/>
      </c>
      <c r="E112" s="102" t="str">
        <f t="shared" ca="1" si="48"/>
        <v/>
      </c>
      <c r="F112" s="102" t="str">
        <f t="shared" ca="1" si="49"/>
        <v/>
      </c>
      <c r="G112" s="102" t="str">
        <f t="shared" ca="1" si="50"/>
        <v/>
      </c>
      <c r="H112" s="139" t="str">
        <f t="shared" ca="1" si="51"/>
        <v/>
      </c>
      <c r="I112" s="139" t="str">
        <f t="shared" ca="1" si="52"/>
        <v/>
      </c>
      <c r="J112" s="140" t="str">
        <f t="shared" ca="1" si="56"/>
        <v/>
      </c>
      <c r="K112" s="118" t="str">
        <f t="shared" ca="1" si="57"/>
        <v/>
      </c>
      <c r="L112" s="118" t="str">
        <f t="shared" ca="1" si="53"/>
        <v/>
      </c>
      <c r="M112" s="141" t="str">
        <f t="shared" ca="1" si="54"/>
        <v/>
      </c>
      <c r="N112" s="139" t="str">
        <f t="shared" ca="1" si="55"/>
        <v/>
      </c>
      <c r="O112" s="140" t="str">
        <f t="shared" ca="1" si="58"/>
        <v/>
      </c>
      <c r="P112" s="118" t="str">
        <f t="shared" ca="1" si="59"/>
        <v/>
      </c>
      <c r="Q112" s="138" t="str">
        <f t="shared" ca="1" si="60"/>
        <v/>
      </c>
    </row>
    <row r="113" spans="1:17" x14ac:dyDescent="0.15">
      <c r="A113" s="138" t="str">
        <f t="shared" ca="1" si="39"/>
        <v/>
      </c>
      <c r="B113" s="102" t="str">
        <f t="shared" ca="1" si="45"/>
        <v/>
      </c>
      <c r="C113" s="102" t="str">
        <f t="shared" ca="1" si="46"/>
        <v/>
      </c>
      <c r="D113" s="102" t="str">
        <f t="shared" ca="1" si="47"/>
        <v/>
      </c>
      <c r="E113" s="102" t="str">
        <f t="shared" ca="1" si="48"/>
        <v/>
      </c>
      <c r="F113" s="102" t="str">
        <f t="shared" ca="1" si="49"/>
        <v/>
      </c>
      <c r="G113" s="102" t="str">
        <f t="shared" ca="1" si="50"/>
        <v/>
      </c>
      <c r="H113" s="139" t="str">
        <f t="shared" ca="1" si="51"/>
        <v/>
      </c>
      <c r="I113" s="139" t="str">
        <f t="shared" ca="1" si="52"/>
        <v/>
      </c>
      <c r="J113" s="140" t="str">
        <f t="shared" ca="1" si="56"/>
        <v/>
      </c>
      <c r="K113" s="118" t="str">
        <f t="shared" ca="1" si="57"/>
        <v/>
      </c>
      <c r="L113" s="118" t="str">
        <f t="shared" ca="1" si="53"/>
        <v/>
      </c>
      <c r="M113" s="141" t="str">
        <f t="shared" ca="1" si="54"/>
        <v/>
      </c>
      <c r="N113" s="139" t="str">
        <f t="shared" ca="1" si="55"/>
        <v/>
      </c>
      <c r="O113" s="140" t="str">
        <f t="shared" ca="1" si="58"/>
        <v/>
      </c>
      <c r="P113" s="118" t="str">
        <f t="shared" ca="1" si="59"/>
        <v/>
      </c>
      <c r="Q113" s="138" t="str">
        <f t="shared" ca="1" si="60"/>
        <v/>
      </c>
    </row>
    <row r="114" spans="1:17" x14ac:dyDescent="0.15">
      <c r="A114" s="138" t="str">
        <f t="shared" ca="1" si="39"/>
        <v/>
      </c>
      <c r="B114" s="102" t="str">
        <f t="shared" ca="1" si="45"/>
        <v/>
      </c>
      <c r="C114" s="102" t="str">
        <f t="shared" ca="1" si="46"/>
        <v/>
      </c>
      <c r="D114" s="102" t="str">
        <f t="shared" ca="1" si="47"/>
        <v/>
      </c>
      <c r="E114" s="102" t="str">
        <f t="shared" ca="1" si="48"/>
        <v/>
      </c>
      <c r="F114" s="102" t="str">
        <f t="shared" ca="1" si="49"/>
        <v/>
      </c>
      <c r="G114" s="102" t="str">
        <f t="shared" ca="1" si="50"/>
        <v/>
      </c>
      <c r="H114" s="139" t="str">
        <f t="shared" ca="1" si="51"/>
        <v/>
      </c>
      <c r="I114" s="139" t="str">
        <f t="shared" ca="1" si="52"/>
        <v/>
      </c>
      <c r="J114" s="140" t="str">
        <f t="shared" ca="1" si="56"/>
        <v/>
      </c>
      <c r="K114" s="118" t="str">
        <f t="shared" ca="1" si="57"/>
        <v/>
      </c>
      <c r="L114" s="118" t="str">
        <f t="shared" ca="1" si="53"/>
        <v/>
      </c>
      <c r="M114" s="141" t="str">
        <f t="shared" ca="1" si="54"/>
        <v/>
      </c>
      <c r="N114" s="139" t="str">
        <f t="shared" ca="1" si="55"/>
        <v/>
      </c>
      <c r="O114" s="140" t="str">
        <f t="shared" ca="1" si="58"/>
        <v/>
      </c>
      <c r="P114" s="118" t="str">
        <f t="shared" ca="1" si="59"/>
        <v/>
      </c>
      <c r="Q114" s="138" t="str">
        <f t="shared" ca="1" si="60"/>
        <v/>
      </c>
    </row>
    <row r="115" spans="1:17" x14ac:dyDescent="0.15">
      <c r="A115" s="138" t="str">
        <f t="shared" ca="1" si="39"/>
        <v/>
      </c>
      <c r="B115" s="102" t="str">
        <f t="shared" ca="1" si="45"/>
        <v/>
      </c>
      <c r="C115" s="102" t="str">
        <f t="shared" ca="1" si="46"/>
        <v/>
      </c>
      <c r="D115" s="102" t="str">
        <f t="shared" ca="1" si="47"/>
        <v/>
      </c>
      <c r="E115" s="102" t="str">
        <f t="shared" ca="1" si="48"/>
        <v/>
      </c>
      <c r="F115" s="102" t="str">
        <f t="shared" ca="1" si="49"/>
        <v/>
      </c>
      <c r="G115" s="102" t="str">
        <f t="shared" ca="1" si="50"/>
        <v/>
      </c>
      <c r="H115" s="139" t="str">
        <f t="shared" ca="1" si="51"/>
        <v/>
      </c>
      <c r="I115" s="139" t="str">
        <f t="shared" ca="1" si="52"/>
        <v/>
      </c>
      <c r="J115" s="140" t="str">
        <f t="shared" ca="1" si="56"/>
        <v/>
      </c>
      <c r="K115" s="118" t="str">
        <f t="shared" ca="1" si="57"/>
        <v/>
      </c>
      <c r="L115" s="118" t="str">
        <f t="shared" ca="1" si="53"/>
        <v/>
      </c>
      <c r="M115" s="141" t="str">
        <f t="shared" ca="1" si="54"/>
        <v/>
      </c>
      <c r="N115" s="139" t="str">
        <f t="shared" ca="1" si="55"/>
        <v/>
      </c>
      <c r="O115" s="140" t="str">
        <f t="shared" ca="1" si="58"/>
        <v/>
      </c>
      <c r="P115" s="118" t="str">
        <f t="shared" ca="1" si="59"/>
        <v/>
      </c>
      <c r="Q115" s="138" t="str">
        <f t="shared" ca="1" si="60"/>
        <v/>
      </c>
    </row>
    <row r="116" spans="1:17" x14ac:dyDescent="0.15">
      <c r="A116" s="138" t="str">
        <f t="shared" ca="1" si="39"/>
        <v/>
      </c>
      <c r="B116" s="102" t="str">
        <f t="shared" ca="1" si="45"/>
        <v/>
      </c>
      <c r="C116" s="102" t="str">
        <f t="shared" ca="1" si="46"/>
        <v/>
      </c>
      <c r="D116" s="102" t="str">
        <f t="shared" ca="1" si="47"/>
        <v/>
      </c>
      <c r="E116" s="102" t="str">
        <f t="shared" ca="1" si="48"/>
        <v/>
      </c>
      <c r="F116" s="102" t="str">
        <f t="shared" ca="1" si="49"/>
        <v/>
      </c>
      <c r="G116" s="102" t="str">
        <f t="shared" ca="1" si="50"/>
        <v/>
      </c>
      <c r="H116" s="139" t="str">
        <f t="shared" ca="1" si="51"/>
        <v/>
      </c>
      <c r="I116" s="139" t="str">
        <f t="shared" ca="1" si="52"/>
        <v/>
      </c>
      <c r="J116" s="140" t="str">
        <f t="shared" ca="1" si="56"/>
        <v/>
      </c>
      <c r="K116" s="118" t="str">
        <f t="shared" ca="1" si="57"/>
        <v/>
      </c>
      <c r="L116" s="118" t="str">
        <f t="shared" ca="1" si="53"/>
        <v/>
      </c>
      <c r="M116" s="141" t="str">
        <f t="shared" ca="1" si="54"/>
        <v/>
      </c>
      <c r="N116" s="139" t="str">
        <f t="shared" ca="1" si="55"/>
        <v/>
      </c>
      <c r="O116" s="140" t="str">
        <f t="shared" ca="1" si="58"/>
        <v/>
      </c>
      <c r="P116" s="118" t="str">
        <f t="shared" ca="1" si="59"/>
        <v/>
      </c>
      <c r="Q116" s="138" t="str">
        <f t="shared" ca="1" si="60"/>
        <v/>
      </c>
    </row>
    <row r="117" spans="1:17" x14ac:dyDescent="0.15">
      <c r="A117" s="138" t="str">
        <f t="shared" ca="1" si="39"/>
        <v/>
      </c>
      <c r="B117" s="102" t="str">
        <f t="shared" ca="1" si="45"/>
        <v/>
      </c>
      <c r="C117" s="102" t="str">
        <f t="shared" ca="1" si="46"/>
        <v/>
      </c>
      <c r="D117" s="102" t="str">
        <f t="shared" ca="1" si="47"/>
        <v/>
      </c>
      <c r="E117" s="102" t="str">
        <f t="shared" ca="1" si="48"/>
        <v/>
      </c>
      <c r="F117" s="102" t="str">
        <f t="shared" ca="1" si="49"/>
        <v/>
      </c>
      <c r="G117" s="102" t="str">
        <f t="shared" ca="1" si="50"/>
        <v/>
      </c>
      <c r="H117" s="139" t="str">
        <f t="shared" ca="1" si="51"/>
        <v/>
      </c>
      <c r="I117" s="139" t="str">
        <f t="shared" ca="1" si="52"/>
        <v/>
      </c>
      <c r="J117" s="140" t="str">
        <f t="shared" ca="1" si="56"/>
        <v/>
      </c>
      <c r="K117" s="118" t="str">
        <f t="shared" ca="1" si="57"/>
        <v/>
      </c>
      <c r="L117" s="118" t="str">
        <f t="shared" ca="1" si="53"/>
        <v/>
      </c>
      <c r="M117" s="141" t="str">
        <f t="shared" ca="1" si="54"/>
        <v/>
      </c>
      <c r="N117" s="139" t="str">
        <f t="shared" ca="1" si="55"/>
        <v/>
      </c>
      <c r="O117" s="140" t="str">
        <f t="shared" ca="1" si="58"/>
        <v/>
      </c>
      <c r="P117" s="118" t="str">
        <f t="shared" ca="1" si="59"/>
        <v/>
      </c>
      <c r="Q117" s="138" t="str">
        <f t="shared" ca="1" si="60"/>
        <v/>
      </c>
    </row>
    <row r="118" spans="1:17" x14ac:dyDescent="0.15">
      <c r="A118" s="138" t="str">
        <f t="shared" ca="1" si="39"/>
        <v/>
      </c>
      <c r="B118" s="102" t="str">
        <f t="shared" ca="1" si="45"/>
        <v/>
      </c>
      <c r="C118" s="102" t="str">
        <f t="shared" ca="1" si="46"/>
        <v/>
      </c>
      <c r="D118" s="102" t="str">
        <f t="shared" ca="1" si="47"/>
        <v/>
      </c>
      <c r="E118" s="102" t="str">
        <f t="shared" ca="1" si="48"/>
        <v/>
      </c>
      <c r="F118" s="102" t="str">
        <f t="shared" ca="1" si="49"/>
        <v/>
      </c>
      <c r="G118" s="102" t="str">
        <f t="shared" ca="1" si="50"/>
        <v/>
      </c>
      <c r="H118" s="139" t="str">
        <f t="shared" ca="1" si="51"/>
        <v/>
      </c>
      <c r="I118" s="139" t="str">
        <f t="shared" ca="1" si="52"/>
        <v/>
      </c>
      <c r="J118" s="140" t="str">
        <f t="shared" ca="1" si="56"/>
        <v/>
      </c>
      <c r="K118" s="118" t="str">
        <f t="shared" ca="1" si="57"/>
        <v/>
      </c>
      <c r="L118" s="118" t="str">
        <f t="shared" ca="1" si="53"/>
        <v/>
      </c>
      <c r="M118" s="141" t="str">
        <f t="shared" ca="1" si="54"/>
        <v/>
      </c>
      <c r="N118" s="139" t="str">
        <f t="shared" ca="1" si="55"/>
        <v/>
      </c>
      <c r="O118" s="140" t="str">
        <f t="shared" ca="1" si="58"/>
        <v/>
      </c>
      <c r="P118" s="118" t="str">
        <f t="shared" ca="1" si="59"/>
        <v/>
      </c>
      <c r="Q118" s="138" t="str">
        <f t="shared" ca="1" si="60"/>
        <v/>
      </c>
    </row>
    <row r="119" spans="1:17" x14ac:dyDescent="0.15">
      <c r="A119" s="138" t="str">
        <f t="shared" ca="1" si="39"/>
        <v/>
      </c>
      <c r="B119" s="102" t="str">
        <f t="shared" ca="1" si="45"/>
        <v/>
      </c>
      <c r="C119" s="102" t="str">
        <f t="shared" ca="1" si="46"/>
        <v/>
      </c>
      <c r="D119" s="102" t="str">
        <f t="shared" ca="1" si="47"/>
        <v/>
      </c>
      <c r="E119" s="102" t="str">
        <f t="shared" ca="1" si="48"/>
        <v/>
      </c>
      <c r="F119" s="102" t="str">
        <f t="shared" ca="1" si="49"/>
        <v/>
      </c>
      <c r="G119" s="102" t="str">
        <f t="shared" ca="1" si="50"/>
        <v/>
      </c>
      <c r="H119" s="139" t="str">
        <f t="shared" ca="1" si="51"/>
        <v/>
      </c>
      <c r="I119" s="139" t="str">
        <f t="shared" ca="1" si="52"/>
        <v/>
      </c>
      <c r="J119" s="140" t="str">
        <f t="shared" ca="1" si="56"/>
        <v/>
      </c>
      <c r="K119" s="118" t="str">
        <f t="shared" ca="1" si="57"/>
        <v/>
      </c>
      <c r="L119" s="118" t="str">
        <f t="shared" ca="1" si="53"/>
        <v/>
      </c>
      <c r="M119" s="141" t="str">
        <f t="shared" ca="1" si="54"/>
        <v/>
      </c>
      <c r="N119" s="139" t="str">
        <f t="shared" ca="1" si="55"/>
        <v/>
      </c>
      <c r="O119" s="140" t="str">
        <f t="shared" ca="1" si="58"/>
        <v/>
      </c>
      <c r="P119" s="118" t="str">
        <f t="shared" ca="1" si="59"/>
        <v/>
      </c>
      <c r="Q119" s="138" t="str">
        <f t="shared" ca="1" si="60"/>
        <v/>
      </c>
    </row>
    <row r="120" spans="1:17" x14ac:dyDescent="0.15">
      <c r="A120" s="138" t="str">
        <f t="shared" ca="1" si="39"/>
        <v/>
      </c>
      <c r="B120" s="102" t="str">
        <f t="shared" ca="1" si="45"/>
        <v/>
      </c>
      <c r="C120" s="102" t="str">
        <f t="shared" ca="1" si="46"/>
        <v/>
      </c>
      <c r="D120" s="102" t="str">
        <f t="shared" ca="1" si="47"/>
        <v/>
      </c>
      <c r="E120" s="102" t="str">
        <f t="shared" ca="1" si="48"/>
        <v/>
      </c>
      <c r="F120" s="102" t="str">
        <f t="shared" ca="1" si="49"/>
        <v/>
      </c>
      <c r="G120" s="102" t="str">
        <f t="shared" ca="1" si="50"/>
        <v/>
      </c>
      <c r="H120" s="139" t="str">
        <f t="shared" ca="1" si="51"/>
        <v/>
      </c>
      <c r="I120" s="139" t="str">
        <f t="shared" ca="1" si="52"/>
        <v/>
      </c>
      <c r="J120" s="140" t="str">
        <f t="shared" ca="1" si="56"/>
        <v/>
      </c>
      <c r="K120" s="118" t="str">
        <f t="shared" ca="1" si="57"/>
        <v/>
      </c>
      <c r="L120" s="118" t="str">
        <f t="shared" ca="1" si="53"/>
        <v/>
      </c>
      <c r="M120" s="141" t="str">
        <f t="shared" ca="1" si="54"/>
        <v/>
      </c>
      <c r="N120" s="139" t="str">
        <f t="shared" ca="1" si="55"/>
        <v/>
      </c>
      <c r="O120" s="140" t="str">
        <f t="shared" ca="1" si="58"/>
        <v/>
      </c>
      <c r="P120" s="118" t="str">
        <f t="shared" ca="1" si="59"/>
        <v/>
      </c>
      <c r="Q120" s="138" t="str">
        <f t="shared" ca="1" si="60"/>
        <v/>
      </c>
    </row>
    <row r="121" spans="1:17" x14ac:dyDescent="0.15">
      <c r="A121" s="138" t="str">
        <f t="shared" ca="1" si="39"/>
        <v/>
      </c>
      <c r="B121" s="102" t="str">
        <f t="shared" ca="1" si="45"/>
        <v/>
      </c>
      <c r="C121" s="102" t="str">
        <f t="shared" ca="1" si="46"/>
        <v/>
      </c>
      <c r="D121" s="102" t="str">
        <f t="shared" ca="1" si="47"/>
        <v/>
      </c>
      <c r="E121" s="102" t="str">
        <f t="shared" ca="1" si="48"/>
        <v/>
      </c>
      <c r="F121" s="102" t="str">
        <f t="shared" ca="1" si="49"/>
        <v/>
      </c>
      <c r="G121" s="102" t="str">
        <f t="shared" ca="1" si="50"/>
        <v/>
      </c>
      <c r="H121" s="139" t="str">
        <f t="shared" ca="1" si="51"/>
        <v/>
      </c>
      <c r="I121" s="139" t="str">
        <f t="shared" ca="1" si="52"/>
        <v/>
      </c>
      <c r="J121" s="140" t="str">
        <f t="shared" ca="1" si="56"/>
        <v/>
      </c>
      <c r="K121" s="118" t="str">
        <f t="shared" ca="1" si="57"/>
        <v/>
      </c>
      <c r="L121" s="118" t="str">
        <f t="shared" ca="1" si="53"/>
        <v/>
      </c>
      <c r="M121" s="141" t="str">
        <f t="shared" ca="1" si="54"/>
        <v/>
      </c>
      <c r="N121" s="139" t="str">
        <f t="shared" ca="1" si="55"/>
        <v/>
      </c>
      <c r="O121" s="140" t="str">
        <f t="shared" ca="1" si="58"/>
        <v/>
      </c>
      <c r="P121" s="118" t="str">
        <f t="shared" ca="1" si="59"/>
        <v/>
      </c>
      <c r="Q121" s="138" t="str">
        <f t="shared" ca="1" si="60"/>
        <v/>
      </c>
    </row>
    <row r="122" spans="1:17" x14ac:dyDescent="0.15">
      <c r="A122" s="138" t="str">
        <f t="shared" ca="1" si="39"/>
        <v/>
      </c>
      <c r="B122" s="102" t="str">
        <f t="shared" ca="1" si="45"/>
        <v/>
      </c>
      <c r="C122" s="102" t="str">
        <f t="shared" ca="1" si="46"/>
        <v/>
      </c>
      <c r="D122" s="102" t="str">
        <f t="shared" ca="1" si="47"/>
        <v/>
      </c>
      <c r="E122" s="102" t="str">
        <f t="shared" ca="1" si="48"/>
        <v/>
      </c>
      <c r="F122" s="102" t="str">
        <f t="shared" ca="1" si="49"/>
        <v/>
      </c>
      <c r="G122" s="102" t="str">
        <f t="shared" ca="1" si="50"/>
        <v/>
      </c>
      <c r="H122" s="139" t="str">
        <f t="shared" ca="1" si="51"/>
        <v/>
      </c>
      <c r="I122" s="139" t="str">
        <f t="shared" ca="1" si="52"/>
        <v/>
      </c>
      <c r="J122" s="140" t="str">
        <f t="shared" ca="1" si="56"/>
        <v/>
      </c>
      <c r="K122" s="118" t="str">
        <f t="shared" ca="1" si="57"/>
        <v/>
      </c>
      <c r="L122" s="118" t="str">
        <f t="shared" ca="1" si="53"/>
        <v/>
      </c>
      <c r="M122" s="141" t="str">
        <f t="shared" ca="1" si="54"/>
        <v/>
      </c>
      <c r="N122" s="139" t="str">
        <f t="shared" ca="1" si="55"/>
        <v/>
      </c>
      <c r="O122" s="140" t="str">
        <f t="shared" ca="1" si="58"/>
        <v/>
      </c>
      <c r="P122" s="118" t="str">
        <f t="shared" ca="1" si="59"/>
        <v/>
      </c>
      <c r="Q122" s="138" t="str">
        <f t="shared" ca="1" si="60"/>
        <v/>
      </c>
    </row>
    <row r="123" spans="1:17" x14ac:dyDescent="0.15">
      <c r="A123" s="138" t="str">
        <f t="shared" ca="1" si="39"/>
        <v/>
      </c>
      <c r="B123" s="102" t="str">
        <f t="shared" ca="1" si="45"/>
        <v/>
      </c>
      <c r="C123" s="102" t="str">
        <f t="shared" ca="1" si="46"/>
        <v/>
      </c>
      <c r="D123" s="102" t="str">
        <f t="shared" ca="1" si="47"/>
        <v/>
      </c>
      <c r="E123" s="102" t="str">
        <f t="shared" ca="1" si="48"/>
        <v/>
      </c>
      <c r="F123" s="102" t="str">
        <f t="shared" ca="1" si="49"/>
        <v/>
      </c>
      <c r="G123" s="102" t="str">
        <f t="shared" ca="1" si="50"/>
        <v/>
      </c>
      <c r="H123" s="139" t="str">
        <f t="shared" ca="1" si="51"/>
        <v/>
      </c>
      <c r="I123" s="139" t="str">
        <f t="shared" ca="1" si="52"/>
        <v/>
      </c>
      <c r="J123" s="140" t="str">
        <f t="shared" ca="1" si="56"/>
        <v/>
      </c>
      <c r="K123" s="118" t="str">
        <f t="shared" ca="1" si="57"/>
        <v/>
      </c>
      <c r="L123" s="118" t="str">
        <f t="shared" ca="1" si="53"/>
        <v/>
      </c>
      <c r="M123" s="141" t="str">
        <f t="shared" ca="1" si="54"/>
        <v/>
      </c>
      <c r="N123" s="139" t="str">
        <f t="shared" ca="1" si="55"/>
        <v/>
      </c>
      <c r="O123" s="140" t="str">
        <f t="shared" ca="1" si="58"/>
        <v/>
      </c>
      <c r="P123" s="118" t="str">
        <f t="shared" ca="1" si="59"/>
        <v/>
      </c>
      <c r="Q123" s="138" t="str">
        <f t="shared" ca="1" si="60"/>
        <v/>
      </c>
    </row>
    <row r="124" spans="1:17" x14ac:dyDescent="0.15">
      <c r="A124" s="138" t="str">
        <f t="shared" ca="1" si="39"/>
        <v/>
      </c>
      <c r="B124" s="102" t="str">
        <f t="shared" ca="1" si="45"/>
        <v/>
      </c>
      <c r="C124" s="102" t="str">
        <f t="shared" ca="1" si="46"/>
        <v/>
      </c>
      <c r="D124" s="102" t="str">
        <f t="shared" ca="1" si="47"/>
        <v/>
      </c>
      <c r="E124" s="102" t="str">
        <f t="shared" ca="1" si="48"/>
        <v/>
      </c>
      <c r="F124" s="102" t="str">
        <f t="shared" ca="1" si="49"/>
        <v/>
      </c>
      <c r="G124" s="102" t="str">
        <f t="shared" ca="1" si="50"/>
        <v/>
      </c>
      <c r="H124" s="139" t="str">
        <f t="shared" ca="1" si="51"/>
        <v/>
      </c>
      <c r="I124" s="139" t="str">
        <f t="shared" ca="1" si="52"/>
        <v/>
      </c>
      <c r="J124" s="140" t="str">
        <f t="shared" ca="1" si="56"/>
        <v/>
      </c>
      <c r="K124" s="118" t="str">
        <f t="shared" ca="1" si="57"/>
        <v/>
      </c>
      <c r="L124" s="118" t="str">
        <f t="shared" ca="1" si="53"/>
        <v/>
      </c>
      <c r="M124" s="141" t="str">
        <f t="shared" ca="1" si="54"/>
        <v/>
      </c>
      <c r="N124" s="139" t="str">
        <f t="shared" ca="1" si="55"/>
        <v/>
      </c>
      <c r="O124" s="140" t="str">
        <f t="shared" ca="1" si="58"/>
        <v/>
      </c>
      <c r="P124" s="118" t="str">
        <f t="shared" ca="1" si="59"/>
        <v/>
      </c>
      <c r="Q124" s="138" t="str">
        <f t="shared" ca="1" si="60"/>
        <v/>
      </c>
    </row>
    <row r="125" spans="1:17" x14ac:dyDescent="0.15">
      <c r="A125" s="138" t="str">
        <f t="shared" ca="1" si="39"/>
        <v/>
      </c>
      <c r="B125" s="102" t="str">
        <f t="shared" ca="1" si="45"/>
        <v/>
      </c>
      <c r="C125" s="102" t="str">
        <f t="shared" ca="1" si="46"/>
        <v/>
      </c>
      <c r="D125" s="102" t="str">
        <f t="shared" ca="1" si="47"/>
        <v/>
      </c>
      <c r="E125" s="102" t="str">
        <f t="shared" ca="1" si="48"/>
        <v/>
      </c>
      <c r="F125" s="102" t="str">
        <f t="shared" ca="1" si="49"/>
        <v/>
      </c>
      <c r="G125" s="102" t="str">
        <f t="shared" ca="1" si="50"/>
        <v/>
      </c>
      <c r="H125" s="139" t="str">
        <f t="shared" ca="1" si="51"/>
        <v/>
      </c>
      <c r="I125" s="139" t="str">
        <f t="shared" ca="1" si="52"/>
        <v/>
      </c>
      <c r="J125" s="140" t="str">
        <f t="shared" ca="1" si="56"/>
        <v/>
      </c>
      <c r="K125" s="118" t="str">
        <f t="shared" ca="1" si="57"/>
        <v/>
      </c>
      <c r="L125" s="118" t="str">
        <f t="shared" ca="1" si="53"/>
        <v/>
      </c>
      <c r="M125" s="141" t="str">
        <f t="shared" ca="1" si="54"/>
        <v/>
      </c>
      <c r="N125" s="139" t="str">
        <f t="shared" ca="1" si="55"/>
        <v/>
      </c>
      <c r="O125" s="140" t="str">
        <f t="shared" ca="1" si="58"/>
        <v/>
      </c>
      <c r="P125" s="118" t="str">
        <f t="shared" ca="1" si="59"/>
        <v/>
      </c>
      <c r="Q125" s="138" t="str">
        <f t="shared" ca="1" si="60"/>
        <v/>
      </c>
    </row>
    <row r="126" spans="1:17" x14ac:dyDescent="0.15">
      <c r="A126" s="138" t="str">
        <f t="shared" ca="1" si="39"/>
        <v/>
      </c>
      <c r="B126" s="102" t="str">
        <f t="shared" ca="1" si="45"/>
        <v/>
      </c>
      <c r="C126" s="102" t="str">
        <f t="shared" ca="1" si="46"/>
        <v/>
      </c>
      <c r="D126" s="102" t="str">
        <f t="shared" ca="1" si="47"/>
        <v/>
      </c>
      <c r="E126" s="102" t="str">
        <f t="shared" ca="1" si="48"/>
        <v/>
      </c>
      <c r="F126" s="102" t="str">
        <f t="shared" ca="1" si="49"/>
        <v/>
      </c>
      <c r="G126" s="102" t="str">
        <f t="shared" ca="1" si="50"/>
        <v/>
      </c>
      <c r="H126" s="139" t="str">
        <f t="shared" ca="1" si="51"/>
        <v/>
      </c>
      <c r="I126" s="139" t="str">
        <f t="shared" ca="1" si="52"/>
        <v/>
      </c>
      <c r="J126" s="140" t="str">
        <f t="shared" ca="1" si="56"/>
        <v/>
      </c>
      <c r="K126" s="118" t="str">
        <f t="shared" ca="1" si="57"/>
        <v/>
      </c>
      <c r="L126" s="118" t="str">
        <f t="shared" ca="1" si="53"/>
        <v/>
      </c>
      <c r="M126" s="141" t="str">
        <f t="shared" ca="1" si="54"/>
        <v/>
      </c>
      <c r="N126" s="139" t="str">
        <f t="shared" ca="1" si="55"/>
        <v/>
      </c>
      <c r="O126" s="140" t="str">
        <f t="shared" ca="1" si="58"/>
        <v/>
      </c>
      <c r="P126" s="118" t="str">
        <f t="shared" ca="1" si="59"/>
        <v/>
      </c>
      <c r="Q126" s="138" t="str">
        <f t="shared" ca="1" si="60"/>
        <v/>
      </c>
    </row>
    <row r="127" spans="1:17" x14ac:dyDescent="0.15">
      <c r="A127" s="138" t="str">
        <f t="shared" ca="1" si="39"/>
        <v/>
      </c>
      <c r="B127" s="102" t="str">
        <f t="shared" ca="1" si="45"/>
        <v/>
      </c>
      <c r="C127" s="102" t="str">
        <f t="shared" ca="1" si="46"/>
        <v/>
      </c>
      <c r="D127" s="102" t="str">
        <f t="shared" ca="1" si="47"/>
        <v/>
      </c>
      <c r="E127" s="102" t="str">
        <f t="shared" ca="1" si="48"/>
        <v/>
      </c>
      <c r="F127" s="102" t="str">
        <f t="shared" ca="1" si="49"/>
        <v/>
      </c>
      <c r="G127" s="102" t="str">
        <f t="shared" ca="1" si="50"/>
        <v/>
      </c>
      <c r="H127" s="139" t="str">
        <f t="shared" ca="1" si="51"/>
        <v/>
      </c>
      <c r="I127" s="139" t="str">
        <f t="shared" ca="1" si="52"/>
        <v/>
      </c>
      <c r="J127" s="140" t="str">
        <f t="shared" ca="1" si="56"/>
        <v/>
      </c>
      <c r="K127" s="118" t="str">
        <f t="shared" ca="1" si="57"/>
        <v/>
      </c>
      <c r="L127" s="118" t="str">
        <f t="shared" ca="1" si="53"/>
        <v/>
      </c>
      <c r="M127" s="141" t="str">
        <f t="shared" ca="1" si="54"/>
        <v/>
      </c>
      <c r="N127" s="139" t="str">
        <f t="shared" ca="1" si="55"/>
        <v/>
      </c>
      <c r="O127" s="140" t="str">
        <f t="shared" ca="1" si="58"/>
        <v/>
      </c>
      <c r="P127" s="118" t="str">
        <f t="shared" ca="1" si="59"/>
        <v/>
      </c>
      <c r="Q127" s="138" t="str">
        <f t="shared" ca="1" si="60"/>
        <v/>
      </c>
    </row>
    <row r="128" spans="1:17" x14ac:dyDescent="0.15">
      <c r="A128" s="138" t="str">
        <f t="shared" ca="1" si="39"/>
        <v/>
      </c>
      <c r="B128" s="102" t="str">
        <f t="shared" ca="1" si="45"/>
        <v/>
      </c>
      <c r="C128" s="102" t="str">
        <f t="shared" ca="1" si="46"/>
        <v/>
      </c>
      <c r="D128" s="102" t="str">
        <f t="shared" ca="1" si="47"/>
        <v/>
      </c>
      <c r="E128" s="102" t="str">
        <f t="shared" ca="1" si="48"/>
        <v/>
      </c>
      <c r="F128" s="102" t="str">
        <f t="shared" ca="1" si="49"/>
        <v/>
      </c>
      <c r="G128" s="102" t="str">
        <f t="shared" ca="1" si="50"/>
        <v/>
      </c>
      <c r="H128" s="139" t="str">
        <f t="shared" ca="1" si="51"/>
        <v/>
      </c>
      <c r="I128" s="139" t="str">
        <f t="shared" ca="1" si="52"/>
        <v/>
      </c>
      <c r="J128" s="140" t="str">
        <f t="shared" ca="1" si="56"/>
        <v/>
      </c>
      <c r="K128" s="118" t="str">
        <f t="shared" ca="1" si="57"/>
        <v/>
      </c>
      <c r="L128" s="118" t="str">
        <f t="shared" ca="1" si="53"/>
        <v/>
      </c>
      <c r="M128" s="141" t="str">
        <f t="shared" ca="1" si="54"/>
        <v/>
      </c>
      <c r="N128" s="139" t="str">
        <f t="shared" ca="1" si="55"/>
        <v/>
      </c>
      <c r="O128" s="140" t="str">
        <f t="shared" ca="1" si="58"/>
        <v/>
      </c>
      <c r="P128" s="118" t="str">
        <f t="shared" ca="1" si="59"/>
        <v/>
      </c>
      <c r="Q128" s="138" t="str">
        <f t="shared" ca="1" si="60"/>
        <v/>
      </c>
    </row>
    <row r="129" spans="1:17" x14ac:dyDescent="0.15">
      <c r="A129" s="138" t="str">
        <f t="shared" ca="1" si="39"/>
        <v/>
      </c>
      <c r="B129" s="102" t="str">
        <f t="shared" ca="1" si="45"/>
        <v/>
      </c>
      <c r="C129" s="102" t="str">
        <f t="shared" ca="1" si="46"/>
        <v/>
      </c>
      <c r="D129" s="102" t="str">
        <f t="shared" ca="1" si="47"/>
        <v/>
      </c>
      <c r="E129" s="102" t="str">
        <f t="shared" ca="1" si="48"/>
        <v/>
      </c>
      <c r="F129" s="102" t="str">
        <f t="shared" ca="1" si="49"/>
        <v/>
      </c>
      <c r="G129" s="102" t="str">
        <f t="shared" ca="1" si="50"/>
        <v/>
      </c>
      <c r="H129" s="139" t="str">
        <f t="shared" ca="1" si="51"/>
        <v/>
      </c>
      <c r="I129" s="139" t="str">
        <f t="shared" ca="1" si="52"/>
        <v/>
      </c>
      <c r="J129" s="140" t="str">
        <f t="shared" ca="1" si="56"/>
        <v/>
      </c>
      <c r="K129" s="118" t="str">
        <f t="shared" ca="1" si="57"/>
        <v/>
      </c>
      <c r="L129" s="118" t="str">
        <f t="shared" ca="1" si="53"/>
        <v/>
      </c>
      <c r="M129" s="141" t="str">
        <f t="shared" ca="1" si="54"/>
        <v/>
      </c>
      <c r="N129" s="139" t="str">
        <f t="shared" ca="1" si="55"/>
        <v/>
      </c>
      <c r="O129" s="140" t="str">
        <f t="shared" ca="1" si="58"/>
        <v/>
      </c>
      <c r="P129" s="118" t="str">
        <f t="shared" ca="1" si="59"/>
        <v/>
      </c>
      <c r="Q129" s="138" t="str">
        <f t="shared" ca="1" si="60"/>
        <v/>
      </c>
    </row>
    <row r="130" spans="1:17" x14ac:dyDescent="0.15">
      <c r="A130" s="138" t="str">
        <f t="shared" ca="1" si="39"/>
        <v/>
      </c>
      <c r="B130" s="102" t="str">
        <f t="shared" ca="1" si="45"/>
        <v/>
      </c>
      <c r="C130" s="102" t="str">
        <f t="shared" ca="1" si="46"/>
        <v/>
      </c>
      <c r="D130" s="102" t="str">
        <f t="shared" ca="1" si="47"/>
        <v/>
      </c>
      <c r="E130" s="102" t="str">
        <f t="shared" ca="1" si="48"/>
        <v/>
      </c>
      <c r="F130" s="102" t="str">
        <f t="shared" ca="1" si="49"/>
        <v/>
      </c>
      <c r="G130" s="102" t="str">
        <f t="shared" ca="1" si="50"/>
        <v/>
      </c>
      <c r="H130" s="139" t="str">
        <f t="shared" ca="1" si="51"/>
        <v/>
      </c>
      <c r="I130" s="139" t="str">
        <f t="shared" ca="1" si="52"/>
        <v/>
      </c>
      <c r="J130" s="140" t="str">
        <f t="shared" ca="1" si="56"/>
        <v/>
      </c>
      <c r="K130" s="118" t="str">
        <f t="shared" ca="1" si="57"/>
        <v/>
      </c>
      <c r="L130" s="118" t="str">
        <f t="shared" ca="1" si="53"/>
        <v/>
      </c>
      <c r="M130" s="141" t="str">
        <f t="shared" ca="1" si="54"/>
        <v/>
      </c>
      <c r="N130" s="139" t="str">
        <f t="shared" ca="1" si="55"/>
        <v/>
      </c>
      <c r="O130" s="140" t="str">
        <f t="shared" ca="1" si="58"/>
        <v/>
      </c>
      <c r="P130" s="118" t="str">
        <f t="shared" ca="1" si="59"/>
        <v/>
      </c>
      <c r="Q130" s="138" t="str">
        <f t="shared" ca="1" si="60"/>
        <v/>
      </c>
    </row>
    <row r="131" spans="1:17" x14ac:dyDescent="0.15">
      <c r="A131" s="138" t="str">
        <f t="shared" ca="1" si="39"/>
        <v/>
      </c>
      <c r="B131" s="102" t="str">
        <f t="shared" ca="1" si="45"/>
        <v/>
      </c>
      <c r="C131" s="102" t="str">
        <f t="shared" ca="1" si="46"/>
        <v/>
      </c>
      <c r="D131" s="102" t="str">
        <f t="shared" ca="1" si="47"/>
        <v/>
      </c>
      <c r="E131" s="102" t="str">
        <f t="shared" ca="1" si="48"/>
        <v/>
      </c>
      <c r="F131" s="102" t="str">
        <f t="shared" ca="1" si="49"/>
        <v/>
      </c>
      <c r="G131" s="102" t="str">
        <f t="shared" ca="1" si="50"/>
        <v/>
      </c>
      <c r="H131" s="139" t="str">
        <f t="shared" ca="1" si="51"/>
        <v/>
      </c>
      <c r="I131" s="139" t="str">
        <f t="shared" ca="1" si="52"/>
        <v/>
      </c>
      <c r="J131" s="140" t="str">
        <f t="shared" ca="1" si="56"/>
        <v/>
      </c>
      <c r="K131" s="118" t="str">
        <f t="shared" ca="1" si="57"/>
        <v/>
      </c>
      <c r="L131" s="118" t="str">
        <f t="shared" ca="1" si="53"/>
        <v/>
      </c>
      <c r="M131" s="141" t="str">
        <f t="shared" ca="1" si="54"/>
        <v/>
      </c>
      <c r="N131" s="139" t="str">
        <f t="shared" ca="1" si="55"/>
        <v/>
      </c>
      <c r="O131" s="140" t="str">
        <f t="shared" ca="1" si="58"/>
        <v/>
      </c>
      <c r="P131" s="118" t="str">
        <f t="shared" ca="1" si="59"/>
        <v/>
      </c>
      <c r="Q131" s="138" t="str">
        <f t="shared" ca="1" si="60"/>
        <v/>
      </c>
    </row>
    <row r="132" spans="1:17" x14ac:dyDescent="0.15">
      <c r="A132" s="138" t="str">
        <f t="shared" ca="1" si="39"/>
        <v/>
      </c>
      <c r="B132" s="102" t="str">
        <f t="shared" ca="1" si="45"/>
        <v/>
      </c>
      <c r="C132" s="102" t="str">
        <f t="shared" ca="1" si="46"/>
        <v/>
      </c>
      <c r="D132" s="102" t="str">
        <f t="shared" ca="1" si="47"/>
        <v/>
      </c>
      <c r="E132" s="102" t="str">
        <f t="shared" ca="1" si="48"/>
        <v/>
      </c>
      <c r="F132" s="102" t="str">
        <f t="shared" ca="1" si="49"/>
        <v/>
      </c>
      <c r="G132" s="102" t="str">
        <f t="shared" ca="1" si="50"/>
        <v/>
      </c>
      <c r="H132" s="139" t="str">
        <f t="shared" ca="1" si="51"/>
        <v/>
      </c>
      <c r="I132" s="139" t="str">
        <f t="shared" ca="1" si="52"/>
        <v/>
      </c>
      <c r="J132" s="140" t="str">
        <f t="shared" ca="1" si="56"/>
        <v/>
      </c>
      <c r="K132" s="118" t="str">
        <f t="shared" ca="1" si="57"/>
        <v/>
      </c>
      <c r="L132" s="118" t="str">
        <f t="shared" ca="1" si="53"/>
        <v/>
      </c>
      <c r="M132" s="141" t="str">
        <f t="shared" ca="1" si="54"/>
        <v/>
      </c>
      <c r="N132" s="139" t="str">
        <f t="shared" ca="1" si="55"/>
        <v/>
      </c>
      <c r="O132" s="140" t="str">
        <f t="shared" ca="1" si="58"/>
        <v/>
      </c>
      <c r="P132" s="118" t="str">
        <f t="shared" ca="1" si="59"/>
        <v/>
      </c>
      <c r="Q132" s="138" t="str">
        <f t="shared" ca="1" si="60"/>
        <v/>
      </c>
    </row>
    <row r="133" spans="1:17" x14ac:dyDescent="0.15">
      <c r="A133" s="138" t="str">
        <f t="shared" ca="1" si="39"/>
        <v/>
      </c>
      <c r="B133" s="102" t="str">
        <f t="shared" ca="1" si="45"/>
        <v/>
      </c>
      <c r="C133" s="102" t="str">
        <f t="shared" ca="1" si="46"/>
        <v/>
      </c>
      <c r="D133" s="102" t="str">
        <f t="shared" ca="1" si="47"/>
        <v/>
      </c>
      <c r="E133" s="102" t="str">
        <f t="shared" ca="1" si="48"/>
        <v/>
      </c>
      <c r="F133" s="102" t="str">
        <f t="shared" ca="1" si="49"/>
        <v/>
      </c>
      <c r="G133" s="102" t="str">
        <f t="shared" ca="1" si="50"/>
        <v/>
      </c>
      <c r="H133" s="139" t="str">
        <f t="shared" ca="1" si="51"/>
        <v/>
      </c>
      <c r="I133" s="139" t="str">
        <f t="shared" ca="1" si="52"/>
        <v/>
      </c>
      <c r="J133" s="140" t="str">
        <f t="shared" ca="1" si="56"/>
        <v/>
      </c>
      <c r="K133" s="118" t="str">
        <f t="shared" ca="1" si="57"/>
        <v/>
      </c>
      <c r="L133" s="118" t="str">
        <f t="shared" ca="1" si="53"/>
        <v/>
      </c>
      <c r="M133" s="141" t="str">
        <f t="shared" ca="1" si="54"/>
        <v/>
      </c>
      <c r="N133" s="139" t="str">
        <f t="shared" ca="1" si="55"/>
        <v/>
      </c>
      <c r="O133" s="140" t="str">
        <f t="shared" ca="1" si="58"/>
        <v/>
      </c>
      <c r="P133" s="118" t="str">
        <f t="shared" ca="1" si="59"/>
        <v/>
      </c>
      <c r="Q133" s="138" t="str">
        <f t="shared" ca="1" si="60"/>
        <v/>
      </c>
    </row>
    <row r="134" spans="1:17" x14ac:dyDescent="0.15">
      <c r="A134" s="138" t="str">
        <f t="shared" ca="1" si="39"/>
        <v/>
      </c>
      <c r="B134" s="102" t="str">
        <f t="shared" ca="1" si="45"/>
        <v/>
      </c>
      <c r="C134" s="102" t="str">
        <f t="shared" ca="1" si="46"/>
        <v/>
      </c>
      <c r="D134" s="102" t="str">
        <f t="shared" ca="1" si="47"/>
        <v/>
      </c>
      <c r="E134" s="102" t="str">
        <f t="shared" ca="1" si="48"/>
        <v/>
      </c>
      <c r="F134" s="102" t="str">
        <f t="shared" ca="1" si="49"/>
        <v/>
      </c>
      <c r="G134" s="102" t="str">
        <f t="shared" ca="1" si="50"/>
        <v/>
      </c>
      <c r="H134" s="139" t="str">
        <f t="shared" ca="1" si="51"/>
        <v/>
      </c>
      <c r="I134" s="139" t="str">
        <f t="shared" ca="1" si="52"/>
        <v/>
      </c>
      <c r="J134" s="140" t="str">
        <f t="shared" ca="1" si="56"/>
        <v/>
      </c>
      <c r="K134" s="118" t="str">
        <f t="shared" ca="1" si="57"/>
        <v/>
      </c>
      <c r="L134" s="118" t="str">
        <f t="shared" ca="1" si="53"/>
        <v/>
      </c>
      <c r="M134" s="141" t="str">
        <f t="shared" ca="1" si="54"/>
        <v/>
      </c>
      <c r="N134" s="139" t="str">
        <f t="shared" ca="1" si="55"/>
        <v/>
      </c>
      <c r="O134" s="140" t="str">
        <f t="shared" ca="1" si="58"/>
        <v/>
      </c>
      <c r="P134" s="118" t="str">
        <f t="shared" ca="1" si="59"/>
        <v/>
      </c>
      <c r="Q134" s="138" t="str">
        <f t="shared" ca="1" si="60"/>
        <v/>
      </c>
    </row>
    <row r="135" spans="1:17" x14ac:dyDescent="0.15">
      <c r="A135" s="138" t="str">
        <f t="shared" ref="A135:A198" ca="1" si="61">IF(ROW()-5&gt;$A$5,"",ROW()-5)</f>
        <v/>
      </c>
      <c r="B135" s="102" t="str">
        <f t="shared" ca="1" si="45"/>
        <v/>
      </c>
      <c r="C135" s="102" t="str">
        <f t="shared" ca="1" si="46"/>
        <v/>
      </c>
      <c r="D135" s="102" t="str">
        <f t="shared" ca="1" si="47"/>
        <v/>
      </c>
      <c r="E135" s="102" t="str">
        <f t="shared" ca="1" si="48"/>
        <v/>
      </c>
      <c r="F135" s="102" t="str">
        <f t="shared" ca="1" si="49"/>
        <v/>
      </c>
      <c r="G135" s="102" t="str">
        <f t="shared" ca="1" si="50"/>
        <v/>
      </c>
      <c r="H135" s="139" t="str">
        <f t="shared" ca="1" si="51"/>
        <v/>
      </c>
      <c r="I135" s="139" t="str">
        <f t="shared" ca="1" si="52"/>
        <v/>
      </c>
      <c r="J135" s="140" t="str">
        <f t="shared" ca="1" si="56"/>
        <v/>
      </c>
      <c r="K135" s="118" t="str">
        <f t="shared" ca="1" si="57"/>
        <v/>
      </c>
      <c r="L135" s="118" t="str">
        <f t="shared" ca="1" si="53"/>
        <v/>
      </c>
      <c r="M135" s="141" t="str">
        <f t="shared" ca="1" si="54"/>
        <v/>
      </c>
      <c r="N135" s="139" t="str">
        <f t="shared" ca="1" si="55"/>
        <v/>
      </c>
      <c r="O135" s="140" t="str">
        <f t="shared" ca="1" si="58"/>
        <v/>
      </c>
      <c r="P135" s="118" t="str">
        <f t="shared" ca="1" si="59"/>
        <v/>
      </c>
      <c r="Q135" s="138" t="str">
        <f t="shared" ca="1" si="60"/>
        <v/>
      </c>
    </row>
    <row r="136" spans="1:17" x14ac:dyDescent="0.15">
      <c r="A136" s="138" t="str">
        <f t="shared" ca="1" si="61"/>
        <v/>
      </c>
      <c r="B136" s="102" t="str">
        <f t="shared" ca="1" si="45"/>
        <v/>
      </c>
      <c r="C136" s="102" t="str">
        <f t="shared" ca="1" si="46"/>
        <v/>
      </c>
      <c r="D136" s="102" t="str">
        <f t="shared" ca="1" si="47"/>
        <v/>
      </c>
      <c r="E136" s="102" t="str">
        <f t="shared" ca="1" si="48"/>
        <v/>
      </c>
      <c r="F136" s="102" t="str">
        <f t="shared" ca="1" si="49"/>
        <v/>
      </c>
      <c r="G136" s="102" t="str">
        <f t="shared" ca="1" si="50"/>
        <v/>
      </c>
      <c r="H136" s="139" t="str">
        <f t="shared" ca="1" si="51"/>
        <v/>
      </c>
      <c r="I136" s="139" t="str">
        <f t="shared" ca="1" si="52"/>
        <v/>
      </c>
      <c r="J136" s="140" t="str">
        <f t="shared" ca="1" si="56"/>
        <v/>
      </c>
      <c r="K136" s="118" t="str">
        <f t="shared" ca="1" si="57"/>
        <v/>
      </c>
      <c r="L136" s="118" t="str">
        <f t="shared" ca="1" si="53"/>
        <v/>
      </c>
      <c r="M136" s="141" t="str">
        <f t="shared" ca="1" si="54"/>
        <v/>
      </c>
      <c r="N136" s="139" t="str">
        <f t="shared" ca="1" si="55"/>
        <v/>
      </c>
      <c r="O136" s="140" t="str">
        <f t="shared" ca="1" si="58"/>
        <v/>
      </c>
      <c r="P136" s="118" t="str">
        <f t="shared" ca="1" si="59"/>
        <v/>
      </c>
      <c r="Q136" s="138" t="str">
        <f t="shared" ca="1" si="60"/>
        <v/>
      </c>
    </row>
    <row r="137" spans="1:17" x14ac:dyDescent="0.15">
      <c r="A137" s="138" t="str">
        <f t="shared" ca="1" si="61"/>
        <v/>
      </c>
      <c r="B137" s="102" t="str">
        <f t="shared" ca="1" si="45"/>
        <v/>
      </c>
      <c r="C137" s="102" t="str">
        <f t="shared" ca="1" si="46"/>
        <v/>
      </c>
      <c r="D137" s="102" t="str">
        <f t="shared" ca="1" si="47"/>
        <v/>
      </c>
      <c r="E137" s="102" t="str">
        <f t="shared" ca="1" si="48"/>
        <v/>
      </c>
      <c r="F137" s="102" t="str">
        <f t="shared" ca="1" si="49"/>
        <v/>
      </c>
      <c r="G137" s="102" t="str">
        <f t="shared" ca="1" si="50"/>
        <v/>
      </c>
      <c r="H137" s="139" t="str">
        <f t="shared" ca="1" si="51"/>
        <v/>
      </c>
      <c r="I137" s="139" t="str">
        <f t="shared" ca="1" si="52"/>
        <v/>
      </c>
      <c r="J137" s="140" t="str">
        <f t="shared" ca="1" si="56"/>
        <v/>
      </c>
      <c r="K137" s="118" t="str">
        <f t="shared" ca="1" si="57"/>
        <v/>
      </c>
      <c r="L137" s="118" t="str">
        <f t="shared" ca="1" si="53"/>
        <v/>
      </c>
      <c r="M137" s="141" t="str">
        <f t="shared" ca="1" si="54"/>
        <v/>
      </c>
      <c r="N137" s="139" t="str">
        <f t="shared" ca="1" si="55"/>
        <v/>
      </c>
      <c r="O137" s="140" t="str">
        <f t="shared" ca="1" si="58"/>
        <v/>
      </c>
      <c r="P137" s="118" t="str">
        <f t="shared" ca="1" si="59"/>
        <v/>
      </c>
      <c r="Q137" s="138" t="str">
        <f t="shared" ca="1" si="60"/>
        <v/>
      </c>
    </row>
    <row r="138" spans="1:17" x14ac:dyDescent="0.15">
      <c r="A138" s="138" t="str">
        <f t="shared" ca="1" si="61"/>
        <v/>
      </c>
      <c r="B138" s="102" t="str">
        <f t="shared" ca="1" si="45"/>
        <v/>
      </c>
      <c r="C138" s="102" t="str">
        <f t="shared" ca="1" si="46"/>
        <v/>
      </c>
      <c r="D138" s="102" t="str">
        <f t="shared" ca="1" si="47"/>
        <v/>
      </c>
      <c r="E138" s="102" t="str">
        <f t="shared" ca="1" si="48"/>
        <v/>
      </c>
      <c r="F138" s="102" t="str">
        <f t="shared" ca="1" si="49"/>
        <v/>
      </c>
      <c r="G138" s="102" t="str">
        <f t="shared" ca="1" si="50"/>
        <v/>
      </c>
      <c r="H138" s="139" t="str">
        <f t="shared" ca="1" si="51"/>
        <v/>
      </c>
      <c r="I138" s="139" t="str">
        <f t="shared" ca="1" si="52"/>
        <v/>
      </c>
      <c r="J138" s="140" t="str">
        <f t="shared" ca="1" si="56"/>
        <v/>
      </c>
      <c r="K138" s="118" t="str">
        <f t="shared" ca="1" si="57"/>
        <v/>
      </c>
      <c r="L138" s="118" t="str">
        <f t="shared" ca="1" si="53"/>
        <v/>
      </c>
      <c r="M138" s="141" t="str">
        <f t="shared" ca="1" si="54"/>
        <v/>
      </c>
      <c r="N138" s="139" t="str">
        <f t="shared" ca="1" si="55"/>
        <v/>
      </c>
      <c r="O138" s="140" t="str">
        <f t="shared" ca="1" si="58"/>
        <v/>
      </c>
      <c r="P138" s="118" t="str">
        <f t="shared" ca="1" si="59"/>
        <v/>
      </c>
      <c r="Q138" s="138" t="str">
        <f t="shared" ca="1" si="60"/>
        <v/>
      </c>
    </row>
    <row r="139" spans="1:17" x14ac:dyDescent="0.15">
      <c r="A139" s="138" t="str">
        <f t="shared" ca="1" si="61"/>
        <v/>
      </c>
      <c r="B139" s="102" t="str">
        <f t="shared" ca="1" si="45"/>
        <v/>
      </c>
      <c r="C139" s="102" t="str">
        <f t="shared" ca="1" si="46"/>
        <v/>
      </c>
      <c r="D139" s="102" t="str">
        <f t="shared" ca="1" si="47"/>
        <v/>
      </c>
      <c r="E139" s="102" t="str">
        <f t="shared" ca="1" si="48"/>
        <v/>
      </c>
      <c r="F139" s="102" t="str">
        <f t="shared" ca="1" si="49"/>
        <v/>
      </c>
      <c r="G139" s="102" t="str">
        <f t="shared" ca="1" si="50"/>
        <v/>
      </c>
      <c r="H139" s="139" t="str">
        <f t="shared" ca="1" si="51"/>
        <v/>
      </c>
      <c r="I139" s="139" t="str">
        <f t="shared" ca="1" si="52"/>
        <v/>
      </c>
      <c r="J139" s="140" t="str">
        <f t="shared" ca="1" si="56"/>
        <v/>
      </c>
      <c r="K139" s="118" t="str">
        <f t="shared" ca="1" si="57"/>
        <v/>
      </c>
      <c r="L139" s="118" t="str">
        <f t="shared" ca="1" si="53"/>
        <v/>
      </c>
      <c r="M139" s="141" t="str">
        <f t="shared" ca="1" si="54"/>
        <v/>
      </c>
      <c r="N139" s="139" t="str">
        <f t="shared" ca="1" si="55"/>
        <v/>
      </c>
      <c r="O139" s="140" t="str">
        <f t="shared" ca="1" si="58"/>
        <v/>
      </c>
      <c r="P139" s="118" t="str">
        <f t="shared" ca="1" si="59"/>
        <v/>
      </c>
      <c r="Q139" s="138" t="str">
        <f t="shared" ca="1" si="60"/>
        <v/>
      </c>
    </row>
    <row r="140" spans="1:17" x14ac:dyDescent="0.15">
      <c r="A140" s="138" t="str">
        <f t="shared" ca="1" si="61"/>
        <v/>
      </c>
      <c r="B140" s="102" t="str">
        <f t="shared" ca="1" si="45"/>
        <v/>
      </c>
      <c r="C140" s="102" t="str">
        <f t="shared" ca="1" si="46"/>
        <v/>
      </c>
      <c r="D140" s="102" t="str">
        <f t="shared" ca="1" si="47"/>
        <v/>
      </c>
      <c r="E140" s="102" t="str">
        <f t="shared" ca="1" si="48"/>
        <v/>
      </c>
      <c r="F140" s="102" t="str">
        <f t="shared" ca="1" si="49"/>
        <v/>
      </c>
      <c r="G140" s="102" t="str">
        <f t="shared" ca="1" si="50"/>
        <v/>
      </c>
      <c r="H140" s="139" t="str">
        <f t="shared" ca="1" si="51"/>
        <v/>
      </c>
      <c r="I140" s="139" t="str">
        <f t="shared" ca="1" si="52"/>
        <v/>
      </c>
      <c r="J140" s="140" t="str">
        <f t="shared" ca="1" si="56"/>
        <v/>
      </c>
      <c r="K140" s="118" t="str">
        <f t="shared" ca="1" si="57"/>
        <v/>
      </c>
      <c r="L140" s="118" t="str">
        <f t="shared" ca="1" si="53"/>
        <v/>
      </c>
      <c r="M140" s="141" t="str">
        <f t="shared" ca="1" si="54"/>
        <v/>
      </c>
      <c r="N140" s="139" t="str">
        <f t="shared" ca="1" si="55"/>
        <v/>
      </c>
      <c r="O140" s="140" t="str">
        <f t="shared" ca="1" si="58"/>
        <v/>
      </c>
      <c r="P140" s="118" t="str">
        <f t="shared" ca="1" si="59"/>
        <v/>
      </c>
      <c r="Q140" s="138" t="str">
        <f t="shared" ca="1" si="60"/>
        <v/>
      </c>
    </row>
    <row r="141" spans="1:17" x14ac:dyDescent="0.15">
      <c r="A141" s="138" t="str">
        <f t="shared" ca="1" si="61"/>
        <v/>
      </c>
      <c r="B141" s="102" t="str">
        <f t="shared" ca="1" si="45"/>
        <v/>
      </c>
      <c r="C141" s="102" t="str">
        <f t="shared" ca="1" si="46"/>
        <v/>
      </c>
      <c r="D141" s="102" t="str">
        <f t="shared" ca="1" si="47"/>
        <v/>
      </c>
      <c r="E141" s="102" t="str">
        <f t="shared" ca="1" si="48"/>
        <v/>
      </c>
      <c r="F141" s="102" t="str">
        <f t="shared" ca="1" si="49"/>
        <v/>
      </c>
      <c r="G141" s="102" t="str">
        <f t="shared" ca="1" si="50"/>
        <v/>
      </c>
      <c r="H141" s="139" t="str">
        <f t="shared" ca="1" si="51"/>
        <v/>
      </c>
      <c r="I141" s="139" t="str">
        <f t="shared" ca="1" si="52"/>
        <v/>
      </c>
      <c r="J141" s="140" t="str">
        <f t="shared" ca="1" si="56"/>
        <v/>
      </c>
      <c r="K141" s="118" t="str">
        <f t="shared" ca="1" si="57"/>
        <v/>
      </c>
      <c r="L141" s="118" t="str">
        <f t="shared" ca="1" si="53"/>
        <v/>
      </c>
      <c r="M141" s="141" t="str">
        <f t="shared" ca="1" si="54"/>
        <v/>
      </c>
      <c r="N141" s="139" t="str">
        <f t="shared" ca="1" si="55"/>
        <v/>
      </c>
      <c r="O141" s="140" t="str">
        <f t="shared" ca="1" si="58"/>
        <v/>
      </c>
      <c r="P141" s="118" t="str">
        <f t="shared" ca="1" si="59"/>
        <v/>
      </c>
      <c r="Q141" s="138" t="str">
        <f t="shared" ca="1" si="60"/>
        <v/>
      </c>
    </row>
    <row r="142" spans="1:17" x14ac:dyDescent="0.15">
      <c r="A142" s="138" t="str">
        <f t="shared" ca="1" si="61"/>
        <v/>
      </c>
      <c r="B142" s="102" t="str">
        <f t="shared" ca="1" si="45"/>
        <v/>
      </c>
      <c r="C142" s="102" t="str">
        <f t="shared" ca="1" si="46"/>
        <v/>
      </c>
      <c r="D142" s="102" t="str">
        <f t="shared" ca="1" si="47"/>
        <v/>
      </c>
      <c r="E142" s="102" t="str">
        <f t="shared" ca="1" si="48"/>
        <v/>
      </c>
      <c r="F142" s="102" t="str">
        <f t="shared" ca="1" si="49"/>
        <v/>
      </c>
      <c r="G142" s="102" t="str">
        <f t="shared" ca="1" si="50"/>
        <v/>
      </c>
      <c r="H142" s="139" t="str">
        <f t="shared" ca="1" si="51"/>
        <v/>
      </c>
      <c r="I142" s="139" t="str">
        <f t="shared" ca="1" si="52"/>
        <v/>
      </c>
      <c r="J142" s="140" t="str">
        <f t="shared" ca="1" si="56"/>
        <v/>
      </c>
      <c r="K142" s="118" t="str">
        <f t="shared" ca="1" si="57"/>
        <v/>
      </c>
      <c r="L142" s="118" t="str">
        <f t="shared" ca="1" si="53"/>
        <v/>
      </c>
      <c r="M142" s="141" t="str">
        <f t="shared" ca="1" si="54"/>
        <v/>
      </c>
      <c r="N142" s="139" t="str">
        <f t="shared" ca="1" si="55"/>
        <v/>
      </c>
      <c r="O142" s="140" t="str">
        <f t="shared" ca="1" si="58"/>
        <v/>
      </c>
      <c r="P142" s="118" t="str">
        <f t="shared" ca="1" si="59"/>
        <v/>
      </c>
      <c r="Q142" s="138" t="str">
        <f t="shared" ca="1" si="60"/>
        <v/>
      </c>
    </row>
    <row r="143" spans="1:17" x14ac:dyDescent="0.15">
      <c r="A143" s="138" t="str">
        <f t="shared" ca="1" si="61"/>
        <v/>
      </c>
      <c r="B143" s="102" t="str">
        <f t="shared" ca="1" si="45"/>
        <v/>
      </c>
      <c r="C143" s="102" t="str">
        <f t="shared" ca="1" si="46"/>
        <v/>
      </c>
      <c r="D143" s="102" t="str">
        <f t="shared" ca="1" si="47"/>
        <v/>
      </c>
      <c r="E143" s="102" t="str">
        <f t="shared" ca="1" si="48"/>
        <v/>
      </c>
      <c r="F143" s="102" t="str">
        <f t="shared" ca="1" si="49"/>
        <v/>
      </c>
      <c r="G143" s="102" t="str">
        <f t="shared" ca="1" si="50"/>
        <v/>
      </c>
      <c r="H143" s="139" t="str">
        <f t="shared" ca="1" si="51"/>
        <v/>
      </c>
      <c r="I143" s="139" t="str">
        <f t="shared" ca="1" si="52"/>
        <v/>
      </c>
      <c r="J143" s="140" t="str">
        <f t="shared" ca="1" si="56"/>
        <v/>
      </c>
      <c r="K143" s="118" t="str">
        <f t="shared" ca="1" si="57"/>
        <v/>
      </c>
      <c r="L143" s="118" t="str">
        <f t="shared" ca="1" si="53"/>
        <v/>
      </c>
      <c r="M143" s="141" t="str">
        <f t="shared" ca="1" si="54"/>
        <v/>
      </c>
      <c r="N143" s="139" t="str">
        <f t="shared" ca="1" si="55"/>
        <v/>
      </c>
      <c r="O143" s="140" t="str">
        <f t="shared" ca="1" si="58"/>
        <v/>
      </c>
      <c r="P143" s="118" t="str">
        <f t="shared" ca="1" si="59"/>
        <v/>
      </c>
      <c r="Q143" s="138" t="str">
        <f t="shared" ca="1" si="60"/>
        <v/>
      </c>
    </row>
    <row r="144" spans="1:17" x14ac:dyDescent="0.15">
      <c r="A144" s="138" t="str">
        <f t="shared" ca="1" si="61"/>
        <v/>
      </c>
      <c r="B144" s="102" t="str">
        <f t="shared" ca="1" si="45"/>
        <v/>
      </c>
      <c r="C144" s="102" t="str">
        <f t="shared" ca="1" si="46"/>
        <v/>
      </c>
      <c r="D144" s="102" t="str">
        <f t="shared" ca="1" si="47"/>
        <v/>
      </c>
      <c r="E144" s="102" t="str">
        <f t="shared" ca="1" si="48"/>
        <v/>
      </c>
      <c r="F144" s="102" t="str">
        <f t="shared" ca="1" si="49"/>
        <v/>
      </c>
      <c r="G144" s="102" t="str">
        <f t="shared" ca="1" si="50"/>
        <v/>
      </c>
      <c r="H144" s="139" t="str">
        <f t="shared" ca="1" si="51"/>
        <v/>
      </c>
      <c r="I144" s="139" t="str">
        <f t="shared" ca="1" si="52"/>
        <v/>
      </c>
      <c r="J144" s="140" t="str">
        <f t="shared" ca="1" si="56"/>
        <v/>
      </c>
      <c r="K144" s="118" t="str">
        <f t="shared" ca="1" si="57"/>
        <v/>
      </c>
      <c r="L144" s="118" t="str">
        <f t="shared" ca="1" si="53"/>
        <v/>
      </c>
      <c r="M144" s="141" t="str">
        <f t="shared" ca="1" si="54"/>
        <v/>
      </c>
      <c r="N144" s="139" t="str">
        <f t="shared" ca="1" si="55"/>
        <v/>
      </c>
      <c r="O144" s="140" t="str">
        <f t="shared" ca="1" si="58"/>
        <v/>
      </c>
      <c r="P144" s="118" t="str">
        <f t="shared" ca="1" si="59"/>
        <v/>
      </c>
      <c r="Q144" s="138" t="str">
        <f t="shared" ca="1" si="60"/>
        <v/>
      </c>
    </row>
    <row r="145" spans="1:17" x14ac:dyDescent="0.15">
      <c r="A145" s="138" t="str">
        <f t="shared" ca="1" si="61"/>
        <v/>
      </c>
      <c r="B145" s="102" t="str">
        <f t="shared" ca="1" si="45"/>
        <v/>
      </c>
      <c r="C145" s="102" t="str">
        <f t="shared" ca="1" si="46"/>
        <v/>
      </c>
      <c r="D145" s="102" t="str">
        <f t="shared" ca="1" si="47"/>
        <v/>
      </c>
      <c r="E145" s="102" t="str">
        <f t="shared" ca="1" si="48"/>
        <v/>
      </c>
      <c r="F145" s="102" t="str">
        <f t="shared" ca="1" si="49"/>
        <v/>
      </c>
      <c r="G145" s="102" t="str">
        <f t="shared" ca="1" si="50"/>
        <v/>
      </c>
      <c r="H145" s="139" t="str">
        <f t="shared" ca="1" si="51"/>
        <v/>
      </c>
      <c r="I145" s="139" t="str">
        <f t="shared" ca="1" si="52"/>
        <v/>
      </c>
      <c r="J145" s="140" t="str">
        <f t="shared" ca="1" si="56"/>
        <v/>
      </c>
      <c r="K145" s="118" t="str">
        <f t="shared" ca="1" si="57"/>
        <v/>
      </c>
      <c r="L145" s="118" t="str">
        <f t="shared" ca="1" si="53"/>
        <v/>
      </c>
      <c r="M145" s="141" t="str">
        <f t="shared" ca="1" si="54"/>
        <v/>
      </c>
      <c r="N145" s="139" t="str">
        <f t="shared" ca="1" si="55"/>
        <v/>
      </c>
      <c r="O145" s="140" t="str">
        <f t="shared" ca="1" si="58"/>
        <v/>
      </c>
      <c r="P145" s="118" t="str">
        <f t="shared" ca="1" si="59"/>
        <v/>
      </c>
      <c r="Q145" s="138" t="str">
        <f t="shared" ca="1" si="60"/>
        <v/>
      </c>
    </row>
    <row r="146" spans="1:17" x14ac:dyDescent="0.15">
      <c r="A146" s="138" t="str">
        <f t="shared" ca="1" si="61"/>
        <v/>
      </c>
      <c r="B146" s="102" t="str">
        <f t="shared" ca="1" si="45"/>
        <v/>
      </c>
      <c r="C146" s="102" t="str">
        <f t="shared" ca="1" si="46"/>
        <v/>
      </c>
      <c r="D146" s="102" t="str">
        <f t="shared" ca="1" si="47"/>
        <v/>
      </c>
      <c r="E146" s="102" t="str">
        <f t="shared" ca="1" si="48"/>
        <v/>
      </c>
      <c r="F146" s="102" t="str">
        <f t="shared" ca="1" si="49"/>
        <v/>
      </c>
      <c r="G146" s="102" t="str">
        <f t="shared" ca="1" si="50"/>
        <v/>
      </c>
      <c r="H146" s="139" t="str">
        <f t="shared" ca="1" si="51"/>
        <v/>
      </c>
      <c r="I146" s="139" t="str">
        <f t="shared" ca="1" si="52"/>
        <v/>
      </c>
      <c r="J146" s="140" t="str">
        <f t="shared" ca="1" si="56"/>
        <v/>
      </c>
      <c r="K146" s="118" t="str">
        <f t="shared" ca="1" si="57"/>
        <v/>
      </c>
      <c r="L146" s="118" t="str">
        <f t="shared" ca="1" si="53"/>
        <v/>
      </c>
      <c r="M146" s="141" t="str">
        <f t="shared" ca="1" si="54"/>
        <v/>
      </c>
      <c r="N146" s="139" t="str">
        <f t="shared" ca="1" si="55"/>
        <v/>
      </c>
      <c r="O146" s="140" t="str">
        <f t="shared" ca="1" si="58"/>
        <v/>
      </c>
      <c r="P146" s="118" t="str">
        <f t="shared" ca="1" si="59"/>
        <v/>
      </c>
      <c r="Q146" s="138" t="str">
        <f t="shared" ca="1" si="60"/>
        <v/>
      </c>
    </row>
    <row r="147" spans="1:17" x14ac:dyDescent="0.15">
      <c r="A147" s="138" t="str">
        <f t="shared" ca="1" si="61"/>
        <v/>
      </c>
      <c r="B147" s="102" t="str">
        <f t="shared" ca="1" si="45"/>
        <v/>
      </c>
      <c r="C147" s="102" t="str">
        <f t="shared" ca="1" si="46"/>
        <v/>
      </c>
      <c r="D147" s="102" t="str">
        <f t="shared" ca="1" si="47"/>
        <v/>
      </c>
      <c r="E147" s="102" t="str">
        <f t="shared" ca="1" si="48"/>
        <v/>
      </c>
      <c r="F147" s="102" t="str">
        <f t="shared" ca="1" si="49"/>
        <v/>
      </c>
      <c r="G147" s="102" t="str">
        <f t="shared" ca="1" si="50"/>
        <v/>
      </c>
      <c r="H147" s="139" t="str">
        <f t="shared" ca="1" si="51"/>
        <v/>
      </c>
      <c r="I147" s="139" t="str">
        <f t="shared" ca="1" si="52"/>
        <v/>
      </c>
      <c r="J147" s="140" t="str">
        <f t="shared" ca="1" si="56"/>
        <v/>
      </c>
      <c r="K147" s="118" t="str">
        <f t="shared" ca="1" si="57"/>
        <v/>
      </c>
      <c r="L147" s="118" t="str">
        <f t="shared" ca="1" si="53"/>
        <v/>
      </c>
      <c r="M147" s="141" t="str">
        <f t="shared" ca="1" si="54"/>
        <v/>
      </c>
      <c r="N147" s="139" t="str">
        <f t="shared" ca="1" si="55"/>
        <v/>
      </c>
      <c r="O147" s="140" t="str">
        <f t="shared" ca="1" si="58"/>
        <v/>
      </c>
      <c r="P147" s="118" t="str">
        <f t="shared" ca="1" si="59"/>
        <v/>
      </c>
      <c r="Q147" s="138" t="str">
        <f t="shared" ca="1" si="60"/>
        <v/>
      </c>
    </row>
    <row r="148" spans="1:17" x14ac:dyDescent="0.15">
      <c r="A148" s="138" t="str">
        <f t="shared" ca="1" si="61"/>
        <v/>
      </c>
      <c r="B148" s="102" t="str">
        <f t="shared" ca="1" si="45"/>
        <v/>
      </c>
      <c r="C148" s="102" t="str">
        <f t="shared" ca="1" si="46"/>
        <v/>
      </c>
      <c r="D148" s="102" t="str">
        <f t="shared" ca="1" si="47"/>
        <v/>
      </c>
      <c r="E148" s="102" t="str">
        <f t="shared" ca="1" si="48"/>
        <v/>
      </c>
      <c r="F148" s="102" t="str">
        <f t="shared" ca="1" si="49"/>
        <v/>
      </c>
      <c r="G148" s="102" t="str">
        <f t="shared" ca="1" si="50"/>
        <v/>
      </c>
      <c r="H148" s="139" t="str">
        <f t="shared" ca="1" si="51"/>
        <v/>
      </c>
      <c r="I148" s="139" t="str">
        <f t="shared" ca="1" si="52"/>
        <v/>
      </c>
      <c r="J148" s="140" t="str">
        <f t="shared" ca="1" si="56"/>
        <v/>
      </c>
      <c r="K148" s="118" t="str">
        <f t="shared" ca="1" si="57"/>
        <v/>
      </c>
      <c r="L148" s="118" t="str">
        <f t="shared" ca="1" si="53"/>
        <v/>
      </c>
      <c r="M148" s="141" t="str">
        <f t="shared" ca="1" si="54"/>
        <v/>
      </c>
      <c r="N148" s="139" t="str">
        <f t="shared" ca="1" si="55"/>
        <v/>
      </c>
      <c r="O148" s="140" t="str">
        <f t="shared" ca="1" si="58"/>
        <v/>
      </c>
      <c r="P148" s="118" t="str">
        <f t="shared" ca="1" si="59"/>
        <v/>
      </c>
      <c r="Q148" s="138" t="str">
        <f t="shared" ca="1" si="60"/>
        <v/>
      </c>
    </row>
    <row r="149" spans="1:17" x14ac:dyDescent="0.15">
      <c r="A149" s="138" t="str">
        <f t="shared" ca="1" si="61"/>
        <v/>
      </c>
      <c r="B149" s="102" t="str">
        <f t="shared" ca="1" si="45"/>
        <v/>
      </c>
      <c r="C149" s="102" t="str">
        <f t="shared" ca="1" si="46"/>
        <v/>
      </c>
      <c r="D149" s="102" t="str">
        <f t="shared" ca="1" si="47"/>
        <v/>
      </c>
      <c r="E149" s="102" t="str">
        <f t="shared" ca="1" si="48"/>
        <v/>
      </c>
      <c r="F149" s="102" t="str">
        <f t="shared" ca="1" si="49"/>
        <v/>
      </c>
      <c r="G149" s="102" t="str">
        <f t="shared" ca="1" si="50"/>
        <v/>
      </c>
      <c r="H149" s="139" t="str">
        <f t="shared" ca="1" si="51"/>
        <v/>
      </c>
      <c r="I149" s="139" t="str">
        <f t="shared" ca="1" si="52"/>
        <v/>
      </c>
      <c r="J149" s="140" t="str">
        <f t="shared" ca="1" si="56"/>
        <v/>
      </c>
      <c r="K149" s="118" t="str">
        <f t="shared" ca="1" si="57"/>
        <v/>
      </c>
      <c r="L149" s="118" t="str">
        <f t="shared" ca="1" si="53"/>
        <v/>
      </c>
      <c r="M149" s="141" t="str">
        <f t="shared" ca="1" si="54"/>
        <v/>
      </c>
      <c r="N149" s="139" t="str">
        <f t="shared" ca="1" si="55"/>
        <v/>
      </c>
      <c r="O149" s="140" t="str">
        <f t="shared" ca="1" si="58"/>
        <v/>
      </c>
      <c r="P149" s="118" t="str">
        <f t="shared" ca="1" si="59"/>
        <v/>
      </c>
      <c r="Q149" s="138" t="str">
        <f t="shared" ca="1" si="60"/>
        <v/>
      </c>
    </row>
    <row r="150" spans="1:17" x14ac:dyDescent="0.15">
      <c r="A150" s="138" t="str">
        <f t="shared" ca="1" si="61"/>
        <v/>
      </c>
      <c r="B150" s="102" t="str">
        <f t="shared" ca="1" si="45"/>
        <v/>
      </c>
      <c r="C150" s="102" t="str">
        <f t="shared" ca="1" si="46"/>
        <v/>
      </c>
      <c r="D150" s="102" t="str">
        <f t="shared" ca="1" si="47"/>
        <v/>
      </c>
      <c r="E150" s="102" t="str">
        <f t="shared" ca="1" si="48"/>
        <v/>
      </c>
      <c r="F150" s="102" t="str">
        <f t="shared" ca="1" si="49"/>
        <v/>
      </c>
      <c r="G150" s="102" t="str">
        <f t="shared" ca="1" si="50"/>
        <v/>
      </c>
      <c r="H150" s="139" t="str">
        <f t="shared" ca="1" si="51"/>
        <v/>
      </c>
      <c r="I150" s="139" t="str">
        <f t="shared" ca="1" si="52"/>
        <v/>
      </c>
      <c r="J150" s="140" t="str">
        <f t="shared" ca="1" si="56"/>
        <v/>
      </c>
      <c r="K150" s="118" t="str">
        <f t="shared" ca="1" si="57"/>
        <v/>
      </c>
      <c r="L150" s="118" t="str">
        <f t="shared" ca="1" si="53"/>
        <v/>
      </c>
      <c r="M150" s="141" t="str">
        <f t="shared" ca="1" si="54"/>
        <v/>
      </c>
      <c r="N150" s="139" t="str">
        <f t="shared" ca="1" si="55"/>
        <v/>
      </c>
      <c r="O150" s="140" t="str">
        <f t="shared" ca="1" si="58"/>
        <v/>
      </c>
      <c r="P150" s="118" t="str">
        <f t="shared" ca="1" si="59"/>
        <v/>
      </c>
      <c r="Q150" s="138" t="str">
        <f t="shared" ca="1" si="60"/>
        <v/>
      </c>
    </row>
    <row r="151" spans="1:17" x14ac:dyDescent="0.15">
      <c r="A151" s="138" t="str">
        <f t="shared" ca="1" si="61"/>
        <v/>
      </c>
      <c r="B151" s="102" t="str">
        <f t="shared" ca="1" si="45"/>
        <v/>
      </c>
      <c r="C151" s="102" t="str">
        <f t="shared" ca="1" si="46"/>
        <v/>
      </c>
      <c r="D151" s="102" t="str">
        <f t="shared" ca="1" si="47"/>
        <v/>
      </c>
      <c r="E151" s="102" t="str">
        <f t="shared" ca="1" si="48"/>
        <v/>
      </c>
      <c r="F151" s="102" t="str">
        <f t="shared" ca="1" si="49"/>
        <v/>
      </c>
      <c r="G151" s="102" t="str">
        <f t="shared" ca="1" si="50"/>
        <v/>
      </c>
      <c r="H151" s="139" t="str">
        <f t="shared" ca="1" si="51"/>
        <v/>
      </c>
      <c r="I151" s="139" t="str">
        <f t="shared" ca="1" si="52"/>
        <v/>
      </c>
      <c r="J151" s="140" t="str">
        <f t="shared" ca="1" si="56"/>
        <v/>
      </c>
      <c r="K151" s="118" t="str">
        <f t="shared" ca="1" si="57"/>
        <v/>
      </c>
      <c r="L151" s="118" t="str">
        <f t="shared" ca="1" si="53"/>
        <v/>
      </c>
      <c r="M151" s="141" t="str">
        <f t="shared" ca="1" si="54"/>
        <v/>
      </c>
      <c r="N151" s="139" t="str">
        <f t="shared" ca="1" si="55"/>
        <v/>
      </c>
      <c r="O151" s="140" t="str">
        <f t="shared" ca="1" si="58"/>
        <v/>
      </c>
      <c r="P151" s="118" t="str">
        <f t="shared" ca="1" si="59"/>
        <v/>
      </c>
      <c r="Q151" s="138" t="str">
        <f t="shared" ca="1" si="60"/>
        <v/>
      </c>
    </row>
    <row r="152" spans="1:17" x14ac:dyDescent="0.15">
      <c r="A152" s="138" t="str">
        <f t="shared" ca="1" si="61"/>
        <v/>
      </c>
      <c r="B152" s="102" t="str">
        <f t="shared" ca="1" si="45"/>
        <v/>
      </c>
      <c r="C152" s="102" t="str">
        <f t="shared" ca="1" si="46"/>
        <v/>
      </c>
      <c r="D152" s="102" t="str">
        <f t="shared" ca="1" si="47"/>
        <v/>
      </c>
      <c r="E152" s="102" t="str">
        <f t="shared" ca="1" si="48"/>
        <v/>
      </c>
      <c r="F152" s="102" t="str">
        <f t="shared" ca="1" si="49"/>
        <v/>
      </c>
      <c r="G152" s="102" t="str">
        <f t="shared" ca="1" si="50"/>
        <v/>
      </c>
      <c r="H152" s="139" t="str">
        <f t="shared" ca="1" si="51"/>
        <v/>
      </c>
      <c r="I152" s="139" t="str">
        <f t="shared" ca="1" si="52"/>
        <v/>
      </c>
      <c r="J152" s="140" t="str">
        <f t="shared" ca="1" si="56"/>
        <v/>
      </c>
      <c r="K152" s="118" t="str">
        <f t="shared" ca="1" si="57"/>
        <v/>
      </c>
      <c r="L152" s="118" t="str">
        <f t="shared" ca="1" si="53"/>
        <v/>
      </c>
      <c r="M152" s="141" t="str">
        <f t="shared" ca="1" si="54"/>
        <v/>
      </c>
      <c r="N152" s="139" t="str">
        <f t="shared" ca="1" si="55"/>
        <v/>
      </c>
      <c r="O152" s="140" t="str">
        <f t="shared" ca="1" si="58"/>
        <v/>
      </c>
      <c r="P152" s="118" t="str">
        <f t="shared" ca="1" si="59"/>
        <v/>
      </c>
      <c r="Q152" s="138" t="str">
        <f t="shared" ca="1" si="60"/>
        <v/>
      </c>
    </row>
    <row r="153" spans="1:17" x14ac:dyDescent="0.15">
      <c r="A153" s="138" t="str">
        <f t="shared" ca="1" si="61"/>
        <v/>
      </c>
      <c r="B153" s="102" t="str">
        <f t="shared" ca="1" si="45"/>
        <v/>
      </c>
      <c r="C153" s="102" t="str">
        <f t="shared" ca="1" si="46"/>
        <v/>
      </c>
      <c r="D153" s="102" t="str">
        <f t="shared" ca="1" si="47"/>
        <v/>
      </c>
      <c r="E153" s="102" t="str">
        <f t="shared" ca="1" si="48"/>
        <v/>
      </c>
      <c r="F153" s="102" t="str">
        <f t="shared" ca="1" si="49"/>
        <v/>
      </c>
      <c r="G153" s="102" t="str">
        <f t="shared" ca="1" si="50"/>
        <v/>
      </c>
      <c r="H153" s="139" t="str">
        <f t="shared" ca="1" si="51"/>
        <v/>
      </c>
      <c r="I153" s="139" t="str">
        <f t="shared" ca="1" si="52"/>
        <v/>
      </c>
      <c r="J153" s="140" t="str">
        <f t="shared" ca="1" si="56"/>
        <v/>
      </c>
      <c r="K153" s="118" t="str">
        <f t="shared" ca="1" si="57"/>
        <v/>
      </c>
      <c r="L153" s="118" t="str">
        <f t="shared" ca="1" si="53"/>
        <v/>
      </c>
      <c r="M153" s="141" t="str">
        <f t="shared" ca="1" si="54"/>
        <v/>
      </c>
      <c r="N153" s="139" t="str">
        <f t="shared" ca="1" si="55"/>
        <v/>
      </c>
      <c r="O153" s="140" t="str">
        <f t="shared" ca="1" si="58"/>
        <v/>
      </c>
      <c r="P153" s="118" t="str">
        <f t="shared" ca="1" si="59"/>
        <v/>
      </c>
      <c r="Q153" s="138" t="str">
        <f t="shared" ca="1" si="60"/>
        <v/>
      </c>
    </row>
    <row r="154" spans="1:17" x14ac:dyDescent="0.15">
      <c r="A154" s="138" t="str">
        <f t="shared" ca="1" si="61"/>
        <v/>
      </c>
      <c r="B154" s="102" t="str">
        <f t="shared" ca="1" si="45"/>
        <v/>
      </c>
      <c r="C154" s="102" t="str">
        <f t="shared" ca="1" si="46"/>
        <v/>
      </c>
      <c r="D154" s="102" t="str">
        <f t="shared" ca="1" si="47"/>
        <v/>
      </c>
      <c r="E154" s="102" t="str">
        <f t="shared" ca="1" si="48"/>
        <v/>
      </c>
      <c r="F154" s="102" t="str">
        <f t="shared" ca="1" si="49"/>
        <v/>
      </c>
      <c r="G154" s="102" t="str">
        <f t="shared" ca="1" si="50"/>
        <v/>
      </c>
      <c r="H154" s="139" t="str">
        <f t="shared" ca="1" si="51"/>
        <v/>
      </c>
      <c r="I154" s="139" t="str">
        <f t="shared" ca="1" si="52"/>
        <v/>
      </c>
      <c r="J154" s="140" t="str">
        <f t="shared" ca="1" si="56"/>
        <v/>
      </c>
      <c r="K154" s="118" t="str">
        <f t="shared" ca="1" si="57"/>
        <v/>
      </c>
      <c r="L154" s="118" t="str">
        <f t="shared" ca="1" si="53"/>
        <v/>
      </c>
      <c r="M154" s="141" t="str">
        <f t="shared" ca="1" si="54"/>
        <v/>
      </c>
      <c r="N154" s="139" t="str">
        <f t="shared" ca="1" si="55"/>
        <v/>
      </c>
      <c r="O154" s="140" t="str">
        <f t="shared" ca="1" si="58"/>
        <v/>
      </c>
      <c r="P154" s="118" t="str">
        <f t="shared" ca="1" si="59"/>
        <v/>
      </c>
      <c r="Q154" s="138" t="str">
        <f t="shared" ca="1" si="60"/>
        <v/>
      </c>
    </row>
    <row r="155" spans="1:17" x14ac:dyDescent="0.15">
      <c r="A155" s="138" t="str">
        <f t="shared" ca="1" si="61"/>
        <v/>
      </c>
      <c r="B155" s="102" t="str">
        <f t="shared" ca="1" si="45"/>
        <v/>
      </c>
      <c r="C155" s="102" t="str">
        <f t="shared" ca="1" si="46"/>
        <v/>
      </c>
      <c r="D155" s="102" t="str">
        <f t="shared" ca="1" si="47"/>
        <v/>
      </c>
      <c r="E155" s="102" t="str">
        <f t="shared" ca="1" si="48"/>
        <v/>
      </c>
      <c r="F155" s="102" t="str">
        <f t="shared" ca="1" si="49"/>
        <v/>
      </c>
      <c r="G155" s="102" t="str">
        <f t="shared" ca="1" si="50"/>
        <v/>
      </c>
      <c r="H155" s="139" t="str">
        <f t="shared" ca="1" si="51"/>
        <v/>
      </c>
      <c r="I155" s="139" t="str">
        <f t="shared" ca="1" si="52"/>
        <v/>
      </c>
      <c r="J155" s="140" t="str">
        <f t="shared" ca="1" si="56"/>
        <v/>
      </c>
      <c r="K155" s="118" t="str">
        <f t="shared" ca="1" si="57"/>
        <v/>
      </c>
      <c r="L155" s="118" t="str">
        <f t="shared" ca="1" si="53"/>
        <v/>
      </c>
      <c r="M155" s="141" t="str">
        <f t="shared" ca="1" si="54"/>
        <v/>
      </c>
      <c r="N155" s="139" t="str">
        <f t="shared" ca="1" si="55"/>
        <v/>
      </c>
      <c r="O155" s="140" t="str">
        <f t="shared" ca="1" si="58"/>
        <v/>
      </c>
      <c r="P155" s="118" t="str">
        <f t="shared" ca="1" si="59"/>
        <v/>
      </c>
      <c r="Q155" s="138" t="str">
        <f t="shared" ca="1" si="60"/>
        <v/>
      </c>
    </row>
    <row r="156" spans="1:17" x14ac:dyDescent="0.15">
      <c r="A156" s="138" t="str">
        <f t="shared" ca="1" si="61"/>
        <v/>
      </c>
      <c r="B156" s="102" t="str">
        <f t="shared" ca="1" si="45"/>
        <v/>
      </c>
      <c r="C156" s="102" t="str">
        <f t="shared" ca="1" si="46"/>
        <v/>
      </c>
      <c r="D156" s="102" t="str">
        <f t="shared" ca="1" si="47"/>
        <v/>
      </c>
      <c r="E156" s="102" t="str">
        <f t="shared" ca="1" si="48"/>
        <v/>
      </c>
      <c r="F156" s="102" t="str">
        <f t="shared" ca="1" si="49"/>
        <v/>
      </c>
      <c r="G156" s="102" t="str">
        <f t="shared" ca="1" si="50"/>
        <v/>
      </c>
      <c r="H156" s="139" t="str">
        <f t="shared" ca="1" si="51"/>
        <v/>
      </c>
      <c r="I156" s="139" t="str">
        <f t="shared" ca="1" si="52"/>
        <v/>
      </c>
      <c r="J156" s="140" t="str">
        <f t="shared" ca="1" si="56"/>
        <v/>
      </c>
      <c r="K156" s="118" t="str">
        <f t="shared" ca="1" si="57"/>
        <v/>
      </c>
      <c r="L156" s="118" t="str">
        <f t="shared" ca="1" si="53"/>
        <v/>
      </c>
      <c r="M156" s="141" t="str">
        <f t="shared" ca="1" si="54"/>
        <v/>
      </c>
      <c r="N156" s="139" t="str">
        <f t="shared" ca="1" si="55"/>
        <v/>
      </c>
      <c r="O156" s="140" t="str">
        <f t="shared" ca="1" si="58"/>
        <v/>
      </c>
      <c r="P156" s="118" t="str">
        <f t="shared" ca="1" si="59"/>
        <v/>
      </c>
      <c r="Q156" s="138" t="str">
        <f t="shared" ca="1" si="60"/>
        <v/>
      </c>
    </row>
    <row r="157" spans="1:17" x14ac:dyDescent="0.15">
      <c r="A157" s="138" t="str">
        <f t="shared" ca="1" si="61"/>
        <v/>
      </c>
      <c r="B157" s="102" t="str">
        <f t="shared" ca="1" si="45"/>
        <v/>
      </c>
      <c r="C157" s="102" t="str">
        <f t="shared" ca="1" si="46"/>
        <v/>
      </c>
      <c r="D157" s="102" t="str">
        <f t="shared" ca="1" si="47"/>
        <v/>
      </c>
      <c r="E157" s="102" t="str">
        <f t="shared" ca="1" si="48"/>
        <v/>
      </c>
      <c r="F157" s="102" t="str">
        <f t="shared" ca="1" si="49"/>
        <v/>
      </c>
      <c r="G157" s="102" t="str">
        <f t="shared" ca="1" si="50"/>
        <v/>
      </c>
      <c r="H157" s="139" t="str">
        <f t="shared" ca="1" si="51"/>
        <v/>
      </c>
      <c r="I157" s="139" t="str">
        <f t="shared" ca="1" si="52"/>
        <v/>
      </c>
      <c r="J157" s="140" t="str">
        <f t="shared" ca="1" si="56"/>
        <v/>
      </c>
      <c r="K157" s="118" t="str">
        <f t="shared" ca="1" si="57"/>
        <v/>
      </c>
      <c r="L157" s="118" t="str">
        <f t="shared" ca="1" si="53"/>
        <v/>
      </c>
      <c r="M157" s="141" t="str">
        <f t="shared" ca="1" si="54"/>
        <v/>
      </c>
      <c r="N157" s="139" t="str">
        <f t="shared" ca="1" si="55"/>
        <v/>
      </c>
      <c r="O157" s="140" t="str">
        <f t="shared" ca="1" si="58"/>
        <v/>
      </c>
      <c r="P157" s="118" t="str">
        <f t="shared" ca="1" si="59"/>
        <v/>
      </c>
      <c r="Q157" s="138" t="str">
        <f t="shared" ca="1" si="60"/>
        <v/>
      </c>
    </row>
    <row r="158" spans="1:17" x14ac:dyDescent="0.15">
      <c r="A158" s="138" t="str">
        <f t="shared" ca="1" si="61"/>
        <v/>
      </c>
      <c r="B158" s="102" t="str">
        <f t="shared" ca="1" si="45"/>
        <v/>
      </c>
      <c r="C158" s="102" t="str">
        <f t="shared" ca="1" si="46"/>
        <v/>
      </c>
      <c r="D158" s="102" t="str">
        <f t="shared" ca="1" si="47"/>
        <v/>
      </c>
      <c r="E158" s="102" t="str">
        <f t="shared" ca="1" si="48"/>
        <v/>
      </c>
      <c r="F158" s="102" t="str">
        <f t="shared" ca="1" si="49"/>
        <v/>
      </c>
      <c r="G158" s="102" t="str">
        <f t="shared" ca="1" si="50"/>
        <v/>
      </c>
      <c r="H158" s="139" t="str">
        <f t="shared" ca="1" si="51"/>
        <v/>
      </c>
      <c r="I158" s="139" t="str">
        <f t="shared" ca="1" si="52"/>
        <v/>
      </c>
      <c r="J158" s="140" t="str">
        <f t="shared" ca="1" si="56"/>
        <v/>
      </c>
      <c r="K158" s="118" t="str">
        <f t="shared" ca="1" si="57"/>
        <v/>
      </c>
      <c r="L158" s="118" t="str">
        <f t="shared" ca="1" si="53"/>
        <v/>
      </c>
      <c r="M158" s="141" t="str">
        <f t="shared" ca="1" si="54"/>
        <v/>
      </c>
      <c r="N158" s="139" t="str">
        <f t="shared" ca="1" si="55"/>
        <v/>
      </c>
      <c r="O158" s="140" t="str">
        <f t="shared" ca="1" si="58"/>
        <v/>
      </c>
      <c r="P158" s="118" t="str">
        <f t="shared" ca="1" si="59"/>
        <v/>
      </c>
      <c r="Q158" s="138" t="str">
        <f t="shared" ca="1" si="60"/>
        <v/>
      </c>
    </row>
    <row r="159" spans="1:17" x14ac:dyDescent="0.15">
      <c r="A159" s="138" t="str">
        <f t="shared" ca="1" si="61"/>
        <v/>
      </c>
      <c r="B159" s="102" t="str">
        <f t="shared" ca="1" si="45"/>
        <v/>
      </c>
      <c r="C159" s="102" t="str">
        <f t="shared" ca="1" si="46"/>
        <v/>
      </c>
      <c r="D159" s="102" t="str">
        <f t="shared" ca="1" si="47"/>
        <v/>
      </c>
      <c r="E159" s="102" t="str">
        <f t="shared" ca="1" si="48"/>
        <v/>
      </c>
      <c r="F159" s="102" t="str">
        <f t="shared" ca="1" si="49"/>
        <v/>
      </c>
      <c r="G159" s="102" t="str">
        <f t="shared" ca="1" si="50"/>
        <v/>
      </c>
      <c r="H159" s="139" t="str">
        <f t="shared" ca="1" si="51"/>
        <v/>
      </c>
      <c r="I159" s="139" t="str">
        <f t="shared" ca="1" si="52"/>
        <v/>
      </c>
      <c r="J159" s="140" t="str">
        <f t="shared" ca="1" si="56"/>
        <v/>
      </c>
      <c r="K159" s="118" t="str">
        <f t="shared" ca="1" si="57"/>
        <v/>
      </c>
      <c r="L159" s="118" t="str">
        <f t="shared" ca="1" si="53"/>
        <v/>
      </c>
      <c r="M159" s="141" t="str">
        <f t="shared" ca="1" si="54"/>
        <v/>
      </c>
      <c r="N159" s="139" t="str">
        <f t="shared" ca="1" si="55"/>
        <v/>
      </c>
      <c r="O159" s="140" t="str">
        <f t="shared" ca="1" si="58"/>
        <v/>
      </c>
      <c r="P159" s="118" t="str">
        <f t="shared" ca="1" si="59"/>
        <v/>
      </c>
      <c r="Q159" s="138" t="str">
        <f t="shared" ca="1" si="60"/>
        <v/>
      </c>
    </row>
    <row r="160" spans="1:17" x14ac:dyDescent="0.15">
      <c r="A160" s="138" t="str">
        <f t="shared" ca="1" si="61"/>
        <v/>
      </c>
      <c r="B160" s="102" t="str">
        <f t="shared" ca="1" si="45"/>
        <v/>
      </c>
      <c r="C160" s="102" t="str">
        <f t="shared" ca="1" si="46"/>
        <v/>
      </c>
      <c r="D160" s="102" t="str">
        <f t="shared" ca="1" si="47"/>
        <v/>
      </c>
      <c r="E160" s="102" t="str">
        <f t="shared" ca="1" si="48"/>
        <v/>
      </c>
      <c r="F160" s="102" t="str">
        <f t="shared" ca="1" si="49"/>
        <v/>
      </c>
      <c r="G160" s="102" t="str">
        <f t="shared" ca="1" si="50"/>
        <v/>
      </c>
      <c r="H160" s="139" t="str">
        <f t="shared" ca="1" si="51"/>
        <v/>
      </c>
      <c r="I160" s="139" t="str">
        <f t="shared" ca="1" si="52"/>
        <v/>
      </c>
      <c r="J160" s="140" t="str">
        <f t="shared" ca="1" si="56"/>
        <v/>
      </c>
      <c r="K160" s="118" t="str">
        <f t="shared" ca="1" si="57"/>
        <v/>
      </c>
      <c r="L160" s="118" t="str">
        <f t="shared" ca="1" si="53"/>
        <v/>
      </c>
      <c r="M160" s="141" t="str">
        <f t="shared" ca="1" si="54"/>
        <v/>
      </c>
      <c r="N160" s="139" t="str">
        <f t="shared" ca="1" si="55"/>
        <v/>
      </c>
      <c r="O160" s="140" t="str">
        <f t="shared" ca="1" si="58"/>
        <v/>
      </c>
      <c r="P160" s="118" t="str">
        <f t="shared" ca="1" si="59"/>
        <v/>
      </c>
      <c r="Q160" s="138" t="str">
        <f t="shared" ca="1" si="60"/>
        <v/>
      </c>
    </row>
    <row r="161" spans="1:17" x14ac:dyDescent="0.15">
      <c r="A161" s="138" t="str">
        <f t="shared" ca="1" si="61"/>
        <v/>
      </c>
      <c r="B161" s="102" t="str">
        <f t="shared" ca="1" si="45"/>
        <v/>
      </c>
      <c r="C161" s="102" t="str">
        <f t="shared" ca="1" si="46"/>
        <v/>
      </c>
      <c r="D161" s="102" t="str">
        <f t="shared" ca="1" si="47"/>
        <v/>
      </c>
      <c r="E161" s="102" t="str">
        <f t="shared" ca="1" si="48"/>
        <v/>
      </c>
      <c r="F161" s="102" t="str">
        <f t="shared" ca="1" si="49"/>
        <v/>
      </c>
      <c r="G161" s="102" t="str">
        <f t="shared" ca="1" si="50"/>
        <v/>
      </c>
      <c r="H161" s="139" t="str">
        <f t="shared" ca="1" si="51"/>
        <v/>
      </c>
      <c r="I161" s="139" t="str">
        <f t="shared" ca="1" si="52"/>
        <v/>
      </c>
      <c r="J161" s="140" t="str">
        <f t="shared" ca="1" si="56"/>
        <v/>
      </c>
      <c r="K161" s="118" t="str">
        <f t="shared" ca="1" si="57"/>
        <v/>
      </c>
      <c r="L161" s="118" t="str">
        <f t="shared" ca="1" si="53"/>
        <v/>
      </c>
      <c r="M161" s="141" t="str">
        <f t="shared" ca="1" si="54"/>
        <v/>
      </c>
      <c r="N161" s="139" t="str">
        <f t="shared" ca="1" si="55"/>
        <v/>
      </c>
      <c r="O161" s="140" t="str">
        <f t="shared" ca="1" si="58"/>
        <v/>
      </c>
      <c r="P161" s="118" t="str">
        <f t="shared" ca="1" si="59"/>
        <v/>
      </c>
      <c r="Q161" s="138" t="str">
        <f t="shared" ca="1" si="60"/>
        <v/>
      </c>
    </row>
    <row r="162" spans="1:17" x14ac:dyDescent="0.15">
      <c r="A162" s="138" t="str">
        <f t="shared" ca="1" si="61"/>
        <v/>
      </c>
      <c r="B162" s="102" t="str">
        <f t="shared" ca="1" si="45"/>
        <v/>
      </c>
      <c r="C162" s="102" t="str">
        <f t="shared" ca="1" si="46"/>
        <v/>
      </c>
      <c r="D162" s="102" t="str">
        <f t="shared" ca="1" si="47"/>
        <v/>
      </c>
      <c r="E162" s="102" t="str">
        <f t="shared" ca="1" si="48"/>
        <v/>
      </c>
      <c r="F162" s="102" t="str">
        <f t="shared" ca="1" si="49"/>
        <v/>
      </c>
      <c r="G162" s="102" t="str">
        <f t="shared" ca="1" si="50"/>
        <v/>
      </c>
      <c r="H162" s="139" t="str">
        <f t="shared" ca="1" si="51"/>
        <v/>
      </c>
      <c r="I162" s="139" t="str">
        <f t="shared" ca="1" si="52"/>
        <v/>
      </c>
      <c r="J162" s="140" t="str">
        <f t="shared" ca="1" si="56"/>
        <v/>
      </c>
      <c r="K162" s="118" t="str">
        <f t="shared" ca="1" si="57"/>
        <v/>
      </c>
      <c r="L162" s="118" t="str">
        <f t="shared" ca="1" si="53"/>
        <v/>
      </c>
      <c r="M162" s="141" t="str">
        <f t="shared" ca="1" si="54"/>
        <v/>
      </c>
      <c r="N162" s="139" t="str">
        <f t="shared" ca="1" si="55"/>
        <v/>
      </c>
      <c r="O162" s="140" t="str">
        <f t="shared" ca="1" si="58"/>
        <v/>
      </c>
      <c r="P162" s="118" t="str">
        <f t="shared" ca="1" si="59"/>
        <v/>
      </c>
      <c r="Q162" s="138" t="str">
        <f t="shared" ca="1" si="60"/>
        <v/>
      </c>
    </row>
    <row r="163" spans="1:17" x14ac:dyDescent="0.15">
      <c r="A163" s="138" t="str">
        <f t="shared" ca="1" si="61"/>
        <v/>
      </c>
      <c r="B163" s="102" t="str">
        <f t="shared" ca="1" si="45"/>
        <v/>
      </c>
      <c r="C163" s="102" t="str">
        <f t="shared" ca="1" si="46"/>
        <v/>
      </c>
      <c r="D163" s="102" t="str">
        <f t="shared" ca="1" si="47"/>
        <v/>
      </c>
      <c r="E163" s="102" t="str">
        <f t="shared" ca="1" si="48"/>
        <v/>
      </c>
      <c r="F163" s="102" t="str">
        <f t="shared" ca="1" si="49"/>
        <v/>
      </c>
      <c r="G163" s="102" t="str">
        <f t="shared" ca="1" si="50"/>
        <v/>
      </c>
      <c r="H163" s="139" t="str">
        <f t="shared" ca="1" si="51"/>
        <v/>
      </c>
      <c r="I163" s="139" t="str">
        <f t="shared" ca="1" si="52"/>
        <v/>
      </c>
      <c r="J163" s="140" t="str">
        <f t="shared" ca="1" si="56"/>
        <v/>
      </c>
      <c r="K163" s="118" t="str">
        <f t="shared" ca="1" si="57"/>
        <v/>
      </c>
      <c r="L163" s="118" t="str">
        <f t="shared" ca="1" si="53"/>
        <v/>
      </c>
      <c r="M163" s="141" t="str">
        <f t="shared" ca="1" si="54"/>
        <v/>
      </c>
      <c r="N163" s="139" t="str">
        <f t="shared" ca="1" si="55"/>
        <v/>
      </c>
      <c r="O163" s="140" t="str">
        <f t="shared" ca="1" si="58"/>
        <v/>
      </c>
      <c r="P163" s="118" t="str">
        <f t="shared" ca="1" si="59"/>
        <v/>
      </c>
      <c r="Q163" s="138" t="str">
        <f t="shared" ca="1" si="60"/>
        <v/>
      </c>
    </row>
    <row r="164" spans="1:17" x14ac:dyDescent="0.15">
      <c r="A164" s="138" t="str">
        <f t="shared" ca="1" si="61"/>
        <v/>
      </c>
      <c r="B164" s="102" t="str">
        <f t="shared" ca="1" si="45"/>
        <v/>
      </c>
      <c r="C164" s="102" t="str">
        <f t="shared" ca="1" si="46"/>
        <v/>
      </c>
      <c r="D164" s="102" t="str">
        <f t="shared" ca="1" si="47"/>
        <v/>
      </c>
      <c r="E164" s="102" t="str">
        <f t="shared" ca="1" si="48"/>
        <v/>
      </c>
      <c r="F164" s="102" t="str">
        <f t="shared" ca="1" si="49"/>
        <v/>
      </c>
      <c r="G164" s="102" t="str">
        <f t="shared" ca="1" si="50"/>
        <v/>
      </c>
      <c r="H164" s="139" t="str">
        <f t="shared" ca="1" si="51"/>
        <v/>
      </c>
      <c r="I164" s="139" t="str">
        <f t="shared" ca="1" si="52"/>
        <v/>
      </c>
      <c r="J164" s="140" t="str">
        <f t="shared" ca="1" si="56"/>
        <v/>
      </c>
      <c r="K164" s="118" t="str">
        <f t="shared" ca="1" si="57"/>
        <v/>
      </c>
      <c r="L164" s="118" t="str">
        <f t="shared" ca="1" si="53"/>
        <v/>
      </c>
      <c r="M164" s="141" t="str">
        <f t="shared" ca="1" si="54"/>
        <v/>
      </c>
      <c r="N164" s="139" t="str">
        <f t="shared" ca="1" si="55"/>
        <v/>
      </c>
      <c r="O164" s="140" t="str">
        <f t="shared" ca="1" si="58"/>
        <v/>
      </c>
      <c r="P164" s="118" t="str">
        <f t="shared" ca="1" si="59"/>
        <v/>
      </c>
      <c r="Q164" s="138" t="str">
        <f t="shared" ca="1" si="60"/>
        <v/>
      </c>
    </row>
    <row r="165" spans="1:17" x14ac:dyDescent="0.15">
      <c r="A165" s="138" t="str">
        <f t="shared" ca="1" si="61"/>
        <v/>
      </c>
      <c r="B165" s="102" t="str">
        <f t="shared" ca="1" si="45"/>
        <v/>
      </c>
      <c r="C165" s="102" t="str">
        <f t="shared" ca="1" si="46"/>
        <v/>
      </c>
      <c r="D165" s="102" t="str">
        <f t="shared" ca="1" si="47"/>
        <v/>
      </c>
      <c r="E165" s="102" t="str">
        <f t="shared" ca="1" si="48"/>
        <v/>
      </c>
      <c r="F165" s="102" t="str">
        <f t="shared" ca="1" si="49"/>
        <v/>
      </c>
      <c r="G165" s="102" t="str">
        <f t="shared" ca="1" si="50"/>
        <v/>
      </c>
      <c r="H165" s="139" t="str">
        <f t="shared" ca="1" si="51"/>
        <v/>
      </c>
      <c r="I165" s="139" t="str">
        <f t="shared" ca="1" si="52"/>
        <v/>
      </c>
      <c r="J165" s="140" t="str">
        <f t="shared" ca="1" si="56"/>
        <v/>
      </c>
      <c r="K165" s="118" t="str">
        <f t="shared" ca="1" si="57"/>
        <v/>
      </c>
      <c r="L165" s="118" t="str">
        <f t="shared" ca="1" si="53"/>
        <v/>
      </c>
      <c r="M165" s="141" t="str">
        <f t="shared" ca="1" si="54"/>
        <v/>
      </c>
      <c r="N165" s="139" t="str">
        <f t="shared" ca="1" si="55"/>
        <v/>
      </c>
      <c r="O165" s="140" t="str">
        <f t="shared" ca="1" si="58"/>
        <v/>
      </c>
      <c r="P165" s="118" t="str">
        <f t="shared" ca="1" si="59"/>
        <v/>
      </c>
      <c r="Q165" s="138" t="str">
        <f t="shared" ca="1" si="60"/>
        <v/>
      </c>
    </row>
    <row r="166" spans="1:17" x14ac:dyDescent="0.15">
      <c r="A166" s="138" t="str">
        <f t="shared" ca="1" si="61"/>
        <v/>
      </c>
      <c r="B166" s="102" t="str">
        <f t="shared" ref="B166:B205" ca="1" si="62">IF($A166="","",INDEX(INDIRECT("gdn_raw!AL:AL"),MATCH($B$4,INDIRECT("gdn_raw!AL:AL"),0)+$A166))</f>
        <v/>
      </c>
      <c r="C166" s="102" t="str">
        <f t="shared" ref="C166:C205" ca="1" si="63">IF($A166="","",INDEX(INDIRECT("gdn_raw!AM:AM"),MATCH($B$4,INDIRECT("gdn_raw!AL:AL"),0)+$A166))</f>
        <v/>
      </c>
      <c r="D166" s="102" t="str">
        <f t="shared" ref="D166:D205" ca="1" si="64">IF($A166="","",INDEX(INDIRECT("gdn_raw!AO:AO"),MATCH($B$4,INDIRECT("gdn_raw!AL:AL"),0)+$A166))</f>
        <v/>
      </c>
      <c r="E166" s="102" t="str">
        <f t="shared" ref="E166:E205" ca="1" si="65">IF($A166="","",INDEX(INDIRECT("gdn_raw!AP:AP"),MATCH($B$4,INDIRECT("gdn_raw!AL:AL"),0)+$A166))</f>
        <v/>
      </c>
      <c r="F166" s="102" t="str">
        <f t="shared" ref="F166:F205" ca="1" si="66">IF($A166="","",INDEX(INDIRECT("gdn_raw!AQ:AQ"),MATCH($B$4,INDIRECT("gdn_raw!AL:AL"),0)+$A166))</f>
        <v/>
      </c>
      <c r="G166" s="102" t="str">
        <f t="shared" ref="G166:G205" ca="1" si="67">IF($A166="","",INDEX(INDIRECT("gdn_raw!AR:AR"),MATCH($B$4,INDIRECT("gdn_raw!AL:AL"),0)+$A166))</f>
        <v/>
      </c>
      <c r="H166" s="139" t="str">
        <f t="shared" ref="H166:H205" ca="1" si="68">IF($A166="","",INDEX(INDIRECT("gdn_raw!AU:AU"),MATCH($B$4,INDIRECT("gdn_raw!AL:AL"),0)+$A166))</f>
        <v/>
      </c>
      <c r="I166" s="139" t="str">
        <f t="shared" ref="I166:I205" ca="1" si="69">IF($A166="","",INDEX(INDIRECT("gdn_raw!AV:AV"),MATCH($B$4,INDIRECT("gdn_raw!AL:AL"),0)+$A166))</f>
        <v/>
      </c>
      <c r="J166" s="140" t="str">
        <f t="shared" ca="1" si="56"/>
        <v/>
      </c>
      <c r="K166" s="118" t="str">
        <f t="shared" ca="1" si="57"/>
        <v/>
      </c>
      <c r="L166" s="118" t="str">
        <f t="shared" ref="L166:L205" ca="1" si="70">IF($A166="","",INDEX(INDIRECT("gdn_raw!AX:AX"),MATCH($B$4,INDIRECT("gdn_raw!AL:AL"),0)+$A166))</f>
        <v/>
      </c>
      <c r="M166" s="141" t="str">
        <f t="shared" ref="M166:M205" ca="1" si="71">IF($A166="","",INDEX(INDIRECT("gdn_raw!AY:AY"),MATCH($B$4,INDIRECT("gdn_raw!AL:AL"),0)+$A166))</f>
        <v/>
      </c>
      <c r="N166" s="139" t="str">
        <f t="shared" ref="N166:N205" ca="1" si="72">IF($A166="","",INDEX(INDIRECT("gdn_raw!BA:BA"),MATCH($B$4,INDIRECT("gdn_raw!AL:AL"),0)+$A166))</f>
        <v/>
      </c>
      <c r="O166" s="140" t="str">
        <f t="shared" ca="1" si="58"/>
        <v/>
      </c>
      <c r="P166" s="118" t="str">
        <f t="shared" ca="1" si="59"/>
        <v/>
      </c>
      <c r="Q166" s="138" t="str">
        <f t="shared" ca="1" si="60"/>
        <v/>
      </c>
    </row>
    <row r="167" spans="1:17" x14ac:dyDescent="0.15">
      <c r="A167" s="138" t="str">
        <f t="shared" ca="1" si="61"/>
        <v/>
      </c>
      <c r="B167" s="102" t="str">
        <f t="shared" ca="1" si="62"/>
        <v/>
      </c>
      <c r="C167" s="102" t="str">
        <f t="shared" ca="1" si="63"/>
        <v/>
      </c>
      <c r="D167" s="102" t="str">
        <f t="shared" ca="1" si="64"/>
        <v/>
      </c>
      <c r="E167" s="102" t="str">
        <f t="shared" ca="1" si="65"/>
        <v/>
      </c>
      <c r="F167" s="102" t="str">
        <f t="shared" ca="1" si="66"/>
        <v/>
      </c>
      <c r="G167" s="102" t="str">
        <f t="shared" ca="1" si="67"/>
        <v/>
      </c>
      <c r="H167" s="139" t="str">
        <f t="shared" ca="1" si="68"/>
        <v/>
      </c>
      <c r="I167" s="139" t="str">
        <f t="shared" ca="1" si="69"/>
        <v/>
      </c>
      <c r="J167" s="140" t="str">
        <f t="shared" ca="1" si="56"/>
        <v/>
      </c>
      <c r="K167" s="118" t="str">
        <f t="shared" ca="1" si="57"/>
        <v/>
      </c>
      <c r="L167" s="118" t="str">
        <f t="shared" ca="1" si="70"/>
        <v/>
      </c>
      <c r="M167" s="141" t="str">
        <f t="shared" ca="1" si="71"/>
        <v/>
      </c>
      <c r="N167" s="139" t="str">
        <f t="shared" ca="1" si="72"/>
        <v/>
      </c>
      <c r="O167" s="140" t="str">
        <f t="shared" ca="1" si="58"/>
        <v/>
      </c>
      <c r="P167" s="118" t="str">
        <f t="shared" ca="1" si="59"/>
        <v/>
      </c>
      <c r="Q167" s="138" t="str">
        <f t="shared" ca="1" si="60"/>
        <v/>
      </c>
    </row>
    <row r="168" spans="1:17" x14ac:dyDescent="0.15">
      <c r="A168" s="138" t="str">
        <f t="shared" ca="1" si="61"/>
        <v/>
      </c>
      <c r="B168" s="102" t="str">
        <f t="shared" ca="1" si="62"/>
        <v/>
      </c>
      <c r="C168" s="102" t="str">
        <f t="shared" ca="1" si="63"/>
        <v/>
      </c>
      <c r="D168" s="102" t="str">
        <f t="shared" ca="1" si="64"/>
        <v/>
      </c>
      <c r="E168" s="102" t="str">
        <f t="shared" ca="1" si="65"/>
        <v/>
      </c>
      <c r="F168" s="102" t="str">
        <f t="shared" ca="1" si="66"/>
        <v/>
      </c>
      <c r="G168" s="102" t="str">
        <f t="shared" ca="1" si="67"/>
        <v/>
      </c>
      <c r="H168" s="139" t="str">
        <f t="shared" ca="1" si="68"/>
        <v/>
      </c>
      <c r="I168" s="139" t="str">
        <f t="shared" ca="1" si="69"/>
        <v/>
      </c>
      <c r="J168" s="140" t="str">
        <f t="shared" ca="1" si="56"/>
        <v/>
      </c>
      <c r="K168" s="118" t="str">
        <f t="shared" ca="1" si="57"/>
        <v/>
      </c>
      <c r="L168" s="118" t="str">
        <f t="shared" ca="1" si="70"/>
        <v/>
      </c>
      <c r="M168" s="141" t="str">
        <f t="shared" ca="1" si="71"/>
        <v/>
      </c>
      <c r="N168" s="139" t="str">
        <f t="shared" ca="1" si="72"/>
        <v/>
      </c>
      <c r="O168" s="140" t="str">
        <f t="shared" ca="1" si="58"/>
        <v/>
      </c>
      <c r="P168" s="118" t="str">
        <f t="shared" ca="1" si="59"/>
        <v/>
      </c>
      <c r="Q168" s="138" t="str">
        <f t="shared" ca="1" si="60"/>
        <v/>
      </c>
    </row>
    <row r="169" spans="1:17" x14ac:dyDescent="0.15">
      <c r="A169" s="138" t="str">
        <f t="shared" ca="1" si="61"/>
        <v/>
      </c>
      <c r="B169" s="102" t="str">
        <f t="shared" ca="1" si="62"/>
        <v/>
      </c>
      <c r="C169" s="102" t="str">
        <f t="shared" ca="1" si="63"/>
        <v/>
      </c>
      <c r="D169" s="102" t="str">
        <f t="shared" ca="1" si="64"/>
        <v/>
      </c>
      <c r="E169" s="102" t="str">
        <f t="shared" ca="1" si="65"/>
        <v/>
      </c>
      <c r="F169" s="102" t="str">
        <f t="shared" ca="1" si="66"/>
        <v/>
      </c>
      <c r="G169" s="102" t="str">
        <f t="shared" ca="1" si="67"/>
        <v/>
      </c>
      <c r="H169" s="139" t="str">
        <f t="shared" ca="1" si="68"/>
        <v/>
      </c>
      <c r="I169" s="139" t="str">
        <f t="shared" ca="1" si="69"/>
        <v/>
      </c>
      <c r="J169" s="140" t="str">
        <f t="shared" ca="1" si="56"/>
        <v/>
      </c>
      <c r="K169" s="118" t="str">
        <f t="shared" ca="1" si="57"/>
        <v/>
      </c>
      <c r="L169" s="118" t="str">
        <f t="shared" ca="1" si="70"/>
        <v/>
      </c>
      <c r="M169" s="141" t="str">
        <f t="shared" ca="1" si="71"/>
        <v/>
      </c>
      <c r="N169" s="139" t="str">
        <f t="shared" ca="1" si="72"/>
        <v/>
      </c>
      <c r="O169" s="140" t="str">
        <f t="shared" ca="1" si="58"/>
        <v/>
      </c>
      <c r="P169" s="118" t="str">
        <f t="shared" ca="1" si="59"/>
        <v/>
      </c>
      <c r="Q169" s="138" t="str">
        <f t="shared" ca="1" si="60"/>
        <v/>
      </c>
    </row>
    <row r="170" spans="1:17" x14ac:dyDescent="0.15">
      <c r="A170" s="138" t="str">
        <f t="shared" ca="1" si="61"/>
        <v/>
      </c>
      <c r="B170" s="102" t="str">
        <f t="shared" ca="1" si="62"/>
        <v/>
      </c>
      <c r="C170" s="102" t="str">
        <f t="shared" ca="1" si="63"/>
        <v/>
      </c>
      <c r="D170" s="102" t="str">
        <f t="shared" ca="1" si="64"/>
        <v/>
      </c>
      <c r="E170" s="102" t="str">
        <f t="shared" ca="1" si="65"/>
        <v/>
      </c>
      <c r="F170" s="102" t="str">
        <f t="shared" ca="1" si="66"/>
        <v/>
      </c>
      <c r="G170" s="102" t="str">
        <f t="shared" ca="1" si="67"/>
        <v/>
      </c>
      <c r="H170" s="139" t="str">
        <f t="shared" ca="1" si="68"/>
        <v/>
      </c>
      <c r="I170" s="139" t="str">
        <f t="shared" ca="1" si="69"/>
        <v/>
      </c>
      <c r="J170" s="140" t="str">
        <f t="shared" ca="1" si="56"/>
        <v/>
      </c>
      <c r="K170" s="118" t="str">
        <f t="shared" ca="1" si="57"/>
        <v/>
      </c>
      <c r="L170" s="118" t="str">
        <f t="shared" ca="1" si="70"/>
        <v/>
      </c>
      <c r="M170" s="141" t="str">
        <f t="shared" ca="1" si="71"/>
        <v/>
      </c>
      <c r="N170" s="139" t="str">
        <f t="shared" ca="1" si="72"/>
        <v/>
      </c>
      <c r="O170" s="140" t="str">
        <f t="shared" ca="1" si="58"/>
        <v/>
      </c>
      <c r="P170" s="118" t="str">
        <f t="shared" ca="1" si="59"/>
        <v/>
      </c>
      <c r="Q170" s="138" t="str">
        <f t="shared" ca="1" si="60"/>
        <v/>
      </c>
    </row>
    <row r="171" spans="1:17" x14ac:dyDescent="0.15">
      <c r="A171" s="138" t="str">
        <f t="shared" ca="1" si="61"/>
        <v/>
      </c>
      <c r="B171" s="102" t="str">
        <f t="shared" ca="1" si="62"/>
        <v/>
      </c>
      <c r="C171" s="102" t="str">
        <f t="shared" ca="1" si="63"/>
        <v/>
      </c>
      <c r="D171" s="102" t="str">
        <f t="shared" ca="1" si="64"/>
        <v/>
      </c>
      <c r="E171" s="102" t="str">
        <f t="shared" ca="1" si="65"/>
        <v/>
      </c>
      <c r="F171" s="102" t="str">
        <f t="shared" ca="1" si="66"/>
        <v/>
      </c>
      <c r="G171" s="102" t="str">
        <f t="shared" ca="1" si="67"/>
        <v/>
      </c>
      <c r="H171" s="139" t="str">
        <f t="shared" ca="1" si="68"/>
        <v/>
      </c>
      <c r="I171" s="139" t="str">
        <f t="shared" ca="1" si="69"/>
        <v/>
      </c>
      <c r="J171" s="140" t="str">
        <f t="shared" ref="J171:J205" ca="1" si="73">IF($A171="","",IFERROR(I171/H171,""))</f>
        <v/>
      </c>
      <c r="K171" s="118" t="str">
        <f t="shared" ref="K171:K205" ca="1" si="74">IF($A171="","",IFERROR(L171/I171,""))</f>
        <v/>
      </c>
      <c r="L171" s="118" t="str">
        <f t="shared" ca="1" si="70"/>
        <v/>
      </c>
      <c r="M171" s="141" t="str">
        <f t="shared" ca="1" si="71"/>
        <v/>
      </c>
      <c r="N171" s="139" t="str">
        <f t="shared" ca="1" si="72"/>
        <v/>
      </c>
      <c r="O171" s="140" t="str">
        <f t="shared" ref="O171:O205" ca="1" si="75">IF($A171="","",IFERROR(N171/I171,""))</f>
        <v/>
      </c>
      <c r="P171" s="118" t="str">
        <f t="shared" ref="P171:P205" ca="1" si="76">IF($A171="","",IFERROR(L171/N171,""))</f>
        <v/>
      </c>
      <c r="Q171" s="138" t="str">
        <f t="shared" ref="Q171:Q205" ca="1" si="77">IF($A171="","",IF(N171&gt;0,IF(P171&gt;$P$5,"B","A"),IF(N171=0,IF(L171&gt;$P$5,"C","D"))))</f>
        <v/>
      </c>
    </row>
    <row r="172" spans="1:17" x14ac:dyDescent="0.15">
      <c r="A172" s="138" t="str">
        <f t="shared" ca="1" si="61"/>
        <v/>
      </c>
      <c r="B172" s="102" t="str">
        <f t="shared" ca="1" si="62"/>
        <v/>
      </c>
      <c r="C172" s="102" t="str">
        <f t="shared" ca="1" si="63"/>
        <v/>
      </c>
      <c r="D172" s="102" t="str">
        <f t="shared" ca="1" si="64"/>
        <v/>
      </c>
      <c r="E172" s="102" t="str">
        <f t="shared" ca="1" si="65"/>
        <v/>
      </c>
      <c r="F172" s="102" t="str">
        <f t="shared" ca="1" si="66"/>
        <v/>
      </c>
      <c r="G172" s="102" t="str">
        <f t="shared" ca="1" si="67"/>
        <v/>
      </c>
      <c r="H172" s="139" t="str">
        <f t="shared" ca="1" si="68"/>
        <v/>
      </c>
      <c r="I172" s="139" t="str">
        <f t="shared" ca="1" si="69"/>
        <v/>
      </c>
      <c r="J172" s="140" t="str">
        <f t="shared" ca="1" si="73"/>
        <v/>
      </c>
      <c r="K172" s="118" t="str">
        <f t="shared" ca="1" si="74"/>
        <v/>
      </c>
      <c r="L172" s="118" t="str">
        <f t="shared" ca="1" si="70"/>
        <v/>
      </c>
      <c r="M172" s="141" t="str">
        <f t="shared" ca="1" si="71"/>
        <v/>
      </c>
      <c r="N172" s="139" t="str">
        <f t="shared" ca="1" si="72"/>
        <v/>
      </c>
      <c r="O172" s="140" t="str">
        <f t="shared" ca="1" si="75"/>
        <v/>
      </c>
      <c r="P172" s="118" t="str">
        <f t="shared" ca="1" si="76"/>
        <v/>
      </c>
      <c r="Q172" s="138" t="str">
        <f t="shared" ca="1" si="77"/>
        <v/>
      </c>
    </row>
    <row r="173" spans="1:17" x14ac:dyDescent="0.15">
      <c r="A173" s="138" t="str">
        <f t="shared" ca="1" si="61"/>
        <v/>
      </c>
      <c r="B173" s="102" t="str">
        <f t="shared" ca="1" si="62"/>
        <v/>
      </c>
      <c r="C173" s="102" t="str">
        <f t="shared" ca="1" si="63"/>
        <v/>
      </c>
      <c r="D173" s="102" t="str">
        <f t="shared" ca="1" si="64"/>
        <v/>
      </c>
      <c r="E173" s="102" t="str">
        <f t="shared" ca="1" si="65"/>
        <v/>
      </c>
      <c r="F173" s="102" t="str">
        <f t="shared" ca="1" si="66"/>
        <v/>
      </c>
      <c r="G173" s="102" t="str">
        <f t="shared" ca="1" si="67"/>
        <v/>
      </c>
      <c r="H173" s="139" t="str">
        <f t="shared" ca="1" si="68"/>
        <v/>
      </c>
      <c r="I173" s="139" t="str">
        <f t="shared" ca="1" si="69"/>
        <v/>
      </c>
      <c r="J173" s="140" t="str">
        <f t="shared" ca="1" si="73"/>
        <v/>
      </c>
      <c r="K173" s="118" t="str">
        <f t="shared" ca="1" si="74"/>
        <v/>
      </c>
      <c r="L173" s="118" t="str">
        <f t="shared" ca="1" si="70"/>
        <v/>
      </c>
      <c r="M173" s="141" t="str">
        <f t="shared" ca="1" si="71"/>
        <v/>
      </c>
      <c r="N173" s="139" t="str">
        <f t="shared" ca="1" si="72"/>
        <v/>
      </c>
      <c r="O173" s="140" t="str">
        <f t="shared" ca="1" si="75"/>
        <v/>
      </c>
      <c r="P173" s="118" t="str">
        <f t="shared" ca="1" si="76"/>
        <v/>
      </c>
      <c r="Q173" s="138" t="str">
        <f t="shared" ca="1" si="77"/>
        <v/>
      </c>
    </row>
    <row r="174" spans="1:17" x14ac:dyDescent="0.15">
      <c r="A174" s="138" t="str">
        <f t="shared" ca="1" si="61"/>
        <v/>
      </c>
      <c r="B174" s="102" t="str">
        <f t="shared" ca="1" si="62"/>
        <v/>
      </c>
      <c r="C174" s="102" t="str">
        <f t="shared" ca="1" si="63"/>
        <v/>
      </c>
      <c r="D174" s="102" t="str">
        <f t="shared" ca="1" si="64"/>
        <v/>
      </c>
      <c r="E174" s="102" t="str">
        <f t="shared" ca="1" si="65"/>
        <v/>
      </c>
      <c r="F174" s="102" t="str">
        <f t="shared" ca="1" si="66"/>
        <v/>
      </c>
      <c r="G174" s="102" t="str">
        <f t="shared" ca="1" si="67"/>
        <v/>
      </c>
      <c r="H174" s="139" t="str">
        <f t="shared" ca="1" si="68"/>
        <v/>
      </c>
      <c r="I174" s="139" t="str">
        <f t="shared" ca="1" si="69"/>
        <v/>
      </c>
      <c r="J174" s="140" t="str">
        <f t="shared" ca="1" si="73"/>
        <v/>
      </c>
      <c r="K174" s="118" t="str">
        <f t="shared" ca="1" si="74"/>
        <v/>
      </c>
      <c r="L174" s="118" t="str">
        <f t="shared" ca="1" si="70"/>
        <v/>
      </c>
      <c r="M174" s="141" t="str">
        <f t="shared" ca="1" si="71"/>
        <v/>
      </c>
      <c r="N174" s="139" t="str">
        <f t="shared" ca="1" si="72"/>
        <v/>
      </c>
      <c r="O174" s="140" t="str">
        <f t="shared" ca="1" si="75"/>
        <v/>
      </c>
      <c r="P174" s="118" t="str">
        <f t="shared" ca="1" si="76"/>
        <v/>
      </c>
      <c r="Q174" s="138" t="str">
        <f t="shared" ca="1" si="77"/>
        <v/>
      </c>
    </row>
    <row r="175" spans="1:17" x14ac:dyDescent="0.15">
      <c r="A175" s="138" t="str">
        <f t="shared" ca="1" si="61"/>
        <v/>
      </c>
      <c r="B175" s="102" t="str">
        <f t="shared" ca="1" si="62"/>
        <v/>
      </c>
      <c r="C175" s="102" t="str">
        <f t="shared" ca="1" si="63"/>
        <v/>
      </c>
      <c r="D175" s="102" t="str">
        <f t="shared" ca="1" si="64"/>
        <v/>
      </c>
      <c r="E175" s="102" t="str">
        <f t="shared" ca="1" si="65"/>
        <v/>
      </c>
      <c r="F175" s="102" t="str">
        <f t="shared" ca="1" si="66"/>
        <v/>
      </c>
      <c r="G175" s="102" t="str">
        <f t="shared" ca="1" si="67"/>
        <v/>
      </c>
      <c r="H175" s="139" t="str">
        <f t="shared" ca="1" si="68"/>
        <v/>
      </c>
      <c r="I175" s="139" t="str">
        <f t="shared" ca="1" si="69"/>
        <v/>
      </c>
      <c r="J175" s="140" t="str">
        <f t="shared" ca="1" si="73"/>
        <v/>
      </c>
      <c r="K175" s="118" t="str">
        <f t="shared" ca="1" si="74"/>
        <v/>
      </c>
      <c r="L175" s="118" t="str">
        <f t="shared" ca="1" si="70"/>
        <v/>
      </c>
      <c r="M175" s="141" t="str">
        <f t="shared" ca="1" si="71"/>
        <v/>
      </c>
      <c r="N175" s="139" t="str">
        <f t="shared" ca="1" si="72"/>
        <v/>
      </c>
      <c r="O175" s="140" t="str">
        <f t="shared" ca="1" si="75"/>
        <v/>
      </c>
      <c r="P175" s="118" t="str">
        <f t="shared" ca="1" si="76"/>
        <v/>
      </c>
      <c r="Q175" s="138" t="str">
        <f t="shared" ca="1" si="77"/>
        <v/>
      </c>
    </row>
    <row r="176" spans="1:17" x14ac:dyDescent="0.15">
      <c r="A176" s="138" t="str">
        <f t="shared" ca="1" si="61"/>
        <v/>
      </c>
      <c r="B176" s="102" t="str">
        <f t="shared" ca="1" si="62"/>
        <v/>
      </c>
      <c r="C176" s="102" t="str">
        <f t="shared" ca="1" si="63"/>
        <v/>
      </c>
      <c r="D176" s="102" t="str">
        <f t="shared" ca="1" si="64"/>
        <v/>
      </c>
      <c r="E176" s="102" t="str">
        <f t="shared" ca="1" si="65"/>
        <v/>
      </c>
      <c r="F176" s="102" t="str">
        <f t="shared" ca="1" si="66"/>
        <v/>
      </c>
      <c r="G176" s="102" t="str">
        <f t="shared" ca="1" si="67"/>
        <v/>
      </c>
      <c r="H176" s="139" t="str">
        <f t="shared" ca="1" si="68"/>
        <v/>
      </c>
      <c r="I176" s="139" t="str">
        <f t="shared" ca="1" si="69"/>
        <v/>
      </c>
      <c r="J176" s="140" t="str">
        <f t="shared" ca="1" si="73"/>
        <v/>
      </c>
      <c r="K176" s="118" t="str">
        <f t="shared" ca="1" si="74"/>
        <v/>
      </c>
      <c r="L176" s="118" t="str">
        <f t="shared" ca="1" si="70"/>
        <v/>
      </c>
      <c r="M176" s="141" t="str">
        <f t="shared" ca="1" si="71"/>
        <v/>
      </c>
      <c r="N176" s="139" t="str">
        <f t="shared" ca="1" si="72"/>
        <v/>
      </c>
      <c r="O176" s="140" t="str">
        <f t="shared" ca="1" si="75"/>
        <v/>
      </c>
      <c r="P176" s="118" t="str">
        <f t="shared" ca="1" si="76"/>
        <v/>
      </c>
      <c r="Q176" s="138" t="str">
        <f t="shared" ca="1" si="77"/>
        <v/>
      </c>
    </row>
    <row r="177" spans="1:17" x14ac:dyDescent="0.15">
      <c r="A177" s="138" t="str">
        <f t="shared" ca="1" si="61"/>
        <v/>
      </c>
      <c r="B177" s="102" t="str">
        <f t="shared" ca="1" si="62"/>
        <v/>
      </c>
      <c r="C177" s="102" t="str">
        <f t="shared" ca="1" si="63"/>
        <v/>
      </c>
      <c r="D177" s="102" t="str">
        <f t="shared" ca="1" si="64"/>
        <v/>
      </c>
      <c r="E177" s="102" t="str">
        <f t="shared" ca="1" si="65"/>
        <v/>
      </c>
      <c r="F177" s="102" t="str">
        <f t="shared" ca="1" si="66"/>
        <v/>
      </c>
      <c r="G177" s="102" t="str">
        <f t="shared" ca="1" si="67"/>
        <v/>
      </c>
      <c r="H177" s="139" t="str">
        <f t="shared" ca="1" si="68"/>
        <v/>
      </c>
      <c r="I177" s="139" t="str">
        <f t="shared" ca="1" si="69"/>
        <v/>
      </c>
      <c r="J177" s="140" t="str">
        <f t="shared" ca="1" si="73"/>
        <v/>
      </c>
      <c r="K177" s="118" t="str">
        <f t="shared" ca="1" si="74"/>
        <v/>
      </c>
      <c r="L177" s="118" t="str">
        <f t="shared" ca="1" si="70"/>
        <v/>
      </c>
      <c r="M177" s="141" t="str">
        <f t="shared" ca="1" si="71"/>
        <v/>
      </c>
      <c r="N177" s="139" t="str">
        <f t="shared" ca="1" si="72"/>
        <v/>
      </c>
      <c r="O177" s="140" t="str">
        <f t="shared" ca="1" si="75"/>
        <v/>
      </c>
      <c r="P177" s="118" t="str">
        <f t="shared" ca="1" si="76"/>
        <v/>
      </c>
      <c r="Q177" s="138" t="str">
        <f t="shared" ca="1" si="77"/>
        <v/>
      </c>
    </row>
    <row r="178" spans="1:17" x14ac:dyDescent="0.15">
      <c r="A178" s="138" t="str">
        <f t="shared" ca="1" si="61"/>
        <v/>
      </c>
      <c r="B178" s="102" t="str">
        <f t="shared" ca="1" si="62"/>
        <v/>
      </c>
      <c r="C178" s="102" t="str">
        <f t="shared" ca="1" si="63"/>
        <v/>
      </c>
      <c r="D178" s="102" t="str">
        <f t="shared" ca="1" si="64"/>
        <v/>
      </c>
      <c r="E178" s="102" t="str">
        <f t="shared" ca="1" si="65"/>
        <v/>
      </c>
      <c r="F178" s="102" t="str">
        <f t="shared" ca="1" si="66"/>
        <v/>
      </c>
      <c r="G178" s="102" t="str">
        <f t="shared" ca="1" si="67"/>
        <v/>
      </c>
      <c r="H178" s="139" t="str">
        <f t="shared" ca="1" si="68"/>
        <v/>
      </c>
      <c r="I178" s="139" t="str">
        <f t="shared" ca="1" si="69"/>
        <v/>
      </c>
      <c r="J178" s="140" t="str">
        <f t="shared" ca="1" si="73"/>
        <v/>
      </c>
      <c r="K178" s="118" t="str">
        <f t="shared" ca="1" si="74"/>
        <v/>
      </c>
      <c r="L178" s="118" t="str">
        <f t="shared" ca="1" si="70"/>
        <v/>
      </c>
      <c r="M178" s="141" t="str">
        <f t="shared" ca="1" si="71"/>
        <v/>
      </c>
      <c r="N178" s="139" t="str">
        <f t="shared" ca="1" si="72"/>
        <v/>
      </c>
      <c r="O178" s="140" t="str">
        <f t="shared" ca="1" si="75"/>
        <v/>
      </c>
      <c r="P178" s="118" t="str">
        <f t="shared" ca="1" si="76"/>
        <v/>
      </c>
      <c r="Q178" s="138" t="str">
        <f t="shared" ca="1" si="77"/>
        <v/>
      </c>
    </row>
    <row r="179" spans="1:17" x14ac:dyDescent="0.15">
      <c r="A179" s="138" t="str">
        <f t="shared" ca="1" si="61"/>
        <v/>
      </c>
      <c r="B179" s="102" t="str">
        <f t="shared" ca="1" si="62"/>
        <v/>
      </c>
      <c r="C179" s="102" t="str">
        <f t="shared" ca="1" si="63"/>
        <v/>
      </c>
      <c r="D179" s="102" t="str">
        <f t="shared" ca="1" si="64"/>
        <v/>
      </c>
      <c r="E179" s="102" t="str">
        <f t="shared" ca="1" si="65"/>
        <v/>
      </c>
      <c r="F179" s="102" t="str">
        <f t="shared" ca="1" si="66"/>
        <v/>
      </c>
      <c r="G179" s="102" t="str">
        <f t="shared" ca="1" si="67"/>
        <v/>
      </c>
      <c r="H179" s="139" t="str">
        <f t="shared" ca="1" si="68"/>
        <v/>
      </c>
      <c r="I179" s="139" t="str">
        <f t="shared" ca="1" si="69"/>
        <v/>
      </c>
      <c r="J179" s="140" t="str">
        <f t="shared" ca="1" si="73"/>
        <v/>
      </c>
      <c r="K179" s="118" t="str">
        <f t="shared" ca="1" si="74"/>
        <v/>
      </c>
      <c r="L179" s="118" t="str">
        <f t="shared" ca="1" si="70"/>
        <v/>
      </c>
      <c r="M179" s="141" t="str">
        <f t="shared" ca="1" si="71"/>
        <v/>
      </c>
      <c r="N179" s="139" t="str">
        <f t="shared" ca="1" si="72"/>
        <v/>
      </c>
      <c r="O179" s="140" t="str">
        <f t="shared" ca="1" si="75"/>
        <v/>
      </c>
      <c r="P179" s="118" t="str">
        <f t="shared" ca="1" si="76"/>
        <v/>
      </c>
      <c r="Q179" s="138" t="str">
        <f t="shared" ca="1" si="77"/>
        <v/>
      </c>
    </row>
    <row r="180" spans="1:17" x14ac:dyDescent="0.15">
      <c r="A180" s="138" t="str">
        <f t="shared" ca="1" si="61"/>
        <v/>
      </c>
      <c r="B180" s="102" t="str">
        <f t="shared" ca="1" si="62"/>
        <v/>
      </c>
      <c r="C180" s="102" t="str">
        <f t="shared" ca="1" si="63"/>
        <v/>
      </c>
      <c r="D180" s="102" t="str">
        <f t="shared" ca="1" si="64"/>
        <v/>
      </c>
      <c r="E180" s="102" t="str">
        <f t="shared" ca="1" si="65"/>
        <v/>
      </c>
      <c r="F180" s="102" t="str">
        <f t="shared" ca="1" si="66"/>
        <v/>
      </c>
      <c r="G180" s="102" t="str">
        <f t="shared" ca="1" si="67"/>
        <v/>
      </c>
      <c r="H180" s="139" t="str">
        <f t="shared" ca="1" si="68"/>
        <v/>
      </c>
      <c r="I180" s="139" t="str">
        <f t="shared" ca="1" si="69"/>
        <v/>
      </c>
      <c r="J180" s="140" t="str">
        <f t="shared" ca="1" si="73"/>
        <v/>
      </c>
      <c r="K180" s="118" t="str">
        <f t="shared" ca="1" si="74"/>
        <v/>
      </c>
      <c r="L180" s="118" t="str">
        <f t="shared" ca="1" si="70"/>
        <v/>
      </c>
      <c r="M180" s="141" t="str">
        <f t="shared" ca="1" si="71"/>
        <v/>
      </c>
      <c r="N180" s="139" t="str">
        <f t="shared" ca="1" si="72"/>
        <v/>
      </c>
      <c r="O180" s="140" t="str">
        <f t="shared" ca="1" si="75"/>
        <v/>
      </c>
      <c r="P180" s="118" t="str">
        <f t="shared" ca="1" si="76"/>
        <v/>
      </c>
      <c r="Q180" s="138" t="str">
        <f t="shared" ca="1" si="77"/>
        <v/>
      </c>
    </row>
    <row r="181" spans="1:17" x14ac:dyDescent="0.15">
      <c r="A181" s="138" t="str">
        <f t="shared" ca="1" si="61"/>
        <v/>
      </c>
      <c r="B181" s="102" t="str">
        <f t="shared" ca="1" si="62"/>
        <v/>
      </c>
      <c r="C181" s="102" t="str">
        <f t="shared" ca="1" si="63"/>
        <v/>
      </c>
      <c r="D181" s="102" t="str">
        <f t="shared" ca="1" si="64"/>
        <v/>
      </c>
      <c r="E181" s="102" t="str">
        <f t="shared" ca="1" si="65"/>
        <v/>
      </c>
      <c r="F181" s="102" t="str">
        <f t="shared" ca="1" si="66"/>
        <v/>
      </c>
      <c r="G181" s="102" t="str">
        <f t="shared" ca="1" si="67"/>
        <v/>
      </c>
      <c r="H181" s="139" t="str">
        <f t="shared" ca="1" si="68"/>
        <v/>
      </c>
      <c r="I181" s="139" t="str">
        <f t="shared" ca="1" si="69"/>
        <v/>
      </c>
      <c r="J181" s="140" t="str">
        <f t="shared" ca="1" si="73"/>
        <v/>
      </c>
      <c r="K181" s="118" t="str">
        <f t="shared" ca="1" si="74"/>
        <v/>
      </c>
      <c r="L181" s="118" t="str">
        <f t="shared" ca="1" si="70"/>
        <v/>
      </c>
      <c r="M181" s="141" t="str">
        <f t="shared" ca="1" si="71"/>
        <v/>
      </c>
      <c r="N181" s="139" t="str">
        <f t="shared" ca="1" si="72"/>
        <v/>
      </c>
      <c r="O181" s="140" t="str">
        <f t="shared" ca="1" si="75"/>
        <v/>
      </c>
      <c r="P181" s="118" t="str">
        <f t="shared" ca="1" si="76"/>
        <v/>
      </c>
      <c r="Q181" s="138" t="str">
        <f t="shared" ca="1" si="77"/>
        <v/>
      </c>
    </row>
    <row r="182" spans="1:17" x14ac:dyDescent="0.15">
      <c r="A182" s="138" t="str">
        <f t="shared" ca="1" si="61"/>
        <v/>
      </c>
      <c r="B182" s="102" t="str">
        <f t="shared" ca="1" si="62"/>
        <v/>
      </c>
      <c r="C182" s="102" t="str">
        <f t="shared" ca="1" si="63"/>
        <v/>
      </c>
      <c r="D182" s="102" t="str">
        <f t="shared" ca="1" si="64"/>
        <v/>
      </c>
      <c r="E182" s="102" t="str">
        <f t="shared" ca="1" si="65"/>
        <v/>
      </c>
      <c r="F182" s="102" t="str">
        <f t="shared" ca="1" si="66"/>
        <v/>
      </c>
      <c r="G182" s="102" t="str">
        <f t="shared" ca="1" si="67"/>
        <v/>
      </c>
      <c r="H182" s="139" t="str">
        <f t="shared" ca="1" si="68"/>
        <v/>
      </c>
      <c r="I182" s="139" t="str">
        <f t="shared" ca="1" si="69"/>
        <v/>
      </c>
      <c r="J182" s="140" t="str">
        <f t="shared" ca="1" si="73"/>
        <v/>
      </c>
      <c r="K182" s="118" t="str">
        <f t="shared" ca="1" si="74"/>
        <v/>
      </c>
      <c r="L182" s="118" t="str">
        <f t="shared" ca="1" si="70"/>
        <v/>
      </c>
      <c r="M182" s="141" t="str">
        <f t="shared" ca="1" si="71"/>
        <v/>
      </c>
      <c r="N182" s="139" t="str">
        <f t="shared" ca="1" si="72"/>
        <v/>
      </c>
      <c r="O182" s="140" t="str">
        <f t="shared" ca="1" si="75"/>
        <v/>
      </c>
      <c r="P182" s="118" t="str">
        <f t="shared" ca="1" si="76"/>
        <v/>
      </c>
      <c r="Q182" s="138" t="str">
        <f t="shared" ca="1" si="77"/>
        <v/>
      </c>
    </row>
    <row r="183" spans="1:17" x14ac:dyDescent="0.15">
      <c r="A183" s="138" t="str">
        <f t="shared" ca="1" si="61"/>
        <v/>
      </c>
      <c r="B183" s="102" t="str">
        <f t="shared" ca="1" si="62"/>
        <v/>
      </c>
      <c r="C183" s="102" t="str">
        <f t="shared" ca="1" si="63"/>
        <v/>
      </c>
      <c r="D183" s="102" t="str">
        <f t="shared" ca="1" si="64"/>
        <v/>
      </c>
      <c r="E183" s="102" t="str">
        <f t="shared" ca="1" si="65"/>
        <v/>
      </c>
      <c r="F183" s="102" t="str">
        <f t="shared" ca="1" si="66"/>
        <v/>
      </c>
      <c r="G183" s="102" t="str">
        <f t="shared" ca="1" si="67"/>
        <v/>
      </c>
      <c r="H183" s="139" t="str">
        <f t="shared" ca="1" si="68"/>
        <v/>
      </c>
      <c r="I183" s="139" t="str">
        <f t="shared" ca="1" si="69"/>
        <v/>
      </c>
      <c r="J183" s="140" t="str">
        <f t="shared" ca="1" si="73"/>
        <v/>
      </c>
      <c r="K183" s="118" t="str">
        <f t="shared" ca="1" si="74"/>
        <v/>
      </c>
      <c r="L183" s="118" t="str">
        <f t="shared" ca="1" si="70"/>
        <v/>
      </c>
      <c r="M183" s="141" t="str">
        <f t="shared" ca="1" si="71"/>
        <v/>
      </c>
      <c r="N183" s="139" t="str">
        <f t="shared" ca="1" si="72"/>
        <v/>
      </c>
      <c r="O183" s="140" t="str">
        <f t="shared" ca="1" si="75"/>
        <v/>
      </c>
      <c r="P183" s="118" t="str">
        <f t="shared" ca="1" si="76"/>
        <v/>
      </c>
      <c r="Q183" s="138" t="str">
        <f t="shared" ca="1" si="77"/>
        <v/>
      </c>
    </row>
    <row r="184" spans="1:17" x14ac:dyDescent="0.15">
      <c r="A184" s="138" t="str">
        <f t="shared" ca="1" si="61"/>
        <v/>
      </c>
      <c r="B184" s="102" t="str">
        <f t="shared" ca="1" si="62"/>
        <v/>
      </c>
      <c r="C184" s="102" t="str">
        <f t="shared" ca="1" si="63"/>
        <v/>
      </c>
      <c r="D184" s="102" t="str">
        <f t="shared" ca="1" si="64"/>
        <v/>
      </c>
      <c r="E184" s="102" t="str">
        <f t="shared" ca="1" si="65"/>
        <v/>
      </c>
      <c r="F184" s="102" t="str">
        <f t="shared" ca="1" si="66"/>
        <v/>
      </c>
      <c r="G184" s="102" t="str">
        <f t="shared" ca="1" si="67"/>
        <v/>
      </c>
      <c r="H184" s="139" t="str">
        <f t="shared" ca="1" si="68"/>
        <v/>
      </c>
      <c r="I184" s="139" t="str">
        <f t="shared" ca="1" si="69"/>
        <v/>
      </c>
      <c r="J184" s="140" t="str">
        <f t="shared" ca="1" si="73"/>
        <v/>
      </c>
      <c r="K184" s="118" t="str">
        <f t="shared" ca="1" si="74"/>
        <v/>
      </c>
      <c r="L184" s="118" t="str">
        <f t="shared" ca="1" si="70"/>
        <v/>
      </c>
      <c r="M184" s="141" t="str">
        <f t="shared" ca="1" si="71"/>
        <v/>
      </c>
      <c r="N184" s="139" t="str">
        <f t="shared" ca="1" si="72"/>
        <v/>
      </c>
      <c r="O184" s="140" t="str">
        <f t="shared" ca="1" si="75"/>
        <v/>
      </c>
      <c r="P184" s="118" t="str">
        <f t="shared" ca="1" si="76"/>
        <v/>
      </c>
      <c r="Q184" s="138" t="str">
        <f t="shared" ca="1" si="77"/>
        <v/>
      </c>
    </row>
    <row r="185" spans="1:17" x14ac:dyDescent="0.15">
      <c r="A185" s="138" t="str">
        <f t="shared" ca="1" si="61"/>
        <v/>
      </c>
      <c r="B185" s="102" t="str">
        <f t="shared" ca="1" si="62"/>
        <v/>
      </c>
      <c r="C185" s="102" t="str">
        <f t="shared" ca="1" si="63"/>
        <v/>
      </c>
      <c r="D185" s="102" t="str">
        <f t="shared" ca="1" si="64"/>
        <v/>
      </c>
      <c r="E185" s="102" t="str">
        <f t="shared" ca="1" si="65"/>
        <v/>
      </c>
      <c r="F185" s="102" t="str">
        <f t="shared" ca="1" si="66"/>
        <v/>
      </c>
      <c r="G185" s="102" t="str">
        <f t="shared" ca="1" si="67"/>
        <v/>
      </c>
      <c r="H185" s="139" t="str">
        <f t="shared" ca="1" si="68"/>
        <v/>
      </c>
      <c r="I185" s="139" t="str">
        <f t="shared" ca="1" si="69"/>
        <v/>
      </c>
      <c r="J185" s="140" t="str">
        <f t="shared" ca="1" si="73"/>
        <v/>
      </c>
      <c r="K185" s="118" t="str">
        <f t="shared" ca="1" si="74"/>
        <v/>
      </c>
      <c r="L185" s="118" t="str">
        <f t="shared" ca="1" si="70"/>
        <v/>
      </c>
      <c r="M185" s="141" t="str">
        <f t="shared" ca="1" si="71"/>
        <v/>
      </c>
      <c r="N185" s="139" t="str">
        <f t="shared" ca="1" si="72"/>
        <v/>
      </c>
      <c r="O185" s="140" t="str">
        <f t="shared" ca="1" si="75"/>
        <v/>
      </c>
      <c r="P185" s="118" t="str">
        <f t="shared" ca="1" si="76"/>
        <v/>
      </c>
      <c r="Q185" s="138" t="str">
        <f t="shared" ca="1" si="77"/>
        <v/>
      </c>
    </row>
    <row r="186" spans="1:17" x14ac:dyDescent="0.15">
      <c r="A186" s="138" t="str">
        <f t="shared" ca="1" si="61"/>
        <v/>
      </c>
      <c r="B186" s="102" t="str">
        <f t="shared" ca="1" si="62"/>
        <v/>
      </c>
      <c r="C186" s="102" t="str">
        <f t="shared" ca="1" si="63"/>
        <v/>
      </c>
      <c r="D186" s="102" t="str">
        <f t="shared" ca="1" si="64"/>
        <v/>
      </c>
      <c r="E186" s="102" t="str">
        <f t="shared" ca="1" si="65"/>
        <v/>
      </c>
      <c r="F186" s="102" t="str">
        <f t="shared" ca="1" si="66"/>
        <v/>
      </c>
      <c r="G186" s="102" t="str">
        <f t="shared" ca="1" si="67"/>
        <v/>
      </c>
      <c r="H186" s="139" t="str">
        <f t="shared" ca="1" si="68"/>
        <v/>
      </c>
      <c r="I186" s="139" t="str">
        <f t="shared" ca="1" si="69"/>
        <v/>
      </c>
      <c r="J186" s="140" t="str">
        <f t="shared" ca="1" si="73"/>
        <v/>
      </c>
      <c r="K186" s="118" t="str">
        <f t="shared" ca="1" si="74"/>
        <v/>
      </c>
      <c r="L186" s="118" t="str">
        <f t="shared" ca="1" si="70"/>
        <v/>
      </c>
      <c r="M186" s="141" t="str">
        <f t="shared" ca="1" si="71"/>
        <v/>
      </c>
      <c r="N186" s="139" t="str">
        <f t="shared" ca="1" si="72"/>
        <v/>
      </c>
      <c r="O186" s="140" t="str">
        <f t="shared" ca="1" si="75"/>
        <v/>
      </c>
      <c r="P186" s="118" t="str">
        <f t="shared" ca="1" si="76"/>
        <v/>
      </c>
      <c r="Q186" s="138" t="str">
        <f t="shared" ca="1" si="77"/>
        <v/>
      </c>
    </row>
    <row r="187" spans="1:17" x14ac:dyDescent="0.15">
      <c r="A187" s="138" t="str">
        <f t="shared" ca="1" si="61"/>
        <v/>
      </c>
      <c r="B187" s="102" t="str">
        <f t="shared" ca="1" si="62"/>
        <v/>
      </c>
      <c r="C187" s="102" t="str">
        <f t="shared" ca="1" si="63"/>
        <v/>
      </c>
      <c r="D187" s="102" t="str">
        <f t="shared" ca="1" si="64"/>
        <v/>
      </c>
      <c r="E187" s="102" t="str">
        <f t="shared" ca="1" si="65"/>
        <v/>
      </c>
      <c r="F187" s="102" t="str">
        <f t="shared" ca="1" si="66"/>
        <v/>
      </c>
      <c r="G187" s="102" t="str">
        <f t="shared" ca="1" si="67"/>
        <v/>
      </c>
      <c r="H187" s="139" t="str">
        <f t="shared" ca="1" si="68"/>
        <v/>
      </c>
      <c r="I187" s="139" t="str">
        <f t="shared" ca="1" si="69"/>
        <v/>
      </c>
      <c r="J187" s="140" t="str">
        <f t="shared" ca="1" si="73"/>
        <v/>
      </c>
      <c r="K187" s="118" t="str">
        <f t="shared" ca="1" si="74"/>
        <v/>
      </c>
      <c r="L187" s="118" t="str">
        <f t="shared" ca="1" si="70"/>
        <v/>
      </c>
      <c r="M187" s="141" t="str">
        <f t="shared" ca="1" si="71"/>
        <v/>
      </c>
      <c r="N187" s="139" t="str">
        <f t="shared" ca="1" si="72"/>
        <v/>
      </c>
      <c r="O187" s="140" t="str">
        <f t="shared" ca="1" si="75"/>
        <v/>
      </c>
      <c r="P187" s="118" t="str">
        <f t="shared" ca="1" si="76"/>
        <v/>
      </c>
      <c r="Q187" s="138" t="str">
        <f t="shared" ca="1" si="77"/>
        <v/>
      </c>
    </row>
    <row r="188" spans="1:17" x14ac:dyDescent="0.15">
      <c r="A188" s="138" t="str">
        <f t="shared" ca="1" si="61"/>
        <v/>
      </c>
      <c r="B188" s="102" t="str">
        <f t="shared" ca="1" si="62"/>
        <v/>
      </c>
      <c r="C188" s="102" t="str">
        <f t="shared" ca="1" si="63"/>
        <v/>
      </c>
      <c r="D188" s="102" t="str">
        <f t="shared" ca="1" si="64"/>
        <v/>
      </c>
      <c r="E188" s="102" t="str">
        <f t="shared" ca="1" si="65"/>
        <v/>
      </c>
      <c r="F188" s="102" t="str">
        <f t="shared" ca="1" si="66"/>
        <v/>
      </c>
      <c r="G188" s="102" t="str">
        <f t="shared" ca="1" si="67"/>
        <v/>
      </c>
      <c r="H188" s="139" t="str">
        <f t="shared" ca="1" si="68"/>
        <v/>
      </c>
      <c r="I188" s="139" t="str">
        <f t="shared" ca="1" si="69"/>
        <v/>
      </c>
      <c r="J188" s="140" t="str">
        <f t="shared" ca="1" si="73"/>
        <v/>
      </c>
      <c r="K188" s="118" t="str">
        <f t="shared" ca="1" si="74"/>
        <v/>
      </c>
      <c r="L188" s="118" t="str">
        <f t="shared" ca="1" si="70"/>
        <v/>
      </c>
      <c r="M188" s="141" t="str">
        <f t="shared" ca="1" si="71"/>
        <v/>
      </c>
      <c r="N188" s="139" t="str">
        <f t="shared" ca="1" si="72"/>
        <v/>
      </c>
      <c r="O188" s="140" t="str">
        <f t="shared" ca="1" si="75"/>
        <v/>
      </c>
      <c r="P188" s="118" t="str">
        <f t="shared" ca="1" si="76"/>
        <v/>
      </c>
      <c r="Q188" s="138" t="str">
        <f t="shared" ca="1" si="77"/>
        <v/>
      </c>
    </row>
    <row r="189" spans="1:17" x14ac:dyDescent="0.15">
      <c r="A189" s="138" t="str">
        <f t="shared" ca="1" si="61"/>
        <v/>
      </c>
      <c r="B189" s="102" t="str">
        <f t="shared" ca="1" si="62"/>
        <v/>
      </c>
      <c r="C189" s="102" t="str">
        <f t="shared" ca="1" si="63"/>
        <v/>
      </c>
      <c r="D189" s="102" t="str">
        <f t="shared" ca="1" si="64"/>
        <v/>
      </c>
      <c r="E189" s="102" t="str">
        <f t="shared" ca="1" si="65"/>
        <v/>
      </c>
      <c r="F189" s="102" t="str">
        <f t="shared" ca="1" si="66"/>
        <v/>
      </c>
      <c r="G189" s="102" t="str">
        <f t="shared" ca="1" si="67"/>
        <v/>
      </c>
      <c r="H189" s="139" t="str">
        <f t="shared" ca="1" si="68"/>
        <v/>
      </c>
      <c r="I189" s="139" t="str">
        <f t="shared" ca="1" si="69"/>
        <v/>
      </c>
      <c r="J189" s="140" t="str">
        <f t="shared" ca="1" si="73"/>
        <v/>
      </c>
      <c r="K189" s="118" t="str">
        <f t="shared" ca="1" si="74"/>
        <v/>
      </c>
      <c r="L189" s="118" t="str">
        <f t="shared" ca="1" si="70"/>
        <v/>
      </c>
      <c r="M189" s="141" t="str">
        <f t="shared" ca="1" si="71"/>
        <v/>
      </c>
      <c r="N189" s="139" t="str">
        <f t="shared" ca="1" si="72"/>
        <v/>
      </c>
      <c r="O189" s="140" t="str">
        <f t="shared" ca="1" si="75"/>
        <v/>
      </c>
      <c r="P189" s="118" t="str">
        <f t="shared" ca="1" si="76"/>
        <v/>
      </c>
      <c r="Q189" s="138" t="str">
        <f t="shared" ca="1" si="77"/>
        <v/>
      </c>
    </row>
    <row r="190" spans="1:17" x14ac:dyDescent="0.15">
      <c r="A190" s="138" t="str">
        <f t="shared" ca="1" si="61"/>
        <v/>
      </c>
      <c r="B190" s="102" t="str">
        <f t="shared" ca="1" si="62"/>
        <v/>
      </c>
      <c r="C190" s="102" t="str">
        <f t="shared" ca="1" si="63"/>
        <v/>
      </c>
      <c r="D190" s="102" t="str">
        <f t="shared" ca="1" si="64"/>
        <v/>
      </c>
      <c r="E190" s="102" t="str">
        <f t="shared" ca="1" si="65"/>
        <v/>
      </c>
      <c r="F190" s="102" t="str">
        <f t="shared" ca="1" si="66"/>
        <v/>
      </c>
      <c r="G190" s="102" t="str">
        <f t="shared" ca="1" si="67"/>
        <v/>
      </c>
      <c r="H190" s="139" t="str">
        <f t="shared" ca="1" si="68"/>
        <v/>
      </c>
      <c r="I190" s="139" t="str">
        <f t="shared" ca="1" si="69"/>
        <v/>
      </c>
      <c r="J190" s="140" t="str">
        <f t="shared" ca="1" si="73"/>
        <v/>
      </c>
      <c r="K190" s="118" t="str">
        <f t="shared" ca="1" si="74"/>
        <v/>
      </c>
      <c r="L190" s="118" t="str">
        <f t="shared" ca="1" si="70"/>
        <v/>
      </c>
      <c r="M190" s="141" t="str">
        <f t="shared" ca="1" si="71"/>
        <v/>
      </c>
      <c r="N190" s="139" t="str">
        <f t="shared" ca="1" si="72"/>
        <v/>
      </c>
      <c r="O190" s="140" t="str">
        <f t="shared" ca="1" si="75"/>
        <v/>
      </c>
      <c r="P190" s="118" t="str">
        <f t="shared" ca="1" si="76"/>
        <v/>
      </c>
      <c r="Q190" s="138" t="str">
        <f t="shared" ca="1" si="77"/>
        <v/>
      </c>
    </row>
    <row r="191" spans="1:17" x14ac:dyDescent="0.15">
      <c r="A191" s="138" t="str">
        <f t="shared" ca="1" si="61"/>
        <v/>
      </c>
      <c r="B191" s="102" t="str">
        <f t="shared" ca="1" si="62"/>
        <v/>
      </c>
      <c r="C191" s="102" t="str">
        <f t="shared" ca="1" si="63"/>
        <v/>
      </c>
      <c r="D191" s="102" t="str">
        <f t="shared" ca="1" si="64"/>
        <v/>
      </c>
      <c r="E191" s="102" t="str">
        <f t="shared" ca="1" si="65"/>
        <v/>
      </c>
      <c r="F191" s="102" t="str">
        <f t="shared" ca="1" si="66"/>
        <v/>
      </c>
      <c r="G191" s="102" t="str">
        <f t="shared" ca="1" si="67"/>
        <v/>
      </c>
      <c r="H191" s="139" t="str">
        <f t="shared" ca="1" si="68"/>
        <v/>
      </c>
      <c r="I191" s="139" t="str">
        <f t="shared" ca="1" si="69"/>
        <v/>
      </c>
      <c r="J191" s="140" t="str">
        <f t="shared" ca="1" si="73"/>
        <v/>
      </c>
      <c r="K191" s="118" t="str">
        <f t="shared" ca="1" si="74"/>
        <v/>
      </c>
      <c r="L191" s="118" t="str">
        <f t="shared" ca="1" si="70"/>
        <v/>
      </c>
      <c r="M191" s="141" t="str">
        <f t="shared" ca="1" si="71"/>
        <v/>
      </c>
      <c r="N191" s="139" t="str">
        <f t="shared" ca="1" si="72"/>
        <v/>
      </c>
      <c r="O191" s="140" t="str">
        <f t="shared" ca="1" si="75"/>
        <v/>
      </c>
      <c r="P191" s="118" t="str">
        <f t="shared" ca="1" si="76"/>
        <v/>
      </c>
      <c r="Q191" s="138" t="str">
        <f t="shared" ca="1" si="77"/>
        <v/>
      </c>
    </row>
    <row r="192" spans="1:17" x14ac:dyDescent="0.15">
      <c r="A192" s="138" t="str">
        <f t="shared" ca="1" si="61"/>
        <v/>
      </c>
      <c r="B192" s="102" t="str">
        <f t="shared" ca="1" si="62"/>
        <v/>
      </c>
      <c r="C192" s="102" t="str">
        <f t="shared" ca="1" si="63"/>
        <v/>
      </c>
      <c r="D192" s="102" t="str">
        <f t="shared" ca="1" si="64"/>
        <v/>
      </c>
      <c r="E192" s="102" t="str">
        <f t="shared" ca="1" si="65"/>
        <v/>
      </c>
      <c r="F192" s="102" t="str">
        <f t="shared" ca="1" si="66"/>
        <v/>
      </c>
      <c r="G192" s="102" t="str">
        <f t="shared" ca="1" si="67"/>
        <v/>
      </c>
      <c r="H192" s="139" t="str">
        <f t="shared" ca="1" si="68"/>
        <v/>
      </c>
      <c r="I192" s="139" t="str">
        <f t="shared" ca="1" si="69"/>
        <v/>
      </c>
      <c r="J192" s="140" t="str">
        <f t="shared" ca="1" si="73"/>
        <v/>
      </c>
      <c r="K192" s="118" t="str">
        <f t="shared" ca="1" si="74"/>
        <v/>
      </c>
      <c r="L192" s="118" t="str">
        <f t="shared" ca="1" si="70"/>
        <v/>
      </c>
      <c r="M192" s="141" t="str">
        <f t="shared" ca="1" si="71"/>
        <v/>
      </c>
      <c r="N192" s="139" t="str">
        <f t="shared" ca="1" si="72"/>
        <v/>
      </c>
      <c r="O192" s="140" t="str">
        <f t="shared" ca="1" si="75"/>
        <v/>
      </c>
      <c r="P192" s="118" t="str">
        <f t="shared" ca="1" si="76"/>
        <v/>
      </c>
      <c r="Q192" s="138" t="str">
        <f t="shared" ca="1" si="77"/>
        <v/>
      </c>
    </row>
    <row r="193" spans="1:17" x14ac:dyDescent="0.15">
      <c r="A193" s="138" t="str">
        <f t="shared" ca="1" si="61"/>
        <v/>
      </c>
      <c r="B193" s="102" t="str">
        <f t="shared" ca="1" si="62"/>
        <v/>
      </c>
      <c r="C193" s="102" t="str">
        <f t="shared" ca="1" si="63"/>
        <v/>
      </c>
      <c r="D193" s="102" t="str">
        <f t="shared" ca="1" si="64"/>
        <v/>
      </c>
      <c r="E193" s="102" t="str">
        <f t="shared" ca="1" si="65"/>
        <v/>
      </c>
      <c r="F193" s="102" t="str">
        <f t="shared" ca="1" si="66"/>
        <v/>
      </c>
      <c r="G193" s="102" t="str">
        <f t="shared" ca="1" si="67"/>
        <v/>
      </c>
      <c r="H193" s="139" t="str">
        <f t="shared" ca="1" si="68"/>
        <v/>
      </c>
      <c r="I193" s="139" t="str">
        <f t="shared" ca="1" si="69"/>
        <v/>
      </c>
      <c r="J193" s="140" t="str">
        <f t="shared" ca="1" si="73"/>
        <v/>
      </c>
      <c r="K193" s="118" t="str">
        <f t="shared" ca="1" si="74"/>
        <v/>
      </c>
      <c r="L193" s="118" t="str">
        <f t="shared" ca="1" si="70"/>
        <v/>
      </c>
      <c r="M193" s="141" t="str">
        <f t="shared" ca="1" si="71"/>
        <v/>
      </c>
      <c r="N193" s="139" t="str">
        <f t="shared" ca="1" si="72"/>
        <v/>
      </c>
      <c r="O193" s="140" t="str">
        <f t="shared" ca="1" si="75"/>
        <v/>
      </c>
      <c r="P193" s="118" t="str">
        <f t="shared" ca="1" si="76"/>
        <v/>
      </c>
      <c r="Q193" s="138" t="str">
        <f t="shared" ca="1" si="77"/>
        <v/>
      </c>
    </row>
    <row r="194" spans="1:17" x14ac:dyDescent="0.15">
      <c r="A194" s="138" t="str">
        <f t="shared" ca="1" si="61"/>
        <v/>
      </c>
      <c r="B194" s="102" t="str">
        <f t="shared" ca="1" si="62"/>
        <v/>
      </c>
      <c r="C194" s="102" t="str">
        <f t="shared" ca="1" si="63"/>
        <v/>
      </c>
      <c r="D194" s="102" t="str">
        <f t="shared" ca="1" si="64"/>
        <v/>
      </c>
      <c r="E194" s="102" t="str">
        <f t="shared" ca="1" si="65"/>
        <v/>
      </c>
      <c r="F194" s="102" t="str">
        <f t="shared" ca="1" si="66"/>
        <v/>
      </c>
      <c r="G194" s="102" t="str">
        <f t="shared" ca="1" si="67"/>
        <v/>
      </c>
      <c r="H194" s="139" t="str">
        <f t="shared" ca="1" si="68"/>
        <v/>
      </c>
      <c r="I194" s="139" t="str">
        <f t="shared" ca="1" si="69"/>
        <v/>
      </c>
      <c r="J194" s="140" t="str">
        <f t="shared" ca="1" si="73"/>
        <v/>
      </c>
      <c r="K194" s="118" t="str">
        <f t="shared" ca="1" si="74"/>
        <v/>
      </c>
      <c r="L194" s="118" t="str">
        <f t="shared" ca="1" si="70"/>
        <v/>
      </c>
      <c r="M194" s="141" t="str">
        <f t="shared" ca="1" si="71"/>
        <v/>
      </c>
      <c r="N194" s="139" t="str">
        <f t="shared" ca="1" si="72"/>
        <v/>
      </c>
      <c r="O194" s="140" t="str">
        <f t="shared" ca="1" si="75"/>
        <v/>
      </c>
      <c r="P194" s="118" t="str">
        <f t="shared" ca="1" si="76"/>
        <v/>
      </c>
      <c r="Q194" s="138" t="str">
        <f t="shared" ca="1" si="77"/>
        <v/>
      </c>
    </row>
    <row r="195" spans="1:17" x14ac:dyDescent="0.15">
      <c r="A195" s="138" t="str">
        <f t="shared" ca="1" si="61"/>
        <v/>
      </c>
      <c r="B195" s="102" t="str">
        <f t="shared" ca="1" si="62"/>
        <v/>
      </c>
      <c r="C195" s="102" t="str">
        <f t="shared" ca="1" si="63"/>
        <v/>
      </c>
      <c r="D195" s="102" t="str">
        <f t="shared" ca="1" si="64"/>
        <v/>
      </c>
      <c r="E195" s="102" t="str">
        <f t="shared" ca="1" si="65"/>
        <v/>
      </c>
      <c r="F195" s="102" t="str">
        <f t="shared" ca="1" si="66"/>
        <v/>
      </c>
      <c r="G195" s="102" t="str">
        <f t="shared" ca="1" si="67"/>
        <v/>
      </c>
      <c r="H195" s="139" t="str">
        <f t="shared" ca="1" si="68"/>
        <v/>
      </c>
      <c r="I195" s="139" t="str">
        <f t="shared" ca="1" si="69"/>
        <v/>
      </c>
      <c r="J195" s="140" t="str">
        <f t="shared" ca="1" si="73"/>
        <v/>
      </c>
      <c r="K195" s="118" t="str">
        <f t="shared" ca="1" si="74"/>
        <v/>
      </c>
      <c r="L195" s="118" t="str">
        <f t="shared" ca="1" si="70"/>
        <v/>
      </c>
      <c r="M195" s="141" t="str">
        <f t="shared" ca="1" si="71"/>
        <v/>
      </c>
      <c r="N195" s="139" t="str">
        <f t="shared" ca="1" si="72"/>
        <v/>
      </c>
      <c r="O195" s="140" t="str">
        <f t="shared" ca="1" si="75"/>
        <v/>
      </c>
      <c r="P195" s="118" t="str">
        <f t="shared" ca="1" si="76"/>
        <v/>
      </c>
      <c r="Q195" s="138" t="str">
        <f t="shared" ca="1" si="77"/>
        <v/>
      </c>
    </row>
    <row r="196" spans="1:17" x14ac:dyDescent="0.15">
      <c r="A196" s="138" t="str">
        <f t="shared" ca="1" si="61"/>
        <v/>
      </c>
      <c r="B196" s="102" t="str">
        <f t="shared" ca="1" si="62"/>
        <v/>
      </c>
      <c r="C196" s="102" t="str">
        <f t="shared" ca="1" si="63"/>
        <v/>
      </c>
      <c r="D196" s="102" t="str">
        <f t="shared" ca="1" si="64"/>
        <v/>
      </c>
      <c r="E196" s="102" t="str">
        <f t="shared" ca="1" si="65"/>
        <v/>
      </c>
      <c r="F196" s="102" t="str">
        <f t="shared" ca="1" si="66"/>
        <v/>
      </c>
      <c r="G196" s="102" t="str">
        <f t="shared" ca="1" si="67"/>
        <v/>
      </c>
      <c r="H196" s="139" t="str">
        <f t="shared" ca="1" si="68"/>
        <v/>
      </c>
      <c r="I196" s="139" t="str">
        <f t="shared" ca="1" si="69"/>
        <v/>
      </c>
      <c r="J196" s="140" t="str">
        <f t="shared" ca="1" si="73"/>
        <v/>
      </c>
      <c r="K196" s="118" t="str">
        <f t="shared" ca="1" si="74"/>
        <v/>
      </c>
      <c r="L196" s="118" t="str">
        <f t="shared" ca="1" si="70"/>
        <v/>
      </c>
      <c r="M196" s="141" t="str">
        <f t="shared" ca="1" si="71"/>
        <v/>
      </c>
      <c r="N196" s="139" t="str">
        <f t="shared" ca="1" si="72"/>
        <v/>
      </c>
      <c r="O196" s="140" t="str">
        <f t="shared" ca="1" si="75"/>
        <v/>
      </c>
      <c r="P196" s="118" t="str">
        <f t="shared" ca="1" si="76"/>
        <v/>
      </c>
      <c r="Q196" s="138" t="str">
        <f t="shared" ca="1" si="77"/>
        <v/>
      </c>
    </row>
    <row r="197" spans="1:17" x14ac:dyDescent="0.15">
      <c r="A197" s="138" t="str">
        <f t="shared" ca="1" si="61"/>
        <v/>
      </c>
      <c r="B197" s="102" t="str">
        <f t="shared" ca="1" si="62"/>
        <v/>
      </c>
      <c r="C197" s="102" t="str">
        <f t="shared" ca="1" si="63"/>
        <v/>
      </c>
      <c r="D197" s="102" t="str">
        <f t="shared" ca="1" si="64"/>
        <v/>
      </c>
      <c r="E197" s="102" t="str">
        <f t="shared" ca="1" si="65"/>
        <v/>
      </c>
      <c r="F197" s="102" t="str">
        <f t="shared" ca="1" si="66"/>
        <v/>
      </c>
      <c r="G197" s="102" t="str">
        <f t="shared" ca="1" si="67"/>
        <v/>
      </c>
      <c r="H197" s="139" t="str">
        <f t="shared" ca="1" si="68"/>
        <v/>
      </c>
      <c r="I197" s="139" t="str">
        <f t="shared" ca="1" si="69"/>
        <v/>
      </c>
      <c r="J197" s="140" t="str">
        <f t="shared" ca="1" si="73"/>
        <v/>
      </c>
      <c r="K197" s="118" t="str">
        <f t="shared" ca="1" si="74"/>
        <v/>
      </c>
      <c r="L197" s="118" t="str">
        <f t="shared" ca="1" si="70"/>
        <v/>
      </c>
      <c r="M197" s="141" t="str">
        <f t="shared" ca="1" si="71"/>
        <v/>
      </c>
      <c r="N197" s="139" t="str">
        <f t="shared" ca="1" si="72"/>
        <v/>
      </c>
      <c r="O197" s="140" t="str">
        <f t="shared" ca="1" si="75"/>
        <v/>
      </c>
      <c r="P197" s="118" t="str">
        <f t="shared" ca="1" si="76"/>
        <v/>
      </c>
      <c r="Q197" s="138" t="str">
        <f t="shared" ca="1" si="77"/>
        <v/>
      </c>
    </row>
    <row r="198" spans="1:17" x14ac:dyDescent="0.15">
      <c r="A198" s="138" t="str">
        <f t="shared" ca="1" si="61"/>
        <v/>
      </c>
      <c r="B198" s="102" t="str">
        <f t="shared" ca="1" si="62"/>
        <v/>
      </c>
      <c r="C198" s="102" t="str">
        <f t="shared" ca="1" si="63"/>
        <v/>
      </c>
      <c r="D198" s="102" t="str">
        <f t="shared" ca="1" si="64"/>
        <v/>
      </c>
      <c r="E198" s="102" t="str">
        <f t="shared" ca="1" si="65"/>
        <v/>
      </c>
      <c r="F198" s="102" t="str">
        <f t="shared" ca="1" si="66"/>
        <v/>
      </c>
      <c r="G198" s="102" t="str">
        <f t="shared" ca="1" si="67"/>
        <v/>
      </c>
      <c r="H198" s="139" t="str">
        <f t="shared" ca="1" si="68"/>
        <v/>
      </c>
      <c r="I198" s="139" t="str">
        <f t="shared" ca="1" si="69"/>
        <v/>
      </c>
      <c r="J198" s="140" t="str">
        <f t="shared" ca="1" si="73"/>
        <v/>
      </c>
      <c r="K198" s="118" t="str">
        <f t="shared" ca="1" si="74"/>
        <v/>
      </c>
      <c r="L198" s="118" t="str">
        <f t="shared" ca="1" si="70"/>
        <v/>
      </c>
      <c r="M198" s="141" t="str">
        <f t="shared" ca="1" si="71"/>
        <v/>
      </c>
      <c r="N198" s="139" t="str">
        <f t="shared" ca="1" si="72"/>
        <v/>
      </c>
      <c r="O198" s="140" t="str">
        <f t="shared" ca="1" si="75"/>
        <v/>
      </c>
      <c r="P198" s="118" t="str">
        <f t="shared" ca="1" si="76"/>
        <v/>
      </c>
      <c r="Q198" s="138" t="str">
        <f t="shared" ca="1" si="77"/>
        <v/>
      </c>
    </row>
    <row r="199" spans="1:17" x14ac:dyDescent="0.15">
      <c r="A199" s="138" t="str">
        <f t="shared" ref="A199:A205" ca="1" si="78">IF(ROW()-5&gt;$A$5,"",ROW()-5)</f>
        <v/>
      </c>
      <c r="B199" s="102" t="str">
        <f t="shared" ca="1" si="62"/>
        <v/>
      </c>
      <c r="C199" s="102" t="str">
        <f t="shared" ca="1" si="63"/>
        <v/>
      </c>
      <c r="D199" s="102" t="str">
        <f t="shared" ca="1" si="64"/>
        <v/>
      </c>
      <c r="E199" s="102" t="str">
        <f t="shared" ca="1" si="65"/>
        <v/>
      </c>
      <c r="F199" s="102" t="str">
        <f t="shared" ca="1" si="66"/>
        <v/>
      </c>
      <c r="G199" s="102" t="str">
        <f t="shared" ca="1" si="67"/>
        <v/>
      </c>
      <c r="H199" s="139" t="str">
        <f t="shared" ca="1" si="68"/>
        <v/>
      </c>
      <c r="I199" s="139" t="str">
        <f t="shared" ca="1" si="69"/>
        <v/>
      </c>
      <c r="J199" s="140" t="str">
        <f t="shared" ca="1" si="73"/>
        <v/>
      </c>
      <c r="K199" s="118" t="str">
        <f t="shared" ca="1" si="74"/>
        <v/>
      </c>
      <c r="L199" s="118" t="str">
        <f t="shared" ca="1" si="70"/>
        <v/>
      </c>
      <c r="M199" s="141" t="str">
        <f t="shared" ca="1" si="71"/>
        <v/>
      </c>
      <c r="N199" s="139" t="str">
        <f t="shared" ca="1" si="72"/>
        <v/>
      </c>
      <c r="O199" s="140" t="str">
        <f t="shared" ca="1" si="75"/>
        <v/>
      </c>
      <c r="P199" s="118" t="str">
        <f t="shared" ca="1" si="76"/>
        <v/>
      </c>
      <c r="Q199" s="138" t="str">
        <f t="shared" ca="1" si="77"/>
        <v/>
      </c>
    </row>
    <row r="200" spans="1:17" x14ac:dyDescent="0.15">
      <c r="A200" s="138" t="str">
        <f t="shared" ca="1" si="78"/>
        <v/>
      </c>
      <c r="B200" s="102" t="str">
        <f t="shared" ca="1" si="62"/>
        <v/>
      </c>
      <c r="C200" s="102" t="str">
        <f t="shared" ca="1" si="63"/>
        <v/>
      </c>
      <c r="D200" s="102" t="str">
        <f t="shared" ca="1" si="64"/>
        <v/>
      </c>
      <c r="E200" s="102" t="str">
        <f t="shared" ca="1" si="65"/>
        <v/>
      </c>
      <c r="F200" s="102" t="str">
        <f t="shared" ca="1" si="66"/>
        <v/>
      </c>
      <c r="G200" s="102" t="str">
        <f t="shared" ca="1" si="67"/>
        <v/>
      </c>
      <c r="H200" s="139" t="str">
        <f t="shared" ca="1" si="68"/>
        <v/>
      </c>
      <c r="I200" s="139" t="str">
        <f t="shared" ca="1" si="69"/>
        <v/>
      </c>
      <c r="J200" s="140" t="str">
        <f t="shared" ca="1" si="73"/>
        <v/>
      </c>
      <c r="K200" s="118" t="str">
        <f t="shared" ca="1" si="74"/>
        <v/>
      </c>
      <c r="L200" s="118" t="str">
        <f t="shared" ca="1" si="70"/>
        <v/>
      </c>
      <c r="M200" s="141" t="str">
        <f t="shared" ca="1" si="71"/>
        <v/>
      </c>
      <c r="N200" s="139" t="str">
        <f t="shared" ca="1" si="72"/>
        <v/>
      </c>
      <c r="O200" s="140" t="str">
        <f t="shared" ca="1" si="75"/>
        <v/>
      </c>
      <c r="P200" s="118" t="str">
        <f t="shared" ca="1" si="76"/>
        <v/>
      </c>
      <c r="Q200" s="138" t="str">
        <f t="shared" ca="1" si="77"/>
        <v/>
      </c>
    </row>
    <row r="201" spans="1:17" x14ac:dyDescent="0.15">
      <c r="A201" s="138" t="str">
        <f t="shared" ca="1" si="78"/>
        <v/>
      </c>
      <c r="B201" s="102" t="str">
        <f t="shared" ca="1" si="62"/>
        <v/>
      </c>
      <c r="C201" s="102" t="str">
        <f t="shared" ca="1" si="63"/>
        <v/>
      </c>
      <c r="D201" s="102" t="str">
        <f t="shared" ca="1" si="64"/>
        <v/>
      </c>
      <c r="E201" s="102" t="str">
        <f t="shared" ca="1" si="65"/>
        <v/>
      </c>
      <c r="F201" s="102" t="str">
        <f t="shared" ca="1" si="66"/>
        <v/>
      </c>
      <c r="G201" s="102" t="str">
        <f t="shared" ca="1" si="67"/>
        <v/>
      </c>
      <c r="H201" s="139" t="str">
        <f t="shared" ca="1" si="68"/>
        <v/>
      </c>
      <c r="I201" s="139" t="str">
        <f t="shared" ca="1" si="69"/>
        <v/>
      </c>
      <c r="J201" s="140" t="str">
        <f t="shared" ca="1" si="73"/>
        <v/>
      </c>
      <c r="K201" s="118" t="str">
        <f t="shared" ca="1" si="74"/>
        <v/>
      </c>
      <c r="L201" s="118" t="str">
        <f t="shared" ca="1" si="70"/>
        <v/>
      </c>
      <c r="M201" s="141" t="str">
        <f t="shared" ca="1" si="71"/>
        <v/>
      </c>
      <c r="N201" s="139" t="str">
        <f t="shared" ca="1" si="72"/>
        <v/>
      </c>
      <c r="O201" s="140" t="str">
        <f t="shared" ca="1" si="75"/>
        <v/>
      </c>
      <c r="P201" s="118" t="str">
        <f t="shared" ca="1" si="76"/>
        <v/>
      </c>
      <c r="Q201" s="138" t="str">
        <f t="shared" ca="1" si="77"/>
        <v/>
      </c>
    </row>
    <row r="202" spans="1:17" x14ac:dyDescent="0.15">
      <c r="A202" s="138" t="str">
        <f t="shared" ca="1" si="78"/>
        <v/>
      </c>
      <c r="B202" s="102" t="str">
        <f t="shared" ca="1" si="62"/>
        <v/>
      </c>
      <c r="C202" s="102" t="str">
        <f t="shared" ca="1" si="63"/>
        <v/>
      </c>
      <c r="D202" s="102" t="str">
        <f t="shared" ca="1" si="64"/>
        <v/>
      </c>
      <c r="E202" s="102" t="str">
        <f t="shared" ca="1" si="65"/>
        <v/>
      </c>
      <c r="F202" s="102" t="str">
        <f t="shared" ca="1" si="66"/>
        <v/>
      </c>
      <c r="G202" s="102" t="str">
        <f t="shared" ca="1" si="67"/>
        <v/>
      </c>
      <c r="H202" s="139" t="str">
        <f t="shared" ca="1" si="68"/>
        <v/>
      </c>
      <c r="I202" s="139" t="str">
        <f t="shared" ca="1" si="69"/>
        <v/>
      </c>
      <c r="J202" s="140" t="str">
        <f t="shared" ca="1" si="73"/>
        <v/>
      </c>
      <c r="K202" s="118" t="str">
        <f t="shared" ca="1" si="74"/>
        <v/>
      </c>
      <c r="L202" s="118" t="str">
        <f t="shared" ca="1" si="70"/>
        <v/>
      </c>
      <c r="M202" s="141" t="str">
        <f t="shared" ca="1" si="71"/>
        <v/>
      </c>
      <c r="N202" s="139" t="str">
        <f t="shared" ca="1" si="72"/>
        <v/>
      </c>
      <c r="O202" s="140" t="str">
        <f t="shared" ca="1" si="75"/>
        <v/>
      </c>
      <c r="P202" s="118" t="str">
        <f t="shared" ca="1" si="76"/>
        <v/>
      </c>
      <c r="Q202" s="138" t="str">
        <f t="shared" ca="1" si="77"/>
        <v/>
      </c>
    </row>
    <row r="203" spans="1:17" x14ac:dyDescent="0.15">
      <c r="A203" s="138" t="str">
        <f t="shared" ca="1" si="78"/>
        <v/>
      </c>
      <c r="B203" s="102" t="str">
        <f t="shared" ca="1" si="62"/>
        <v/>
      </c>
      <c r="C203" s="102" t="str">
        <f t="shared" ca="1" si="63"/>
        <v/>
      </c>
      <c r="D203" s="102" t="str">
        <f t="shared" ca="1" si="64"/>
        <v/>
      </c>
      <c r="E203" s="102" t="str">
        <f t="shared" ca="1" si="65"/>
        <v/>
      </c>
      <c r="F203" s="102" t="str">
        <f t="shared" ca="1" si="66"/>
        <v/>
      </c>
      <c r="G203" s="102" t="str">
        <f t="shared" ca="1" si="67"/>
        <v/>
      </c>
      <c r="H203" s="139" t="str">
        <f t="shared" ca="1" si="68"/>
        <v/>
      </c>
      <c r="I203" s="139" t="str">
        <f t="shared" ca="1" si="69"/>
        <v/>
      </c>
      <c r="J203" s="140" t="str">
        <f t="shared" ca="1" si="73"/>
        <v/>
      </c>
      <c r="K203" s="118" t="str">
        <f t="shared" ca="1" si="74"/>
        <v/>
      </c>
      <c r="L203" s="118" t="str">
        <f t="shared" ca="1" si="70"/>
        <v/>
      </c>
      <c r="M203" s="141" t="str">
        <f t="shared" ca="1" si="71"/>
        <v/>
      </c>
      <c r="N203" s="139" t="str">
        <f t="shared" ca="1" si="72"/>
        <v/>
      </c>
      <c r="O203" s="140" t="str">
        <f t="shared" ca="1" si="75"/>
        <v/>
      </c>
      <c r="P203" s="118" t="str">
        <f t="shared" ca="1" si="76"/>
        <v/>
      </c>
      <c r="Q203" s="138" t="str">
        <f t="shared" ca="1" si="77"/>
        <v/>
      </c>
    </row>
    <row r="204" spans="1:17" x14ac:dyDescent="0.15">
      <c r="A204" s="138" t="str">
        <f t="shared" ca="1" si="78"/>
        <v/>
      </c>
      <c r="B204" s="102" t="str">
        <f t="shared" ca="1" si="62"/>
        <v/>
      </c>
      <c r="C204" s="102" t="str">
        <f t="shared" ca="1" si="63"/>
        <v/>
      </c>
      <c r="D204" s="102" t="str">
        <f t="shared" ca="1" si="64"/>
        <v/>
      </c>
      <c r="E204" s="102" t="str">
        <f t="shared" ca="1" si="65"/>
        <v/>
      </c>
      <c r="F204" s="102" t="str">
        <f t="shared" ca="1" si="66"/>
        <v/>
      </c>
      <c r="G204" s="102" t="str">
        <f t="shared" ca="1" si="67"/>
        <v/>
      </c>
      <c r="H204" s="139" t="str">
        <f t="shared" ca="1" si="68"/>
        <v/>
      </c>
      <c r="I204" s="139" t="str">
        <f t="shared" ca="1" si="69"/>
        <v/>
      </c>
      <c r="J204" s="140" t="str">
        <f t="shared" ca="1" si="73"/>
        <v/>
      </c>
      <c r="K204" s="118" t="str">
        <f t="shared" ca="1" si="74"/>
        <v/>
      </c>
      <c r="L204" s="118" t="str">
        <f t="shared" ca="1" si="70"/>
        <v/>
      </c>
      <c r="M204" s="141" t="str">
        <f t="shared" ca="1" si="71"/>
        <v/>
      </c>
      <c r="N204" s="139" t="str">
        <f t="shared" ca="1" si="72"/>
        <v/>
      </c>
      <c r="O204" s="140" t="str">
        <f t="shared" ca="1" si="75"/>
        <v/>
      </c>
      <c r="P204" s="118" t="str">
        <f t="shared" ca="1" si="76"/>
        <v/>
      </c>
      <c r="Q204" s="138" t="str">
        <f t="shared" ca="1" si="77"/>
        <v/>
      </c>
    </row>
    <row r="205" spans="1:17" x14ac:dyDescent="0.15">
      <c r="A205" s="138" t="str">
        <f t="shared" ca="1" si="78"/>
        <v/>
      </c>
      <c r="B205" s="102" t="str">
        <f t="shared" ca="1" si="62"/>
        <v/>
      </c>
      <c r="C205" s="102" t="str">
        <f t="shared" ca="1" si="63"/>
        <v/>
      </c>
      <c r="D205" s="102" t="str">
        <f t="shared" ca="1" si="64"/>
        <v/>
      </c>
      <c r="E205" s="102" t="str">
        <f t="shared" ca="1" si="65"/>
        <v/>
      </c>
      <c r="F205" s="102" t="str">
        <f t="shared" ca="1" si="66"/>
        <v/>
      </c>
      <c r="G205" s="102" t="str">
        <f t="shared" ca="1" si="67"/>
        <v/>
      </c>
      <c r="H205" s="139" t="str">
        <f t="shared" ca="1" si="68"/>
        <v/>
      </c>
      <c r="I205" s="139" t="str">
        <f t="shared" ca="1" si="69"/>
        <v/>
      </c>
      <c r="J205" s="140" t="str">
        <f t="shared" ca="1" si="73"/>
        <v/>
      </c>
      <c r="K205" s="118" t="str">
        <f t="shared" ca="1" si="74"/>
        <v/>
      </c>
      <c r="L205" s="118" t="str">
        <f t="shared" ca="1" si="70"/>
        <v/>
      </c>
      <c r="M205" s="141" t="str">
        <f t="shared" ca="1" si="71"/>
        <v/>
      </c>
      <c r="N205" s="139" t="str">
        <f t="shared" ca="1" si="72"/>
        <v/>
      </c>
      <c r="O205" s="140" t="str">
        <f t="shared" ca="1" si="75"/>
        <v/>
      </c>
      <c r="P205" s="118" t="str">
        <f t="shared" ca="1" si="76"/>
        <v/>
      </c>
      <c r="Q205" s="138" t="str">
        <f t="shared" ca="1" si="77"/>
        <v/>
      </c>
    </row>
  </sheetData>
  <mergeCells count="1">
    <mergeCell ref="A1:Q1"/>
  </mergeCells>
  <phoneticPr fontId="3"/>
  <conditionalFormatting sqref="A6:Q205">
    <cfRule type="expression" dxfId="5" priority="2">
      <formula>OR($A6:$Q6&lt;&gt;"")</formula>
    </cfRule>
  </conditionalFormatting>
  <conditionalFormatting sqref="A6:Q205">
    <cfRule type="expression" dxfId="4" priority="1">
      <formula>$A6=$A$5</formula>
    </cfRule>
  </conditionalFormatting>
  <printOptions horizontalCentered="1"/>
  <pageMargins left="0.59055118110236227" right="0.59055118110236227" top="0.59055118110236227" bottom="0.59055118110236227" header="0.31496062992125984" footer="0.31496062992125984"/>
  <pageSetup paperSize="9" scale="48" fitToHeight="0" orientation="landscape" r:id="rId1"/>
  <rowBreaks count="1" manualBreakCount="1">
    <brk id="55"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N205"/>
  <sheetViews>
    <sheetView showGridLines="0" view="pageBreakPreview" zoomScale="50" zoomScaleNormal="80" zoomScaleSheetLayoutView="50" zoomScalePageLayoutView="50" workbookViewId="0">
      <selection sqref="A1:N1"/>
    </sheetView>
  </sheetViews>
  <sheetFormatPr defaultColWidth="9" defaultRowHeight="18.75" x14ac:dyDescent="0.15"/>
  <cols>
    <col min="1" max="1" width="7.375" style="1" bestFit="1" customWidth="1"/>
    <col min="2" max="2" width="36.375" style="1" customWidth="1"/>
    <col min="3" max="3" width="40.625" style="1" customWidth="1"/>
    <col min="4" max="4" width="40.625" style="1" hidden="1" customWidth="1"/>
    <col min="5" max="14" width="18.625" style="1" customWidth="1"/>
    <col min="15" max="16384" width="9" style="1"/>
  </cols>
  <sheetData>
    <row r="1" spans="1:14" ht="40.5" customHeight="1" x14ac:dyDescent="0.15">
      <c r="A1" s="269">
        <v>44287</v>
      </c>
      <c r="B1" s="269"/>
      <c r="C1" s="269"/>
      <c r="D1" s="269"/>
      <c r="E1" s="269"/>
      <c r="F1" s="269"/>
      <c r="G1" s="269"/>
      <c r="H1" s="269"/>
      <c r="I1" s="269"/>
      <c r="J1" s="269"/>
      <c r="K1" s="269"/>
      <c r="L1" s="269"/>
      <c r="M1" s="269"/>
      <c r="N1" s="269"/>
    </row>
    <row r="2" spans="1:14" x14ac:dyDescent="0.15">
      <c r="N2" s="155" t="s">
        <v>203</v>
      </c>
    </row>
    <row r="3" spans="1:14" x14ac:dyDescent="0.15">
      <c r="M3" s="5"/>
      <c r="N3" s="5"/>
    </row>
    <row r="4" spans="1:14" x14ac:dyDescent="0.15">
      <c r="A4" s="100" t="s">
        <v>147</v>
      </c>
      <c r="B4" s="100" t="s">
        <v>200</v>
      </c>
      <c r="C4" s="100" t="s">
        <v>153</v>
      </c>
      <c r="D4" s="100" t="s">
        <v>201</v>
      </c>
      <c r="E4" s="100" t="s">
        <v>24</v>
      </c>
      <c r="F4" s="100" t="s">
        <v>25</v>
      </c>
      <c r="G4" s="100" t="s">
        <v>26</v>
      </c>
      <c r="H4" s="100" t="s">
        <v>27</v>
      </c>
      <c r="I4" s="100" t="s">
        <v>28</v>
      </c>
      <c r="J4" s="100" t="s">
        <v>149</v>
      </c>
      <c r="K4" s="100" t="s">
        <v>29</v>
      </c>
      <c r="L4" s="100" t="s">
        <v>30</v>
      </c>
      <c r="M4" s="100" t="s">
        <v>31</v>
      </c>
      <c r="N4" s="100" t="s">
        <v>150</v>
      </c>
    </row>
    <row r="5" spans="1:14" x14ac:dyDescent="0.15">
      <c r="A5" s="124">
        <f ca="1">MATCH("",INDIRECT("gdn_raw!CT:CT"),-1)-MATCH("表示URL",INDIRECT("gdn_raw!CT:CT"),0)</f>
        <v>0</v>
      </c>
      <c r="B5" s="125"/>
      <c r="C5" s="125" t="s">
        <v>206</v>
      </c>
      <c r="D5" s="125" t="s">
        <v>202</v>
      </c>
      <c r="E5" s="126" t="str">
        <f ca="1">gdn!D6</f>
        <v/>
      </c>
      <c r="F5" s="126" t="str">
        <f ca="1">gdn!F6</f>
        <v/>
      </c>
      <c r="G5" s="127" t="str">
        <f ca="1">IFERROR(F5/E5,"")</f>
        <v/>
      </c>
      <c r="H5" s="128" t="str">
        <f ca="1">IFERROR(I5/F5,"")</f>
        <v/>
      </c>
      <c r="I5" s="129" t="str">
        <f ca="1">gdn!L6</f>
        <v/>
      </c>
      <c r="J5" s="130" t="str">
        <f ca="1">IFERROR(VLOOKUP(TEXT($A1,"yyyy/mm"),INDIRECT("gdn_raw!B:J"),6,0),"")</f>
        <v/>
      </c>
      <c r="K5" s="126" t="str">
        <f ca="1">gdn!N6</f>
        <v/>
      </c>
      <c r="L5" s="127" t="str">
        <f ca="1">IFERROR(K5/F5,"")</f>
        <v/>
      </c>
      <c r="M5" s="128" t="str">
        <f ca="1">IFERROR(I5/K5,"")</f>
        <v/>
      </c>
      <c r="N5" s="125" t="s">
        <v>151</v>
      </c>
    </row>
    <row r="6" spans="1:14" ht="186.95" customHeight="1" x14ac:dyDescent="0.15">
      <c r="A6" s="138" t="str">
        <f ca="1">IF(ROW()-5&gt;$A$5,"",ROW()-5)</f>
        <v/>
      </c>
      <c r="B6" s="102"/>
      <c r="C6" s="102" t="str">
        <f ca="1">IF($A6="","",INDEX(INDIRECT("gdn_raw!CS:CS"),MATCH($D$4,INDIRECT("gdn_raw!CT:CT"),0)+$A6))</f>
        <v/>
      </c>
      <c r="D6" s="102" t="str">
        <f ca="1">IF($A6="","",INDEX(INDIRECT("gdn_raw!CT:CT"),MATCH($D$4,INDIRECT("gdn_raw!CT:CT"),0)+$A6))</f>
        <v/>
      </c>
      <c r="E6" s="139" t="str">
        <f ca="1">IF($A6="","",INDEX(INDIRECT("gdn_raw!CV:CV"),MATCH($D$4,INDIRECT("gdn_raw!CT:CT"),0)+$A6))</f>
        <v/>
      </c>
      <c r="F6" s="139" t="str">
        <f ca="1">IF($A6="","",INDEX(INDIRECT("gdn_raw!CW:CW"),MATCH($D$4,INDIRECT("gdn_raw!CT:CT"),0)+$A6))</f>
        <v/>
      </c>
      <c r="G6" s="140" t="str">
        <f ca="1">IF($A6="","",IFERROR(F6/E6,""))</f>
        <v/>
      </c>
      <c r="H6" s="118" t="str">
        <f ca="1">IF($A6="","",IFERROR(I6/F6,""))</f>
        <v/>
      </c>
      <c r="I6" s="118" t="str">
        <f ca="1">IF($A6="","",INDEX(INDIRECT("gdn_raw!CY:CY"),MATCH($D$4,INDIRECT("gdn_raw!CT:CT"),0)+$A6))</f>
        <v/>
      </c>
      <c r="J6" s="141" t="str">
        <f ca="1">IF($A6="","",INDEX(INDIRECT("gdn_raw!CZ:CZ"),MATCH($D$4,INDIRECT("gdn_raw!CT:CT"),0)+$A6))</f>
        <v/>
      </c>
      <c r="K6" s="139" t="str">
        <f ca="1">IF($A6="","",INDEX(INDIRECT("gdn_raw!DB:DB"),MATCH($D$4,INDIRECT("gdn_raw!CT:CT"),0)+$A6))</f>
        <v/>
      </c>
      <c r="L6" s="140" t="str">
        <f ca="1">IF($A6="","",IFERROR(K6/F6,""))</f>
        <v/>
      </c>
      <c r="M6" s="118" t="str">
        <f ca="1">IF($A6="","",IFERROR(I6/K6,""))</f>
        <v/>
      </c>
      <c r="N6" s="138" t="str">
        <f t="shared" ref="N6:N20" ca="1" si="0">IF($A6="","",IF(K6&gt;0,IF(M6&gt;$M$5,"B","A"),IF(K6=0,IF(I6&gt;$M$5,"C","D"))))</f>
        <v/>
      </c>
    </row>
    <row r="7" spans="1:14" ht="186.95" customHeight="1" x14ac:dyDescent="0.15">
      <c r="A7" s="138" t="str">
        <f t="shared" ref="A7:A20" ca="1" si="1">IF(ROW()-5&gt;$A$5,"",ROW()-5)</f>
        <v/>
      </c>
      <c r="B7" s="102"/>
      <c r="C7" s="102" t="str">
        <f t="shared" ref="C7:C20" ca="1" si="2">IF($A7="","",INDEX(INDIRECT("gdn_raw!CS:CS"),MATCH($D$4,INDIRECT("gdn_raw!CT:CT"),0)+$A7))</f>
        <v/>
      </c>
      <c r="D7" s="102" t="str">
        <f t="shared" ref="D7:D20" ca="1" si="3">IF($A7="","",INDEX(INDIRECT("gdn_raw!CT:CT"),MATCH($D$4,INDIRECT("gdn_raw!CT:CT"),0)+$A7))</f>
        <v/>
      </c>
      <c r="E7" s="139" t="str">
        <f t="shared" ref="E7:E20" ca="1" si="4">IF($A7="","",INDEX(INDIRECT("gdn_raw!CV:CV"),MATCH($D$4,INDIRECT("gdn_raw!CT:CT"),0)+$A7))</f>
        <v/>
      </c>
      <c r="F7" s="139" t="str">
        <f t="shared" ref="F7:F20" ca="1" si="5">IF($A7="","",INDEX(INDIRECT("gdn_raw!CW:CW"),MATCH($D$4,INDIRECT("gdn_raw!CT:CT"),0)+$A7))</f>
        <v/>
      </c>
      <c r="G7" s="140" t="str">
        <f t="shared" ref="G7:G20" ca="1" si="6">IF($A7="","",IFERROR(F7/E7,""))</f>
        <v/>
      </c>
      <c r="H7" s="118" t="str">
        <f t="shared" ref="H7:H20" ca="1" si="7">IF($A7="","",IFERROR(I7/F7,""))</f>
        <v/>
      </c>
      <c r="I7" s="118" t="str">
        <f t="shared" ref="I7:I20" ca="1" si="8">IF($A7="","",INDEX(INDIRECT("gdn_raw!CY:CY"),MATCH($D$4,INDIRECT("gdn_raw!CT:CT"),0)+$A7))</f>
        <v/>
      </c>
      <c r="J7" s="141" t="str">
        <f t="shared" ref="J7:J20" ca="1" si="9">IF($A7="","",INDEX(INDIRECT("gdn_raw!CZ:CZ"),MATCH($D$4,INDIRECT("gdn_raw!CT:CT"),0)+$A7))</f>
        <v/>
      </c>
      <c r="K7" s="139" t="str">
        <f t="shared" ref="K7:K20" ca="1" si="10">IF($A7="","",INDEX(INDIRECT("gdn_raw!DB:DB"),MATCH($D$4,INDIRECT("gdn_raw!CT:CT"),0)+$A7))</f>
        <v/>
      </c>
      <c r="L7" s="140" t="str">
        <f t="shared" ref="L7:L20" ca="1" si="11">IF($A7="","",IFERROR(K7/F7,""))</f>
        <v/>
      </c>
      <c r="M7" s="118" t="str">
        <f t="shared" ref="M7:M20" ca="1" si="12">IF($A7="","",IFERROR(I7/K7,""))</f>
        <v/>
      </c>
      <c r="N7" s="138" t="str">
        <f t="shared" ca="1" si="0"/>
        <v/>
      </c>
    </row>
    <row r="8" spans="1:14" ht="186.95" customHeight="1" x14ac:dyDescent="0.15">
      <c r="A8" s="138" t="str">
        <f t="shared" ca="1" si="1"/>
        <v/>
      </c>
      <c r="B8" s="102"/>
      <c r="C8" s="102" t="str">
        <f t="shared" ca="1" si="2"/>
        <v/>
      </c>
      <c r="D8" s="102" t="str">
        <f t="shared" ca="1" si="3"/>
        <v/>
      </c>
      <c r="E8" s="139" t="str">
        <f t="shared" ca="1" si="4"/>
        <v/>
      </c>
      <c r="F8" s="139" t="str">
        <f t="shared" ca="1" si="5"/>
        <v/>
      </c>
      <c r="G8" s="140" t="str">
        <f t="shared" ca="1" si="6"/>
        <v/>
      </c>
      <c r="H8" s="118" t="str">
        <f t="shared" ca="1" si="7"/>
        <v/>
      </c>
      <c r="I8" s="118" t="str">
        <f t="shared" ca="1" si="8"/>
        <v/>
      </c>
      <c r="J8" s="141" t="str">
        <f t="shared" ca="1" si="9"/>
        <v/>
      </c>
      <c r="K8" s="139" t="str">
        <f t="shared" ca="1" si="10"/>
        <v/>
      </c>
      <c r="L8" s="140" t="str">
        <f t="shared" ca="1" si="11"/>
        <v/>
      </c>
      <c r="M8" s="118" t="str">
        <f t="shared" ca="1" si="12"/>
        <v/>
      </c>
      <c r="N8" s="138" t="str">
        <f t="shared" ca="1" si="0"/>
        <v/>
      </c>
    </row>
    <row r="9" spans="1:14" ht="186.95" customHeight="1" x14ac:dyDescent="0.15">
      <c r="A9" s="138" t="str">
        <f t="shared" ca="1" si="1"/>
        <v/>
      </c>
      <c r="B9" s="102"/>
      <c r="C9" s="102" t="str">
        <f t="shared" ca="1" si="2"/>
        <v/>
      </c>
      <c r="D9" s="102" t="str">
        <f t="shared" ca="1" si="3"/>
        <v/>
      </c>
      <c r="E9" s="139" t="str">
        <f t="shared" ca="1" si="4"/>
        <v/>
      </c>
      <c r="F9" s="139" t="str">
        <f t="shared" ca="1" si="5"/>
        <v/>
      </c>
      <c r="G9" s="140" t="str">
        <f t="shared" ca="1" si="6"/>
        <v/>
      </c>
      <c r="H9" s="118" t="str">
        <f t="shared" ca="1" si="7"/>
        <v/>
      </c>
      <c r="I9" s="118" t="str">
        <f t="shared" ca="1" si="8"/>
        <v/>
      </c>
      <c r="J9" s="141" t="str">
        <f t="shared" ca="1" si="9"/>
        <v/>
      </c>
      <c r="K9" s="139" t="str">
        <f t="shared" ca="1" si="10"/>
        <v/>
      </c>
      <c r="L9" s="140" t="str">
        <f t="shared" ca="1" si="11"/>
        <v/>
      </c>
      <c r="M9" s="118" t="str">
        <f t="shared" ca="1" si="12"/>
        <v/>
      </c>
      <c r="N9" s="138" t="str">
        <f t="shared" ca="1" si="0"/>
        <v/>
      </c>
    </row>
    <row r="10" spans="1:14" ht="186.95" customHeight="1" x14ac:dyDescent="0.15">
      <c r="A10" s="138" t="str">
        <f t="shared" ca="1" si="1"/>
        <v/>
      </c>
      <c r="B10" s="102"/>
      <c r="C10" s="102" t="str">
        <f t="shared" ca="1" si="2"/>
        <v/>
      </c>
      <c r="D10" s="102" t="str">
        <f t="shared" ca="1" si="3"/>
        <v/>
      </c>
      <c r="E10" s="139" t="str">
        <f t="shared" ca="1" si="4"/>
        <v/>
      </c>
      <c r="F10" s="139" t="str">
        <f t="shared" ca="1" si="5"/>
        <v/>
      </c>
      <c r="G10" s="140" t="str">
        <f t="shared" ca="1" si="6"/>
        <v/>
      </c>
      <c r="H10" s="118" t="str">
        <f t="shared" ca="1" si="7"/>
        <v/>
      </c>
      <c r="I10" s="118" t="str">
        <f t="shared" ca="1" si="8"/>
        <v/>
      </c>
      <c r="J10" s="141" t="str">
        <f t="shared" ca="1" si="9"/>
        <v/>
      </c>
      <c r="K10" s="139" t="str">
        <f t="shared" ca="1" si="10"/>
        <v/>
      </c>
      <c r="L10" s="140" t="str">
        <f t="shared" ca="1" si="11"/>
        <v/>
      </c>
      <c r="M10" s="118" t="str">
        <f t="shared" ca="1" si="12"/>
        <v/>
      </c>
      <c r="N10" s="138" t="str">
        <f t="shared" ca="1" si="0"/>
        <v/>
      </c>
    </row>
    <row r="11" spans="1:14" ht="186.95" customHeight="1" x14ac:dyDescent="0.15">
      <c r="A11" s="138" t="str">
        <f t="shared" ca="1" si="1"/>
        <v/>
      </c>
      <c r="B11" s="102"/>
      <c r="C11" s="102" t="str">
        <f t="shared" ca="1" si="2"/>
        <v/>
      </c>
      <c r="D11" s="102" t="str">
        <f t="shared" ca="1" si="3"/>
        <v/>
      </c>
      <c r="E11" s="139" t="str">
        <f t="shared" ca="1" si="4"/>
        <v/>
      </c>
      <c r="F11" s="139" t="str">
        <f t="shared" ca="1" si="5"/>
        <v/>
      </c>
      <c r="G11" s="140" t="str">
        <f t="shared" ca="1" si="6"/>
        <v/>
      </c>
      <c r="H11" s="118" t="str">
        <f t="shared" ca="1" si="7"/>
        <v/>
      </c>
      <c r="I11" s="118" t="str">
        <f t="shared" ca="1" si="8"/>
        <v/>
      </c>
      <c r="J11" s="141" t="str">
        <f t="shared" ca="1" si="9"/>
        <v/>
      </c>
      <c r="K11" s="139" t="str">
        <f t="shared" ca="1" si="10"/>
        <v/>
      </c>
      <c r="L11" s="140" t="str">
        <f t="shared" ca="1" si="11"/>
        <v/>
      </c>
      <c r="M11" s="118" t="str">
        <f t="shared" ca="1" si="12"/>
        <v/>
      </c>
      <c r="N11" s="138" t="str">
        <f t="shared" ca="1" si="0"/>
        <v/>
      </c>
    </row>
    <row r="12" spans="1:14" ht="186.95" customHeight="1" x14ac:dyDescent="0.15">
      <c r="A12" s="138" t="str">
        <f t="shared" ca="1" si="1"/>
        <v/>
      </c>
      <c r="B12" s="102"/>
      <c r="C12" s="102" t="str">
        <f t="shared" ca="1" si="2"/>
        <v/>
      </c>
      <c r="D12" s="102" t="str">
        <f t="shared" ca="1" si="3"/>
        <v/>
      </c>
      <c r="E12" s="139" t="str">
        <f t="shared" ca="1" si="4"/>
        <v/>
      </c>
      <c r="F12" s="139" t="str">
        <f t="shared" ca="1" si="5"/>
        <v/>
      </c>
      <c r="G12" s="140" t="str">
        <f t="shared" ca="1" si="6"/>
        <v/>
      </c>
      <c r="H12" s="118" t="str">
        <f t="shared" ca="1" si="7"/>
        <v/>
      </c>
      <c r="I12" s="118" t="str">
        <f t="shared" ca="1" si="8"/>
        <v/>
      </c>
      <c r="J12" s="141" t="str">
        <f t="shared" ca="1" si="9"/>
        <v/>
      </c>
      <c r="K12" s="139" t="str">
        <f t="shared" ca="1" si="10"/>
        <v/>
      </c>
      <c r="L12" s="140" t="str">
        <f t="shared" ca="1" si="11"/>
        <v/>
      </c>
      <c r="M12" s="118" t="str">
        <f t="shared" ca="1" si="12"/>
        <v/>
      </c>
      <c r="N12" s="138" t="str">
        <f t="shared" ca="1" si="0"/>
        <v/>
      </c>
    </row>
    <row r="13" spans="1:14" ht="186.95" customHeight="1" x14ac:dyDescent="0.15">
      <c r="A13" s="138" t="str">
        <f t="shared" ca="1" si="1"/>
        <v/>
      </c>
      <c r="B13" s="102"/>
      <c r="C13" s="102" t="str">
        <f t="shared" ca="1" si="2"/>
        <v/>
      </c>
      <c r="D13" s="102" t="str">
        <f t="shared" ca="1" si="3"/>
        <v/>
      </c>
      <c r="E13" s="139" t="str">
        <f t="shared" ca="1" si="4"/>
        <v/>
      </c>
      <c r="F13" s="139" t="str">
        <f t="shared" ca="1" si="5"/>
        <v/>
      </c>
      <c r="G13" s="140" t="str">
        <f t="shared" ca="1" si="6"/>
        <v/>
      </c>
      <c r="H13" s="118" t="str">
        <f t="shared" ca="1" si="7"/>
        <v/>
      </c>
      <c r="I13" s="118" t="str">
        <f t="shared" ca="1" si="8"/>
        <v/>
      </c>
      <c r="J13" s="141" t="str">
        <f t="shared" ca="1" si="9"/>
        <v/>
      </c>
      <c r="K13" s="139" t="str">
        <f t="shared" ca="1" si="10"/>
        <v/>
      </c>
      <c r="L13" s="140" t="str">
        <f t="shared" ca="1" si="11"/>
        <v/>
      </c>
      <c r="M13" s="118" t="str">
        <f t="shared" ca="1" si="12"/>
        <v/>
      </c>
      <c r="N13" s="138" t="str">
        <f t="shared" ca="1" si="0"/>
        <v/>
      </c>
    </row>
    <row r="14" spans="1:14" ht="186.95" customHeight="1" x14ac:dyDescent="0.15">
      <c r="A14" s="138" t="str">
        <f t="shared" ca="1" si="1"/>
        <v/>
      </c>
      <c r="B14" s="102"/>
      <c r="C14" s="102" t="str">
        <f t="shared" ca="1" si="2"/>
        <v/>
      </c>
      <c r="D14" s="102" t="str">
        <f t="shared" ca="1" si="3"/>
        <v/>
      </c>
      <c r="E14" s="139" t="str">
        <f t="shared" ca="1" si="4"/>
        <v/>
      </c>
      <c r="F14" s="139" t="str">
        <f t="shared" ca="1" si="5"/>
        <v/>
      </c>
      <c r="G14" s="140" t="str">
        <f t="shared" ca="1" si="6"/>
        <v/>
      </c>
      <c r="H14" s="118" t="str">
        <f t="shared" ca="1" si="7"/>
        <v/>
      </c>
      <c r="I14" s="118" t="str">
        <f t="shared" ca="1" si="8"/>
        <v/>
      </c>
      <c r="J14" s="141" t="str">
        <f t="shared" ca="1" si="9"/>
        <v/>
      </c>
      <c r="K14" s="139" t="str">
        <f t="shared" ca="1" si="10"/>
        <v/>
      </c>
      <c r="L14" s="140" t="str">
        <f t="shared" ca="1" si="11"/>
        <v/>
      </c>
      <c r="M14" s="118" t="str">
        <f t="shared" ca="1" si="12"/>
        <v/>
      </c>
      <c r="N14" s="138" t="str">
        <f t="shared" ca="1" si="0"/>
        <v/>
      </c>
    </row>
    <row r="15" spans="1:14" ht="186.95" customHeight="1" x14ac:dyDescent="0.15">
      <c r="A15" s="138" t="str">
        <f t="shared" ca="1" si="1"/>
        <v/>
      </c>
      <c r="B15" s="102"/>
      <c r="C15" s="102" t="str">
        <f t="shared" ca="1" si="2"/>
        <v/>
      </c>
      <c r="D15" s="102" t="str">
        <f t="shared" ca="1" si="3"/>
        <v/>
      </c>
      <c r="E15" s="139" t="str">
        <f t="shared" ca="1" si="4"/>
        <v/>
      </c>
      <c r="F15" s="139" t="str">
        <f t="shared" ca="1" si="5"/>
        <v/>
      </c>
      <c r="G15" s="140" t="str">
        <f t="shared" ca="1" si="6"/>
        <v/>
      </c>
      <c r="H15" s="118" t="str">
        <f t="shared" ca="1" si="7"/>
        <v/>
      </c>
      <c r="I15" s="118" t="str">
        <f t="shared" ca="1" si="8"/>
        <v/>
      </c>
      <c r="J15" s="141" t="str">
        <f t="shared" ca="1" si="9"/>
        <v/>
      </c>
      <c r="K15" s="139" t="str">
        <f t="shared" ca="1" si="10"/>
        <v/>
      </c>
      <c r="L15" s="140" t="str">
        <f t="shared" ca="1" si="11"/>
        <v/>
      </c>
      <c r="M15" s="118" t="str">
        <f t="shared" ca="1" si="12"/>
        <v/>
      </c>
      <c r="N15" s="138" t="str">
        <f t="shared" ca="1" si="0"/>
        <v/>
      </c>
    </row>
    <row r="16" spans="1:14" ht="186.95" customHeight="1" x14ac:dyDescent="0.15">
      <c r="A16" s="138" t="str">
        <f t="shared" ca="1" si="1"/>
        <v/>
      </c>
      <c r="B16" s="102"/>
      <c r="C16" s="102" t="str">
        <f t="shared" ca="1" si="2"/>
        <v/>
      </c>
      <c r="D16" s="102" t="str">
        <f t="shared" ca="1" si="3"/>
        <v/>
      </c>
      <c r="E16" s="139" t="str">
        <f t="shared" ca="1" si="4"/>
        <v/>
      </c>
      <c r="F16" s="139" t="str">
        <f t="shared" ca="1" si="5"/>
        <v/>
      </c>
      <c r="G16" s="140" t="str">
        <f t="shared" ca="1" si="6"/>
        <v/>
      </c>
      <c r="H16" s="118" t="str">
        <f t="shared" ca="1" si="7"/>
        <v/>
      </c>
      <c r="I16" s="118" t="str">
        <f t="shared" ca="1" si="8"/>
        <v/>
      </c>
      <c r="J16" s="141" t="str">
        <f t="shared" ca="1" si="9"/>
        <v/>
      </c>
      <c r="K16" s="139" t="str">
        <f t="shared" ca="1" si="10"/>
        <v/>
      </c>
      <c r="L16" s="140" t="str">
        <f t="shared" ca="1" si="11"/>
        <v/>
      </c>
      <c r="M16" s="118" t="str">
        <f t="shared" ca="1" si="12"/>
        <v/>
      </c>
      <c r="N16" s="138" t="str">
        <f t="shared" ca="1" si="0"/>
        <v/>
      </c>
    </row>
    <row r="17" spans="1:14" ht="186.95" customHeight="1" x14ac:dyDescent="0.15">
      <c r="A17" s="138" t="str">
        <f t="shared" ca="1" si="1"/>
        <v/>
      </c>
      <c r="B17" s="102"/>
      <c r="C17" s="102" t="str">
        <f t="shared" ca="1" si="2"/>
        <v/>
      </c>
      <c r="D17" s="102" t="str">
        <f t="shared" ca="1" si="3"/>
        <v/>
      </c>
      <c r="E17" s="139" t="str">
        <f t="shared" ca="1" si="4"/>
        <v/>
      </c>
      <c r="F17" s="139" t="str">
        <f t="shared" ca="1" si="5"/>
        <v/>
      </c>
      <c r="G17" s="140" t="str">
        <f t="shared" ca="1" si="6"/>
        <v/>
      </c>
      <c r="H17" s="118" t="str">
        <f t="shared" ca="1" si="7"/>
        <v/>
      </c>
      <c r="I17" s="118" t="str">
        <f t="shared" ca="1" si="8"/>
        <v/>
      </c>
      <c r="J17" s="141" t="str">
        <f t="shared" ca="1" si="9"/>
        <v/>
      </c>
      <c r="K17" s="139" t="str">
        <f t="shared" ca="1" si="10"/>
        <v/>
      </c>
      <c r="L17" s="140" t="str">
        <f t="shared" ca="1" si="11"/>
        <v/>
      </c>
      <c r="M17" s="118" t="str">
        <f t="shared" ca="1" si="12"/>
        <v/>
      </c>
      <c r="N17" s="138" t="str">
        <f t="shared" ca="1" si="0"/>
        <v/>
      </c>
    </row>
    <row r="18" spans="1:14" ht="186.95" customHeight="1" x14ac:dyDescent="0.15">
      <c r="A18" s="138" t="str">
        <f t="shared" ca="1" si="1"/>
        <v/>
      </c>
      <c r="B18" s="102"/>
      <c r="C18" s="102" t="str">
        <f t="shared" ca="1" si="2"/>
        <v/>
      </c>
      <c r="D18" s="102" t="str">
        <f t="shared" ca="1" si="3"/>
        <v/>
      </c>
      <c r="E18" s="139" t="str">
        <f t="shared" ca="1" si="4"/>
        <v/>
      </c>
      <c r="F18" s="139" t="str">
        <f t="shared" ca="1" si="5"/>
        <v/>
      </c>
      <c r="G18" s="140" t="str">
        <f t="shared" ca="1" si="6"/>
        <v/>
      </c>
      <c r="H18" s="118" t="str">
        <f t="shared" ca="1" si="7"/>
        <v/>
      </c>
      <c r="I18" s="118" t="str">
        <f t="shared" ca="1" si="8"/>
        <v/>
      </c>
      <c r="J18" s="141" t="str">
        <f t="shared" ca="1" si="9"/>
        <v/>
      </c>
      <c r="K18" s="139" t="str">
        <f t="shared" ca="1" si="10"/>
        <v/>
      </c>
      <c r="L18" s="140" t="str">
        <f t="shared" ca="1" si="11"/>
        <v/>
      </c>
      <c r="M18" s="118" t="str">
        <f t="shared" ca="1" si="12"/>
        <v/>
      </c>
      <c r="N18" s="138" t="str">
        <f t="shared" ca="1" si="0"/>
        <v/>
      </c>
    </row>
    <row r="19" spans="1:14" ht="186.95" customHeight="1" x14ac:dyDescent="0.15">
      <c r="A19" s="138" t="str">
        <f t="shared" ca="1" si="1"/>
        <v/>
      </c>
      <c r="B19" s="102"/>
      <c r="C19" s="102" t="str">
        <f t="shared" ca="1" si="2"/>
        <v/>
      </c>
      <c r="D19" s="102" t="str">
        <f t="shared" ca="1" si="3"/>
        <v/>
      </c>
      <c r="E19" s="139" t="str">
        <f t="shared" ca="1" si="4"/>
        <v/>
      </c>
      <c r="F19" s="139" t="str">
        <f t="shared" ca="1" si="5"/>
        <v/>
      </c>
      <c r="G19" s="140" t="str">
        <f t="shared" ca="1" si="6"/>
        <v/>
      </c>
      <c r="H19" s="118" t="str">
        <f t="shared" ca="1" si="7"/>
        <v/>
      </c>
      <c r="I19" s="118" t="str">
        <f t="shared" ca="1" si="8"/>
        <v/>
      </c>
      <c r="J19" s="141" t="str">
        <f t="shared" ca="1" si="9"/>
        <v/>
      </c>
      <c r="K19" s="139" t="str">
        <f t="shared" ca="1" si="10"/>
        <v/>
      </c>
      <c r="L19" s="140" t="str">
        <f t="shared" ca="1" si="11"/>
        <v/>
      </c>
      <c r="M19" s="118" t="str">
        <f t="shared" ca="1" si="12"/>
        <v/>
      </c>
      <c r="N19" s="138" t="str">
        <f t="shared" ca="1" si="0"/>
        <v/>
      </c>
    </row>
    <row r="20" spans="1:14" ht="186.95" customHeight="1" x14ac:dyDescent="0.15">
      <c r="A20" s="138" t="str">
        <f t="shared" ca="1" si="1"/>
        <v/>
      </c>
      <c r="B20" s="102"/>
      <c r="C20" s="102" t="str">
        <f t="shared" ca="1" si="2"/>
        <v/>
      </c>
      <c r="D20" s="102" t="str">
        <f t="shared" ca="1" si="3"/>
        <v/>
      </c>
      <c r="E20" s="139" t="str">
        <f t="shared" ca="1" si="4"/>
        <v/>
      </c>
      <c r="F20" s="139" t="str">
        <f t="shared" ca="1" si="5"/>
        <v/>
      </c>
      <c r="G20" s="140" t="str">
        <f t="shared" ca="1" si="6"/>
        <v/>
      </c>
      <c r="H20" s="118" t="str">
        <f t="shared" ca="1" si="7"/>
        <v/>
      </c>
      <c r="I20" s="118" t="str">
        <f t="shared" ca="1" si="8"/>
        <v/>
      </c>
      <c r="J20" s="141" t="str">
        <f t="shared" ca="1" si="9"/>
        <v/>
      </c>
      <c r="K20" s="139" t="str">
        <f t="shared" ca="1" si="10"/>
        <v/>
      </c>
      <c r="L20" s="140" t="str">
        <f t="shared" ca="1" si="11"/>
        <v/>
      </c>
      <c r="M20" s="118" t="str">
        <f t="shared" ca="1" si="12"/>
        <v/>
      </c>
      <c r="N20" s="138" t="str">
        <f t="shared" ca="1" si="0"/>
        <v/>
      </c>
    </row>
    <row r="21" spans="1:14" x14ac:dyDescent="0.15">
      <c r="A21" s="138"/>
      <c r="B21" s="102"/>
      <c r="C21" s="102"/>
      <c r="D21" s="102"/>
      <c r="E21" s="139"/>
      <c r="F21" s="139"/>
      <c r="G21" s="140"/>
      <c r="H21" s="118"/>
      <c r="I21" s="118"/>
      <c r="J21" s="141"/>
      <c r="K21" s="139"/>
      <c r="L21" s="140"/>
      <c r="M21" s="118"/>
      <c r="N21" s="138"/>
    </row>
    <row r="22" spans="1:14" x14ac:dyDescent="0.15">
      <c r="A22" s="138"/>
      <c r="B22" s="102"/>
      <c r="C22" s="102"/>
      <c r="D22" s="102"/>
      <c r="E22" s="139"/>
      <c r="F22" s="139"/>
      <c r="G22" s="140"/>
      <c r="H22" s="118"/>
      <c r="I22" s="118"/>
      <c r="J22" s="141"/>
      <c r="K22" s="139"/>
      <c r="L22" s="140"/>
      <c r="M22" s="118"/>
      <c r="N22" s="138"/>
    </row>
    <row r="23" spans="1:14" x14ac:dyDescent="0.15">
      <c r="A23" s="138"/>
      <c r="B23" s="102"/>
      <c r="C23" s="102"/>
      <c r="D23" s="102"/>
      <c r="E23" s="139"/>
      <c r="F23" s="139"/>
      <c r="G23" s="140"/>
      <c r="H23" s="118"/>
      <c r="I23" s="118"/>
      <c r="J23" s="141"/>
      <c r="K23" s="139"/>
      <c r="L23" s="140"/>
      <c r="M23" s="118"/>
      <c r="N23" s="138"/>
    </row>
    <row r="24" spans="1:14" x14ac:dyDescent="0.15">
      <c r="A24" s="138"/>
      <c r="B24" s="102"/>
      <c r="C24" s="102"/>
      <c r="D24" s="102"/>
      <c r="E24" s="139"/>
      <c r="F24" s="139"/>
      <c r="G24" s="140"/>
      <c r="H24" s="118"/>
      <c r="I24" s="118"/>
      <c r="J24" s="141"/>
      <c r="K24" s="139"/>
      <c r="L24" s="140"/>
      <c r="M24" s="118"/>
      <c r="N24" s="138"/>
    </row>
    <row r="25" spans="1:14" x14ac:dyDescent="0.15">
      <c r="A25" s="138"/>
      <c r="B25" s="102"/>
      <c r="C25" s="102"/>
      <c r="D25" s="102"/>
      <c r="E25" s="139"/>
      <c r="F25" s="139"/>
      <c r="G25" s="140"/>
      <c r="H25" s="118"/>
      <c r="I25" s="118"/>
      <c r="J25" s="141"/>
      <c r="K25" s="139"/>
      <c r="L25" s="140"/>
      <c r="M25" s="118"/>
      <c r="N25" s="138"/>
    </row>
    <row r="26" spans="1:14" x14ac:dyDescent="0.15">
      <c r="A26" s="138"/>
      <c r="B26" s="102"/>
      <c r="C26" s="102"/>
      <c r="D26" s="102"/>
      <c r="E26" s="139"/>
      <c r="F26" s="139"/>
      <c r="G26" s="140"/>
      <c r="H26" s="118"/>
      <c r="I26" s="118"/>
      <c r="J26" s="141"/>
      <c r="K26" s="139"/>
      <c r="L26" s="140"/>
      <c r="M26" s="118"/>
      <c r="N26" s="138"/>
    </row>
    <row r="27" spans="1:14" x14ac:dyDescent="0.15">
      <c r="A27" s="138"/>
      <c r="B27" s="102"/>
      <c r="C27" s="102"/>
      <c r="D27" s="102"/>
      <c r="E27" s="139"/>
      <c r="F27" s="139"/>
      <c r="G27" s="140"/>
      <c r="H27" s="118"/>
      <c r="I27" s="118"/>
      <c r="J27" s="141"/>
      <c r="K27" s="139"/>
      <c r="L27" s="140"/>
      <c r="M27" s="118"/>
      <c r="N27" s="138"/>
    </row>
    <row r="28" spans="1:14" x14ac:dyDescent="0.15">
      <c r="A28" s="138"/>
      <c r="B28" s="102"/>
      <c r="C28" s="102"/>
      <c r="D28" s="102"/>
      <c r="E28" s="139"/>
      <c r="F28" s="139"/>
      <c r="G28" s="140"/>
      <c r="H28" s="118"/>
      <c r="I28" s="118"/>
      <c r="J28" s="141"/>
      <c r="K28" s="139"/>
      <c r="L28" s="140"/>
      <c r="M28" s="118"/>
      <c r="N28" s="138"/>
    </row>
    <row r="29" spans="1:14" x14ac:dyDescent="0.15">
      <c r="A29" s="138"/>
      <c r="B29" s="102"/>
      <c r="C29" s="102"/>
      <c r="D29" s="102"/>
      <c r="E29" s="139"/>
      <c r="F29" s="139"/>
      <c r="G29" s="140"/>
      <c r="H29" s="118"/>
      <c r="I29" s="118"/>
      <c r="J29" s="141"/>
      <c r="K29" s="139"/>
      <c r="L29" s="140"/>
      <c r="M29" s="118"/>
      <c r="N29" s="138"/>
    </row>
    <row r="30" spans="1:14" x14ac:dyDescent="0.15">
      <c r="A30" s="138"/>
      <c r="B30" s="102"/>
      <c r="C30" s="102"/>
      <c r="D30" s="102"/>
      <c r="E30" s="139"/>
      <c r="F30" s="139"/>
      <c r="G30" s="140"/>
      <c r="H30" s="118"/>
      <c r="I30" s="118"/>
      <c r="J30" s="141"/>
      <c r="K30" s="139"/>
      <c r="L30" s="140"/>
      <c r="M30" s="118"/>
      <c r="N30" s="138"/>
    </row>
    <row r="31" spans="1:14" x14ac:dyDescent="0.15">
      <c r="A31" s="138"/>
      <c r="B31" s="102"/>
      <c r="C31" s="102"/>
      <c r="D31" s="102"/>
      <c r="E31" s="139"/>
      <c r="F31" s="139"/>
      <c r="G31" s="140"/>
      <c r="H31" s="118"/>
      <c r="I31" s="118"/>
      <c r="J31" s="141"/>
      <c r="K31" s="139"/>
      <c r="L31" s="140"/>
      <c r="M31" s="118"/>
      <c r="N31" s="138"/>
    </row>
    <row r="32" spans="1:14" x14ac:dyDescent="0.15">
      <c r="A32" s="138"/>
      <c r="B32" s="102"/>
      <c r="C32" s="102"/>
      <c r="D32" s="102"/>
      <c r="E32" s="139"/>
      <c r="F32" s="139"/>
      <c r="G32" s="140"/>
      <c r="H32" s="118"/>
      <c r="I32" s="118"/>
      <c r="J32" s="141"/>
      <c r="K32" s="139"/>
      <c r="L32" s="140"/>
      <c r="M32" s="118"/>
      <c r="N32" s="138"/>
    </row>
    <row r="33" spans="1:14" x14ac:dyDescent="0.15">
      <c r="A33" s="138"/>
      <c r="B33" s="102"/>
      <c r="C33" s="102"/>
      <c r="D33" s="102"/>
      <c r="E33" s="139"/>
      <c r="F33" s="139"/>
      <c r="G33" s="140"/>
      <c r="H33" s="118"/>
      <c r="I33" s="118"/>
      <c r="J33" s="141"/>
      <c r="K33" s="139"/>
      <c r="L33" s="140"/>
      <c r="M33" s="118"/>
      <c r="N33" s="138"/>
    </row>
    <row r="34" spans="1:14" x14ac:dyDescent="0.15">
      <c r="A34" s="138"/>
      <c r="B34" s="102"/>
      <c r="C34" s="102"/>
      <c r="D34" s="102"/>
      <c r="E34" s="139"/>
      <c r="F34" s="139"/>
      <c r="G34" s="140"/>
      <c r="H34" s="118"/>
      <c r="I34" s="118"/>
      <c r="J34" s="141"/>
      <c r="K34" s="139"/>
      <c r="L34" s="140"/>
      <c r="M34" s="118"/>
      <c r="N34" s="138"/>
    </row>
    <row r="35" spans="1:14" x14ac:dyDescent="0.15">
      <c r="A35" s="138"/>
      <c r="B35" s="102"/>
      <c r="C35" s="102"/>
      <c r="D35" s="102"/>
      <c r="E35" s="139"/>
      <c r="F35" s="139"/>
      <c r="G35" s="140"/>
      <c r="H35" s="118"/>
      <c r="I35" s="118"/>
      <c r="J35" s="141"/>
      <c r="K35" s="139"/>
      <c r="L35" s="140"/>
      <c r="M35" s="118"/>
      <c r="N35" s="138"/>
    </row>
    <row r="36" spans="1:14" x14ac:dyDescent="0.15">
      <c r="A36" s="138"/>
      <c r="B36" s="102"/>
      <c r="C36" s="102"/>
      <c r="D36" s="102"/>
      <c r="E36" s="139"/>
      <c r="F36" s="139"/>
      <c r="G36" s="140"/>
      <c r="H36" s="118"/>
      <c r="I36" s="118"/>
      <c r="J36" s="141"/>
      <c r="K36" s="139"/>
      <c r="L36" s="140"/>
      <c r="M36" s="118"/>
      <c r="N36" s="138"/>
    </row>
    <row r="37" spans="1:14" x14ac:dyDescent="0.15">
      <c r="A37" s="138"/>
      <c r="B37" s="102"/>
      <c r="C37" s="102"/>
      <c r="D37" s="102"/>
      <c r="E37" s="139"/>
      <c r="F37" s="139"/>
      <c r="G37" s="140"/>
      <c r="H37" s="118"/>
      <c r="I37" s="118"/>
      <c r="J37" s="141"/>
      <c r="K37" s="139"/>
      <c r="L37" s="140"/>
      <c r="M37" s="118"/>
      <c r="N37" s="138"/>
    </row>
    <row r="38" spans="1:14" x14ac:dyDescent="0.15">
      <c r="A38" s="138"/>
      <c r="B38" s="102"/>
      <c r="C38" s="102"/>
      <c r="D38" s="102"/>
      <c r="E38" s="139"/>
      <c r="F38" s="139"/>
      <c r="G38" s="140"/>
      <c r="H38" s="118"/>
      <c r="I38" s="118"/>
      <c r="J38" s="141"/>
      <c r="K38" s="139"/>
      <c r="L38" s="140"/>
      <c r="M38" s="118"/>
      <c r="N38" s="138"/>
    </row>
    <row r="39" spans="1:14" x14ac:dyDescent="0.15">
      <c r="A39" s="138"/>
      <c r="B39" s="102"/>
      <c r="C39" s="102"/>
      <c r="D39" s="102"/>
      <c r="E39" s="139"/>
      <c r="F39" s="139"/>
      <c r="G39" s="140"/>
      <c r="H39" s="118"/>
      <c r="I39" s="118"/>
      <c r="J39" s="141"/>
      <c r="K39" s="139"/>
      <c r="L39" s="140"/>
      <c r="M39" s="118"/>
      <c r="N39" s="138"/>
    </row>
    <row r="40" spans="1:14" x14ac:dyDescent="0.15">
      <c r="A40" s="138"/>
      <c r="B40" s="102"/>
      <c r="C40" s="102"/>
      <c r="D40" s="102"/>
      <c r="E40" s="139"/>
      <c r="F40" s="139"/>
      <c r="G40" s="140"/>
      <c r="H40" s="118"/>
      <c r="I40" s="118"/>
      <c r="J40" s="141"/>
      <c r="K40" s="139"/>
      <c r="L40" s="140"/>
      <c r="M40" s="118"/>
      <c r="N40" s="138"/>
    </row>
    <row r="41" spans="1:14" x14ac:dyDescent="0.15">
      <c r="A41" s="138"/>
      <c r="B41" s="102"/>
      <c r="C41" s="102"/>
      <c r="D41" s="102"/>
      <c r="E41" s="139"/>
      <c r="F41" s="139"/>
      <c r="G41" s="140"/>
      <c r="H41" s="118"/>
      <c r="I41" s="118"/>
      <c r="J41" s="141"/>
      <c r="K41" s="139"/>
      <c r="L41" s="140"/>
      <c r="M41" s="118"/>
      <c r="N41" s="138"/>
    </row>
    <row r="42" spans="1:14" x14ac:dyDescent="0.15">
      <c r="A42" s="138"/>
      <c r="B42" s="102"/>
      <c r="C42" s="102"/>
      <c r="D42" s="102"/>
      <c r="E42" s="139"/>
      <c r="F42" s="139"/>
      <c r="G42" s="140"/>
      <c r="H42" s="118"/>
      <c r="I42" s="118"/>
      <c r="J42" s="141"/>
      <c r="K42" s="139"/>
      <c r="L42" s="140"/>
      <c r="M42" s="118"/>
      <c r="N42" s="138"/>
    </row>
    <row r="43" spans="1:14" x14ac:dyDescent="0.15">
      <c r="A43" s="138"/>
      <c r="B43" s="102"/>
      <c r="C43" s="102"/>
      <c r="D43" s="102"/>
      <c r="E43" s="139"/>
      <c r="F43" s="139"/>
      <c r="G43" s="140"/>
      <c r="H43" s="118"/>
      <c r="I43" s="118"/>
      <c r="J43" s="141"/>
      <c r="K43" s="139"/>
      <c r="L43" s="140"/>
      <c r="M43" s="118"/>
      <c r="N43" s="138"/>
    </row>
    <row r="44" spans="1:14" x14ac:dyDescent="0.15">
      <c r="A44" s="138"/>
      <c r="B44" s="102"/>
      <c r="C44" s="102"/>
      <c r="D44" s="102"/>
      <c r="E44" s="139"/>
      <c r="F44" s="139"/>
      <c r="G44" s="140"/>
      <c r="H44" s="118"/>
      <c r="I44" s="118"/>
      <c r="J44" s="141"/>
      <c r="K44" s="139"/>
      <c r="L44" s="140"/>
      <c r="M44" s="118"/>
      <c r="N44" s="138"/>
    </row>
    <row r="45" spans="1:14" x14ac:dyDescent="0.15">
      <c r="A45" s="138"/>
      <c r="B45" s="102"/>
      <c r="C45" s="102"/>
      <c r="D45" s="102"/>
      <c r="E45" s="139"/>
      <c r="F45" s="139"/>
      <c r="G45" s="140"/>
      <c r="H45" s="118"/>
      <c r="I45" s="118"/>
      <c r="J45" s="141"/>
      <c r="K45" s="139"/>
      <c r="L45" s="140"/>
      <c r="M45" s="118"/>
      <c r="N45" s="138"/>
    </row>
    <row r="46" spans="1:14" x14ac:dyDescent="0.15">
      <c r="A46" s="138"/>
      <c r="B46" s="102"/>
      <c r="C46" s="102"/>
      <c r="D46" s="102"/>
      <c r="E46" s="139"/>
      <c r="F46" s="139"/>
      <c r="G46" s="140"/>
      <c r="H46" s="118"/>
      <c r="I46" s="118"/>
      <c r="J46" s="141"/>
      <c r="K46" s="139"/>
      <c r="L46" s="140"/>
      <c r="M46" s="118"/>
      <c r="N46" s="138"/>
    </row>
    <row r="47" spans="1:14" x14ac:dyDescent="0.15">
      <c r="A47" s="138"/>
      <c r="B47" s="102"/>
      <c r="C47" s="102"/>
      <c r="D47" s="102"/>
      <c r="E47" s="139"/>
      <c r="F47" s="139"/>
      <c r="G47" s="140"/>
      <c r="H47" s="118"/>
      <c r="I47" s="118"/>
      <c r="J47" s="141"/>
      <c r="K47" s="139"/>
      <c r="L47" s="140"/>
      <c r="M47" s="118"/>
      <c r="N47" s="138"/>
    </row>
    <row r="48" spans="1:14" x14ac:dyDescent="0.15">
      <c r="A48" s="138"/>
      <c r="B48" s="102"/>
      <c r="C48" s="102"/>
      <c r="D48" s="102"/>
      <c r="E48" s="139"/>
      <c r="F48" s="139"/>
      <c r="G48" s="140"/>
      <c r="H48" s="118"/>
      <c r="I48" s="118"/>
      <c r="J48" s="141"/>
      <c r="K48" s="139"/>
      <c r="L48" s="140"/>
      <c r="M48" s="118"/>
      <c r="N48" s="138"/>
    </row>
    <row r="49" spans="1:14" x14ac:dyDescent="0.15">
      <c r="A49" s="138"/>
      <c r="B49" s="102"/>
      <c r="C49" s="102"/>
      <c r="D49" s="102"/>
      <c r="E49" s="139"/>
      <c r="F49" s="139"/>
      <c r="G49" s="140"/>
      <c r="H49" s="118"/>
      <c r="I49" s="118"/>
      <c r="J49" s="141"/>
      <c r="K49" s="139"/>
      <c r="L49" s="140"/>
      <c r="M49" s="118"/>
      <c r="N49" s="138"/>
    </row>
    <row r="50" spans="1:14" x14ac:dyDescent="0.15">
      <c r="A50" s="138"/>
      <c r="B50" s="102"/>
      <c r="C50" s="102"/>
      <c r="D50" s="102"/>
      <c r="E50" s="139"/>
      <c r="F50" s="139"/>
      <c r="G50" s="140"/>
      <c r="H50" s="118"/>
      <c r="I50" s="118"/>
      <c r="J50" s="141"/>
      <c r="K50" s="139"/>
      <c r="L50" s="140"/>
      <c r="M50" s="118"/>
      <c r="N50" s="138"/>
    </row>
    <row r="51" spans="1:14" x14ac:dyDescent="0.15">
      <c r="A51" s="138"/>
      <c r="B51" s="102"/>
      <c r="C51" s="102"/>
      <c r="D51" s="102"/>
      <c r="E51" s="139"/>
      <c r="F51" s="139"/>
      <c r="G51" s="140"/>
      <c r="H51" s="118"/>
      <c r="I51" s="118"/>
      <c r="J51" s="141"/>
      <c r="K51" s="139"/>
      <c r="L51" s="140"/>
      <c r="M51" s="118"/>
      <c r="N51" s="138"/>
    </row>
    <row r="52" spans="1:14" x14ac:dyDescent="0.15">
      <c r="A52" s="138"/>
      <c r="B52" s="102"/>
      <c r="C52" s="102"/>
      <c r="D52" s="102"/>
      <c r="E52" s="139"/>
      <c r="F52" s="139"/>
      <c r="G52" s="140"/>
      <c r="H52" s="118"/>
      <c r="I52" s="118"/>
      <c r="J52" s="141"/>
      <c r="K52" s="139"/>
      <c r="L52" s="140"/>
      <c r="M52" s="118"/>
      <c r="N52" s="138"/>
    </row>
    <row r="53" spans="1:14" x14ac:dyDescent="0.15">
      <c r="A53" s="138"/>
      <c r="B53" s="102"/>
      <c r="C53" s="102"/>
      <c r="D53" s="102"/>
      <c r="E53" s="139"/>
      <c r="F53" s="139"/>
      <c r="G53" s="140"/>
      <c r="H53" s="118"/>
      <c r="I53" s="118"/>
      <c r="J53" s="141"/>
      <c r="K53" s="139"/>
      <c r="L53" s="140"/>
      <c r="M53" s="118"/>
      <c r="N53" s="138"/>
    </row>
    <row r="54" spans="1:14" x14ac:dyDescent="0.15">
      <c r="A54" s="138"/>
      <c r="B54" s="102"/>
      <c r="C54" s="102"/>
      <c r="D54" s="102"/>
      <c r="E54" s="139"/>
      <c r="F54" s="139"/>
      <c r="G54" s="140"/>
      <c r="H54" s="118"/>
      <c r="I54" s="118"/>
      <c r="J54" s="141"/>
      <c r="K54" s="139"/>
      <c r="L54" s="140"/>
      <c r="M54" s="118"/>
      <c r="N54" s="138"/>
    </row>
    <row r="55" spans="1:14" x14ac:dyDescent="0.15">
      <c r="A55" s="138"/>
      <c r="B55" s="102"/>
      <c r="C55" s="102"/>
      <c r="D55" s="102"/>
      <c r="E55" s="139"/>
      <c r="F55" s="139"/>
      <c r="G55" s="140"/>
      <c r="H55" s="118"/>
      <c r="I55" s="118"/>
      <c r="J55" s="141"/>
      <c r="K55" s="139"/>
      <c r="L55" s="140"/>
      <c r="M55" s="118"/>
      <c r="N55" s="138"/>
    </row>
    <row r="56" spans="1:14" x14ac:dyDescent="0.15">
      <c r="A56" s="138"/>
      <c r="B56" s="102"/>
      <c r="C56" s="102"/>
      <c r="D56" s="102"/>
      <c r="E56" s="139"/>
      <c r="F56" s="139"/>
      <c r="G56" s="140"/>
      <c r="H56" s="118"/>
      <c r="I56" s="118"/>
      <c r="J56" s="141"/>
      <c r="K56" s="139"/>
      <c r="L56" s="140"/>
      <c r="M56" s="118"/>
      <c r="N56" s="138"/>
    </row>
    <row r="57" spans="1:14" x14ac:dyDescent="0.15">
      <c r="A57" s="138"/>
      <c r="B57" s="102"/>
      <c r="C57" s="102"/>
      <c r="D57" s="102"/>
      <c r="E57" s="139"/>
      <c r="F57" s="139"/>
      <c r="G57" s="140"/>
      <c r="H57" s="118"/>
      <c r="I57" s="118"/>
      <c r="J57" s="141"/>
      <c r="K57" s="139"/>
      <c r="L57" s="140"/>
      <c r="M57" s="118"/>
      <c r="N57" s="138"/>
    </row>
    <row r="58" spans="1:14" x14ac:dyDescent="0.15">
      <c r="A58" s="138"/>
      <c r="B58" s="102"/>
      <c r="C58" s="102"/>
      <c r="D58" s="102"/>
      <c r="E58" s="139"/>
      <c r="F58" s="139"/>
      <c r="G58" s="140"/>
      <c r="H58" s="118"/>
      <c r="I58" s="118"/>
      <c r="J58" s="141"/>
      <c r="K58" s="139"/>
      <c r="L58" s="140"/>
      <c r="M58" s="118"/>
      <c r="N58" s="138"/>
    </row>
    <row r="59" spans="1:14" x14ac:dyDescent="0.15">
      <c r="A59" s="138"/>
      <c r="B59" s="102"/>
      <c r="C59" s="102"/>
      <c r="D59" s="102"/>
      <c r="E59" s="139"/>
      <c r="F59" s="139"/>
      <c r="G59" s="140"/>
      <c r="H59" s="118"/>
      <c r="I59" s="118"/>
      <c r="J59" s="141"/>
      <c r="K59" s="139"/>
      <c r="L59" s="140"/>
      <c r="M59" s="118"/>
      <c r="N59" s="138"/>
    </row>
    <row r="60" spans="1:14" x14ac:dyDescent="0.15">
      <c r="A60" s="138"/>
      <c r="B60" s="102"/>
      <c r="C60" s="102"/>
      <c r="D60" s="102"/>
      <c r="E60" s="139"/>
      <c r="F60" s="139"/>
      <c r="G60" s="140"/>
      <c r="H60" s="118"/>
      <c r="I60" s="118"/>
      <c r="J60" s="141"/>
      <c r="K60" s="139"/>
      <c r="L60" s="140"/>
      <c r="M60" s="118"/>
      <c r="N60" s="138"/>
    </row>
    <row r="61" spans="1:14" x14ac:dyDescent="0.15">
      <c r="A61" s="138"/>
      <c r="B61" s="102"/>
      <c r="C61" s="102"/>
      <c r="D61" s="102"/>
      <c r="E61" s="139"/>
      <c r="F61" s="139"/>
      <c r="G61" s="140"/>
      <c r="H61" s="118"/>
      <c r="I61" s="118"/>
      <c r="J61" s="141"/>
      <c r="K61" s="139"/>
      <c r="L61" s="140"/>
      <c r="M61" s="118"/>
      <c r="N61" s="138"/>
    </row>
    <row r="62" spans="1:14" x14ac:dyDescent="0.15">
      <c r="A62" s="138"/>
      <c r="B62" s="102"/>
      <c r="C62" s="102"/>
      <c r="D62" s="102"/>
      <c r="E62" s="139"/>
      <c r="F62" s="139"/>
      <c r="G62" s="140"/>
      <c r="H62" s="118"/>
      <c r="I62" s="118"/>
      <c r="J62" s="141"/>
      <c r="K62" s="139"/>
      <c r="L62" s="140"/>
      <c r="M62" s="118"/>
      <c r="N62" s="138"/>
    </row>
    <row r="63" spans="1:14" x14ac:dyDescent="0.15">
      <c r="A63" s="138"/>
      <c r="B63" s="102"/>
      <c r="C63" s="102"/>
      <c r="D63" s="102"/>
      <c r="E63" s="139"/>
      <c r="F63" s="139"/>
      <c r="G63" s="140"/>
      <c r="H63" s="118"/>
      <c r="I63" s="118"/>
      <c r="J63" s="141"/>
      <c r="K63" s="139"/>
      <c r="L63" s="140"/>
      <c r="M63" s="118"/>
      <c r="N63" s="138"/>
    </row>
    <row r="64" spans="1:14" x14ac:dyDescent="0.15">
      <c r="A64" s="138"/>
      <c r="B64" s="102"/>
      <c r="C64" s="102"/>
      <c r="D64" s="102"/>
      <c r="E64" s="139"/>
      <c r="F64" s="139"/>
      <c r="G64" s="140"/>
      <c r="H64" s="118"/>
      <c r="I64" s="118"/>
      <c r="J64" s="141"/>
      <c r="K64" s="139"/>
      <c r="L64" s="140"/>
      <c r="M64" s="118"/>
      <c r="N64" s="138"/>
    </row>
    <row r="65" spans="1:14" x14ac:dyDescent="0.15">
      <c r="A65" s="138"/>
      <c r="B65" s="102"/>
      <c r="C65" s="102"/>
      <c r="D65" s="102"/>
      <c r="E65" s="139"/>
      <c r="F65" s="139"/>
      <c r="G65" s="140"/>
      <c r="H65" s="118"/>
      <c r="I65" s="118"/>
      <c r="J65" s="141"/>
      <c r="K65" s="139"/>
      <c r="L65" s="140"/>
      <c r="M65" s="118"/>
      <c r="N65" s="138"/>
    </row>
    <row r="66" spans="1:14" x14ac:dyDescent="0.15">
      <c r="A66" s="138"/>
      <c r="B66" s="102"/>
      <c r="C66" s="102"/>
      <c r="D66" s="102"/>
      <c r="E66" s="139"/>
      <c r="F66" s="139"/>
      <c r="G66" s="140"/>
      <c r="H66" s="118"/>
      <c r="I66" s="118"/>
      <c r="J66" s="141"/>
      <c r="K66" s="139"/>
      <c r="L66" s="140"/>
      <c r="M66" s="118"/>
      <c r="N66" s="138"/>
    </row>
    <row r="67" spans="1:14" x14ac:dyDescent="0.15">
      <c r="A67" s="138"/>
      <c r="B67" s="102"/>
      <c r="C67" s="102"/>
      <c r="D67" s="102"/>
      <c r="E67" s="139"/>
      <c r="F67" s="139"/>
      <c r="G67" s="140"/>
      <c r="H67" s="118"/>
      <c r="I67" s="118"/>
      <c r="J67" s="141"/>
      <c r="K67" s="139"/>
      <c r="L67" s="140"/>
      <c r="M67" s="118"/>
      <c r="N67" s="138"/>
    </row>
    <row r="68" spans="1:14" x14ac:dyDescent="0.15">
      <c r="A68" s="138"/>
      <c r="B68" s="102"/>
      <c r="C68" s="102"/>
      <c r="D68" s="102"/>
      <c r="E68" s="139"/>
      <c r="F68" s="139"/>
      <c r="G68" s="140"/>
      <c r="H68" s="118"/>
      <c r="I68" s="118"/>
      <c r="J68" s="141"/>
      <c r="K68" s="139"/>
      <c r="L68" s="140"/>
      <c r="M68" s="118"/>
      <c r="N68" s="138"/>
    </row>
    <row r="69" spans="1:14" x14ac:dyDescent="0.15">
      <c r="A69" s="138"/>
      <c r="B69" s="102"/>
      <c r="C69" s="102"/>
      <c r="D69" s="102"/>
      <c r="E69" s="139"/>
      <c r="F69" s="139"/>
      <c r="G69" s="140"/>
      <c r="H69" s="118"/>
      <c r="I69" s="118"/>
      <c r="J69" s="141"/>
      <c r="K69" s="139"/>
      <c r="L69" s="140"/>
      <c r="M69" s="118"/>
      <c r="N69" s="138"/>
    </row>
    <row r="70" spans="1:14" x14ac:dyDescent="0.15">
      <c r="A70" s="138"/>
      <c r="B70" s="102"/>
      <c r="C70" s="102"/>
      <c r="D70" s="102"/>
      <c r="E70" s="139"/>
      <c r="F70" s="139"/>
      <c r="G70" s="140"/>
      <c r="H70" s="118"/>
      <c r="I70" s="118"/>
      <c r="J70" s="141"/>
      <c r="K70" s="139"/>
      <c r="L70" s="140"/>
      <c r="M70" s="118"/>
      <c r="N70" s="138"/>
    </row>
    <row r="71" spans="1:14" x14ac:dyDescent="0.15">
      <c r="A71" s="138"/>
      <c r="B71" s="102"/>
      <c r="C71" s="102"/>
      <c r="D71" s="102"/>
      <c r="E71" s="139"/>
      <c r="F71" s="139"/>
      <c r="G71" s="140"/>
      <c r="H71" s="118"/>
      <c r="I71" s="118"/>
      <c r="J71" s="141"/>
      <c r="K71" s="139"/>
      <c r="L71" s="140"/>
      <c r="M71" s="118"/>
      <c r="N71" s="138"/>
    </row>
    <row r="72" spans="1:14" x14ac:dyDescent="0.15">
      <c r="A72" s="138"/>
      <c r="B72" s="102"/>
      <c r="C72" s="102"/>
      <c r="D72" s="102"/>
      <c r="E72" s="139"/>
      <c r="F72" s="139"/>
      <c r="G72" s="140"/>
      <c r="H72" s="118"/>
      <c r="I72" s="118"/>
      <c r="J72" s="141"/>
      <c r="K72" s="139"/>
      <c r="L72" s="140"/>
      <c r="M72" s="118"/>
      <c r="N72" s="138"/>
    </row>
    <row r="73" spans="1:14" x14ac:dyDescent="0.15">
      <c r="A73" s="138"/>
      <c r="B73" s="102"/>
      <c r="C73" s="102"/>
      <c r="D73" s="102"/>
      <c r="E73" s="139"/>
      <c r="F73" s="139"/>
      <c r="G73" s="140"/>
      <c r="H73" s="118"/>
      <c r="I73" s="118"/>
      <c r="J73" s="141"/>
      <c r="K73" s="139"/>
      <c r="L73" s="140"/>
      <c r="M73" s="118"/>
      <c r="N73" s="138"/>
    </row>
    <row r="74" spans="1:14" x14ac:dyDescent="0.15">
      <c r="A74" s="138"/>
      <c r="B74" s="102"/>
      <c r="C74" s="102"/>
      <c r="D74" s="102"/>
      <c r="E74" s="139"/>
      <c r="F74" s="139"/>
      <c r="G74" s="140"/>
      <c r="H74" s="118"/>
      <c r="I74" s="118"/>
      <c r="J74" s="141"/>
      <c r="K74" s="139"/>
      <c r="L74" s="140"/>
      <c r="M74" s="118"/>
      <c r="N74" s="138"/>
    </row>
    <row r="75" spans="1:14" x14ac:dyDescent="0.15">
      <c r="A75" s="138"/>
      <c r="B75" s="102"/>
      <c r="C75" s="102"/>
      <c r="D75" s="102"/>
      <c r="E75" s="139"/>
      <c r="F75" s="139"/>
      <c r="G75" s="140"/>
      <c r="H75" s="118"/>
      <c r="I75" s="118"/>
      <c r="J75" s="141"/>
      <c r="K75" s="139"/>
      <c r="L75" s="140"/>
      <c r="M75" s="118"/>
      <c r="N75" s="138"/>
    </row>
    <row r="76" spans="1:14" x14ac:dyDescent="0.15">
      <c r="A76" s="138"/>
      <c r="B76" s="102"/>
      <c r="C76" s="102"/>
      <c r="D76" s="102"/>
      <c r="E76" s="139"/>
      <c r="F76" s="139"/>
      <c r="G76" s="140"/>
      <c r="H76" s="118"/>
      <c r="I76" s="118"/>
      <c r="J76" s="141"/>
      <c r="K76" s="139"/>
      <c r="L76" s="140"/>
      <c r="M76" s="118"/>
      <c r="N76" s="138"/>
    </row>
    <row r="77" spans="1:14" x14ac:dyDescent="0.15">
      <c r="A77" s="138"/>
      <c r="B77" s="102"/>
      <c r="C77" s="102"/>
      <c r="D77" s="102"/>
      <c r="E77" s="139"/>
      <c r="F77" s="139"/>
      <c r="G77" s="140"/>
      <c r="H77" s="118"/>
      <c r="I77" s="118"/>
      <c r="J77" s="141"/>
      <c r="K77" s="139"/>
      <c r="L77" s="140"/>
      <c r="M77" s="118"/>
      <c r="N77" s="138"/>
    </row>
    <row r="78" spans="1:14" x14ac:dyDescent="0.15">
      <c r="A78" s="138"/>
      <c r="B78" s="102"/>
      <c r="C78" s="102"/>
      <c r="D78" s="102"/>
      <c r="E78" s="139"/>
      <c r="F78" s="139"/>
      <c r="G78" s="140"/>
      <c r="H78" s="118"/>
      <c r="I78" s="118"/>
      <c r="J78" s="141"/>
      <c r="K78" s="139"/>
      <c r="L78" s="140"/>
      <c r="M78" s="118"/>
      <c r="N78" s="138"/>
    </row>
    <row r="79" spans="1:14" x14ac:dyDescent="0.15">
      <c r="A79" s="138"/>
      <c r="B79" s="102"/>
      <c r="C79" s="102"/>
      <c r="D79" s="102"/>
      <c r="E79" s="139"/>
      <c r="F79" s="139"/>
      <c r="G79" s="140"/>
      <c r="H79" s="118"/>
      <c r="I79" s="118"/>
      <c r="J79" s="141"/>
      <c r="K79" s="139"/>
      <c r="L79" s="140"/>
      <c r="M79" s="118"/>
      <c r="N79" s="138"/>
    </row>
    <row r="80" spans="1:14" x14ac:dyDescent="0.15">
      <c r="A80" s="138"/>
      <c r="B80" s="102"/>
      <c r="C80" s="102"/>
      <c r="D80" s="102"/>
      <c r="E80" s="139"/>
      <c r="F80" s="139"/>
      <c r="G80" s="140"/>
      <c r="H80" s="118"/>
      <c r="I80" s="118"/>
      <c r="J80" s="141"/>
      <c r="K80" s="139"/>
      <c r="L80" s="140"/>
      <c r="M80" s="118"/>
      <c r="N80" s="138"/>
    </row>
    <row r="81" spans="1:14" x14ac:dyDescent="0.15">
      <c r="A81" s="138"/>
      <c r="B81" s="102"/>
      <c r="C81" s="102"/>
      <c r="D81" s="102"/>
      <c r="E81" s="139"/>
      <c r="F81" s="139"/>
      <c r="G81" s="140"/>
      <c r="H81" s="118"/>
      <c r="I81" s="118"/>
      <c r="J81" s="141"/>
      <c r="K81" s="139"/>
      <c r="L81" s="140"/>
      <c r="M81" s="118"/>
      <c r="N81" s="138"/>
    </row>
    <row r="82" spans="1:14" x14ac:dyDescent="0.15">
      <c r="A82" s="138"/>
      <c r="B82" s="102"/>
      <c r="C82" s="102"/>
      <c r="D82" s="102"/>
      <c r="E82" s="139"/>
      <c r="F82" s="139"/>
      <c r="G82" s="140"/>
      <c r="H82" s="118"/>
      <c r="I82" s="118"/>
      <c r="J82" s="141"/>
      <c r="K82" s="139"/>
      <c r="L82" s="140"/>
      <c r="M82" s="118"/>
      <c r="N82" s="138"/>
    </row>
    <row r="83" spans="1:14" x14ac:dyDescent="0.15">
      <c r="A83" s="138"/>
      <c r="B83" s="102"/>
      <c r="C83" s="102"/>
      <c r="D83" s="102"/>
      <c r="E83" s="139"/>
      <c r="F83" s="139"/>
      <c r="G83" s="140"/>
      <c r="H83" s="118"/>
      <c r="I83" s="118"/>
      <c r="J83" s="141"/>
      <c r="K83" s="139"/>
      <c r="L83" s="140"/>
      <c r="M83" s="118"/>
      <c r="N83" s="138"/>
    </row>
    <row r="84" spans="1:14" x14ac:dyDescent="0.15">
      <c r="A84" s="138"/>
      <c r="B84" s="102"/>
      <c r="C84" s="102"/>
      <c r="D84" s="102"/>
      <c r="E84" s="139"/>
      <c r="F84" s="139"/>
      <c r="G84" s="140"/>
      <c r="H84" s="118"/>
      <c r="I84" s="118"/>
      <c r="J84" s="141"/>
      <c r="K84" s="139"/>
      <c r="L84" s="140"/>
      <c r="M84" s="118"/>
      <c r="N84" s="138"/>
    </row>
    <row r="85" spans="1:14" x14ac:dyDescent="0.15">
      <c r="A85" s="138"/>
      <c r="B85" s="102"/>
      <c r="C85" s="102"/>
      <c r="D85" s="102"/>
      <c r="E85" s="139"/>
      <c r="F85" s="139"/>
      <c r="G85" s="140"/>
      <c r="H85" s="118"/>
      <c r="I85" s="118"/>
      <c r="J85" s="141"/>
      <c r="K85" s="139"/>
      <c r="L85" s="140"/>
      <c r="M85" s="118"/>
      <c r="N85" s="138"/>
    </row>
    <row r="86" spans="1:14" x14ac:dyDescent="0.15">
      <c r="A86" s="138"/>
      <c r="B86" s="102"/>
      <c r="C86" s="102"/>
      <c r="D86" s="102"/>
      <c r="E86" s="139"/>
      <c r="F86" s="139"/>
      <c r="G86" s="140"/>
      <c r="H86" s="118"/>
      <c r="I86" s="118"/>
      <c r="J86" s="141"/>
      <c r="K86" s="139"/>
      <c r="L86" s="140"/>
      <c r="M86" s="118"/>
      <c r="N86" s="138"/>
    </row>
    <row r="87" spans="1:14" x14ac:dyDescent="0.15">
      <c r="A87" s="138"/>
      <c r="B87" s="102"/>
      <c r="C87" s="102"/>
      <c r="D87" s="102"/>
      <c r="E87" s="139"/>
      <c r="F87" s="139"/>
      <c r="G87" s="140"/>
      <c r="H87" s="118"/>
      <c r="I87" s="118"/>
      <c r="J87" s="141"/>
      <c r="K87" s="139"/>
      <c r="L87" s="140"/>
      <c r="M87" s="118"/>
      <c r="N87" s="138"/>
    </row>
    <row r="88" spans="1:14" x14ac:dyDescent="0.15">
      <c r="A88" s="138"/>
      <c r="B88" s="102"/>
      <c r="C88" s="102"/>
      <c r="D88" s="102"/>
      <c r="E88" s="139"/>
      <c r="F88" s="139"/>
      <c r="G88" s="140"/>
      <c r="H88" s="118"/>
      <c r="I88" s="118"/>
      <c r="J88" s="141"/>
      <c r="K88" s="139"/>
      <c r="L88" s="140"/>
      <c r="M88" s="118"/>
      <c r="N88" s="138"/>
    </row>
    <row r="89" spans="1:14" x14ac:dyDescent="0.15">
      <c r="A89" s="138"/>
      <c r="B89" s="102"/>
      <c r="C89" s="102"/>
      <c r="D89" s="102"/>
      <c r="E89" s="139"/>
      <c r="F89" s="139"/>
      <c r="G89" s="140"/>
      <c r="H89" s="118"/>
      <c r="I89" s="118"/>
      <c r="J89" s="141"/>
      <c r="K89" s="139"/>
      <c r="L89" s="140"/>
      <c r="M89" s="118"/>
      <c r="N89" s="138"/>
    </row>
    <row r="90" spans="1:14" x14ac:dyDescent="0.15">
      <c r="A90" s="138"/>
      <c r="B90" s="102"/>
      <c r="C90" s="102"/>
      <c r="D90" s="102"/>
      <c r="E90" s="139"/>
      <c r="F90" s="139"/>
      <c r="G90" s="140"/>
      <c r="H90" s="118"/>
      <c r="I90" s="118"/>
      <c r="J90" s="141"/>
      <c r="K90" s="139"/>
      <c r="L90" s="140"/>
      <c r="M90" s="118"/>
      <c r="N90" s="138"/>
    </row>
    <row r="91" spans="1:14" x14ac:dyDescent="0.15">
      <c r="A91" s="138"/>
      <c r="B91" s="102"/>
      <c r="C91" s="102"/>
      <c r="D91" s="102"/>
      <c r="E91" s="139"/>
      <c r="F91" s="139"/>
      <c r="G91" s="140"/>
      <c r="H91" s="118"/>
      <c r="I91" s="118"/>
      <c r="J91" s="141"/>
      <c r="K91" s="139"/>
      <c r="L91" s="140"/>
      <c r="M91" s="118"/>
      <c r="N91" s="138"/>
    </row>
    <row r="92" spans="1:14" x14ac:dyDescent="0.15">
      <c r="A92" s="138"/>
      <c r="B92" s="102"/>
      <c r="C92" s="102"/>
      <c r="D92" s="102"/>
      <c r="E92" s="139"/>
      <c r="F92" s="139"/>
      <c r="G92" s="140"/>
      <c r="H92" s="118"/>
      <c r="I92" s="118"/>
      <c r="J92" s="141"/>
      <c r="K92" s="139"/>
      <c r="L92" s="140"/>
      <c r="M92" s="118"/>
      <c r="N92" s="138"/>
    </row>
    <row r="93" spans="1:14" x14ac:dyDescent="0.15">
      <c r="A93" s="138"/>
      <c r="B93" s="102"/>
      <c r="C93" s="102"/>
      <c r="D93" s="102"/>
      <c r="E93" s="139"/>
      <c r="F93" s="139"/>
      <c r="G93" s="140"/>
      <c r="H93" s="118"/>
      <c r="I93" s="118"/>
      <c r="J93" s="141"/>
      <c r="K93" s="139"/>
      <c r="L93" s="140"/>
      <c r="M93" s="118"/>
      <c r="N93" s="138"/>
    </row>
    <row r="94" spans="1:14" x14ac:dyDescent="0.15">
      <c r="A94" s="138"/>
      <c r="B94" s="102"/>
      <c r="C94" s="102"/>
      <c r="D94" s="102"/>
      <c r="E94" s="139"/>
      <c r="F94" s="139"/>
      <c r="G94" s="140"/>
      <c r="H94" s="118"/>
      <c r="I94" s="118"/>
      <c r="J94" s="141"/>
      <c r="K94" s="139"/>
      <c r="L94" s="140"/>
      <c r="M94" s="118"/>
      <c r="N94" s="138"/>
    </row>
    <row r="95" spans="1:14" x14ac:dyDescent="0.15">
      <c r="A95" s="138"/>
      <c r="B95" s="102"/>
      <c r="C95" s="102"/>
      <c r="D95" s="102"/>
      <c r="E95" s="139"/>
      <c r="F95" s="139"/>
      <c r="G95" s="140"/>
      <c r="H95" s="118"/>
      <c r="I95" s="118"/>
      <c r="J95" s="141"/>
      <c r="K95" s="139"/>
      <c r="L95" s="140"/>
      <c r="M95" s="118"/>
      <c r="N95" s="138"/>
    </row>
    <row r="96" spans="1:14" x14ac:dyDescent="0.15">
      <c r="A96" s="138"/>
      <c r="B96" s="102"/>
      <c r="C96" s="102"/>
      <c r="D96" s="102"/>
      <c r="E96" s="139"/>
      <c r="F96" s="139"/>
      <c r="G96" s="140"/>
      <c r="H96" s="118"/>
      <c r="I96" s="118"/>
      <c r="J96" s="141"/>
      <c r="K96" s="139"/>
      <c r="L96" s="140"/>
      <c r="M96" s="118"/>
      <c r="N96" s="138"/>
    </row>
    <row r="97" spans="1:14" x14ac:dyDescent="0.15">
      <c r="A97" s="138"/>
      <c r="B97" s="102"/>
      <c r="C97" s="102"/>
      <c r="D97" s="102"/>
      <c r="E97" s="139"/>
      <c r="F97" s="139"/>
      <c r="G97" s="140"/>
      <c r="H97" s="118"/>
      <c r="I97" s="118"/>
      <c r="J97" s="141"/>
      <c r="K97" s="139"/>
      <c r="L97" s="140"/>
      <c r="M97" s="118"/>
      <c r="N97" s="138"/>
    </row>
    <row r="98" spans="1:14" x14ac:dyDescent="0.15">
      <c r="A98" s="138"/>
      <c r="B98" s="102"/>
      <c r="C98" s="102"/>
      <c r="D98" s="102"/>
      <c r="E98" s="139"/>
      <c r="F98" s="139"/>
      <c r="G98" s="140"/>
      <c r="H98" s="118"/>
      <c r="I98" s="118"/>
      <c r="J98" s="141"/>
      <c r="K98" s="139"/>
      <c r="L98" s="140"/>
      <c r="M98" s="118"/>
      <c r="N98" s="138"/>
    </row>
    <row r="99" spans="1:14" x14ac:dyDescent="0.15">
      <c r="A99" s="138"/>
      <c r="B99" s="102"/>
      <c r="C99" s="102"/>
      <c r="D99" s="102"/>
      <c r="E99" s="139"/>
      <c r="F99" s="139"/>
      <c r="G99" s="140"/>
      <c r="H99" s="118"/>
      <c r="I99" s="118"/>
      <c r="J99" s="141"/>
      <c r="K99" s="139"/>
      <c r="L99" s="140"/>
      <c r="M99" s="118"/>
      <c r="N99" s="138"/>
    </row>
    <row r="100" spans="1:14" x14ac:dyDescent="0.15">
      <c r="A100" s="138"/>
      <c r="B100" s="102"/>
      <c r="C100" s="102"/>
      <c r="D100" s="102"/>
      <c r="E100" s="139"/>
      <c r="F100" s="139"/>
      <c r="G100" s="140"/>
      <c r="H100" s="118"/>
      <c r="I100" s="118"/>
      <c r="J100" s="141"/>
      <c r="K100" s="139"/>
      <c r="L100" s="140"/>
      <c r="M100" s="118"/>
      <c r="N100" s="138"/>
    </row>
    <row r="101" spans="1:14" x14ac:dyDescent="0.15">
      <c r="A101" s="138"/>
      <c r="B101" s="102"/>
      <c r="C101" s="102"/>
      <c r="D101" s="102"/>
      <c r="E101" s="139"/>
      <c r="F101" s="139"/>
      <c r="G101" s="140"/>
      <c r="H101" s="118"/>
      <c r="I101" s="118"/>
      <c r="J101" s="141"/>
      <c r="K101" s="139"/>
      <c r="L101" s="140"/>
      <c r="M101" s="118"/>
      <c r="N101" s="138"/>
    </row>
    <row r="102" spans="1:14" x14ac:dyDescent="0.15">
      <c r="A102" s="138"/>
      <c r="B102" s="102"/>
      <c r="C102" s="102"/>
      <c r="D102" s="102"/>
      <c r="E102" s="139"/>
      <c r="F102" s="139"/>
      <c r="G102" s="140"/>
      <c r="H102" s="118"/>
      <c r="I102" s="118"/>
      <c r="J102" s="141"/>
      <c r="K102" s="139"/>
      <c r="L102" s="140"/>
      <c r="M102" s="118"/>
      <c r="N102" s="138"/>
    </row>
    <row r="103" spans="1:14" x14ac:dyDescent="0.15">
      <c r="A103" s="138"/>
      <c r="B103" s="102"/>
      <c r="C103" s="102"/>
      <c r="D103" s="102"/>
      <c r="E103" s="139"/>
      <c r="F103" s="139"/>
      <c r="G103" s="140"/>
      <c r="H103" s="118"/>
      <c r="I103" s="118"/>
      <c r="J103" s="141"/>
      <c r="K103" s="139"/>
      <c r="L103" s="140"/>
      <c r="M103" s="118"/>
      <c r="N103" s="138"/>
    </row>
    <row r="104" spans="1:14" x14ac:dyDescent="0.15">
      <c r="A104" s="138"/>
      <c r="B104" s="102"/>
      <c r="C104" s="102"/>
      <c r="D104" s="102"/>
      <c r="E104" s="139"/>
      <c r="F104" s="139"/>
      <c r="G104" s="140"/>
      <c r="H104" s="118"/>
      <c r="I104" s="118"/>
      <c r="J104" s="141"/>
      <c r="K104" s="139"/>
      <c r="L104" s="140"/>
      <c r="M104" s="118"/>
      <c r="N104" s="138"/>
    </row>
    <row r="105" spans="1:14" x14ac:dyDescent="0.15">
      <c r="A105" s="138"/>
      <c r="B105" s="102"/>
      <c r="C105" s="102"/>
      <c r="D105" s="102"/>
      <c r="E105" s="139"/>
      <c r="F105" s="139"/>
      <c r="G105" s="140"/>
      <c r="H105" s="118"/>
      <c r="I105" s="118"/>
      <c r="J105" s="141"/>
      <c r="K105" s="139"/>
      <c r="L105" s="140"/>
      <c r="M105" s="118"/>
      <c r="N105" s="138"/>
    </row>
    <row r="106" spans="1:14" x14ac:dyDescent="0.15">
      <c r="A106" s="138"/>
      <c r="B106" s="102"/>
      <c r="C106" s="102"/>
      <c r="D106" s="102"/>
      <c r="E106" s="139"/>
      <c r="F106" s="139"/>
      <c r="G106" s="140"/>
      <c r="H106" s="118"/>
      <c r="I106" s="118"/>
      <c r="J106" s="141"/>
      <c r="K106" s="139"/>
      <c r="L106" s="140"/>
      <c r="M106" s="118"/>
      <c r="N106" s="138"/>
    </row>
    <row r="107" spans="1:14" x14ac:dyDescent="0.15">
      <c r="A107" s="138"/>
      <c r="B107" s="102"/>
      <c r="C107" s="102"/>
      <c r="D107" s="102"/>
      <c r="E107" s="139"/>
      <c r="F107" s="139"/>
      <c r="G107" s="140"/>
      <c r="H107" s="118"/>
      <c r="I107" s="118"/>
      <c r="J107" s="141"/>
      <c r="K107" s="139"/>
      <c r="L107" s="140"/>
      <c r="M107" s="118"/>
      <c r="N107" s="138"/>
    </row>
    <row r="108" spans="1:14" x14ac:dyDescent="0.15">
      <c r="A108" s="138"/>
      <c r="B108" s="102"/>
      <c r="C108" s="102"/>
      <c r="D108" s="102"/>
      <c r="E108" s="139"/>
      <c r="F108" s="139"/>
      <c r="G108" s="140"/>
      <c r="H108" s="118"/>
      <c r="I108" s="118"/>
      <c r="J108" s="141"/>
      <c r="K108" s="139"/>
      <c r="L108" s="140"/>
      <c r="M108" s="118"/>
      <c r="N108" s="138"/>
    </row>
    <row r="109" spans="1:14" x14ac:dyDescent="0.15">
      <c r="A109" s="138"/>
      <c r="B109" s="102"/>
      <c r="C109" s="102"/>
      <c r="D109" s="102"/>
      <c r="E109" s="139"/>
      <c r="F109" s="139"/>
      <c r="G109" s="140"/>
      <c r="H109" s="118"/>
      <c r="I109" s="118"/>
      <c r="J109" s="141"/>
      <c r="K109" s="139"/>
      <c r="L109" s="140"/>
      <c r="M109" s="118"/>
      <c r="N109" s="138"/>
    </row>
    <row r="110" spans="1:14" x14ac:dyDescent="0.15">
      <c r="A110" s="138"/>
      <c r="B110" s="102"/>
      <c r="C110" s="102"/>
      <c r="D110" s="102"/>
      <c r="E110" s="139"/>
      <c r="F110" s="139"/>
      <c r="G110" s="140"/>
      <c r="H110" s="118"/>
      <c r="I110" s="118"/>
      <c r="J110" s="141"/>
      <c r="K110" s="139"/>
      <c r="L110" s="140"/>
      <c r="M110" s="118"/>
      <c r="N110" s="138"/>
    </row>
    <row r="111" spans="1:14" x14ac:dyDescent="0.15">
      <c r="A111" s="138"/>
      <c r="B111" s="102"/>
      <c r="C111" s="102"/>
      <c r="D111" s="102"/>
      <c r="E111" s="139"/>
      <c r="F111" s="139"/>
      <c r="G111" s="140"/>
      <c r="H111" s="118"/>
      <c r="I111" s="118"/>
      <c r="J111" s="141"/>
      <c r="K111" s="139"/>
      <c r="L111" s="140"/>
      <c r="M111" s="118"/>
      <c r="N111" s="138"/>
    </row>
    <row r="112" spans="1:14" x14ac:dyDescent="0.15">
      <c r="A112" s="138"/>
      <c r="B112" s="102"/>
      <c r="C112" s="102"/>
      <c r="D112" s="102"/>
      <c r="E112" s="139"/>
      <c r="F112" s="139"/>
      <c r="G112" s="140"/>
      <c r="H112" s="118"/>
      <c r="I112" s="118"/>
      <c r="J112" s="141"/>
      <c r="K112" s="139"/>
      <c r="L112" s="140"/>
      <c r="M112" s="118"/>
      <c r="N112" s="138"/>
    </row>
    <row r="113" spans="1:14" x14ac:dyDescent="0.15">
      <c r="A113" s="138"/>
      <c r="B113" s="102"/>
      <c r="C113" s="102"/>
      <c r="D113" s="102"/>
      <c r="E113" s="139"/>
      <c r="F113" s="139"/>
      <c r="G113" s="140"/>
      <c r="H113" s="118"/>
      <c r="I113" s="118"/>
      <c r="J113" s="141"/>
      <c r="K113" s="139"/>
      <c r="L113" s="140"/>
      <c r="M113" s="118"/>
      <c r="N113" s="138"/>
    </row>
    <row r="114" spans="1:14" x14ac:dyDescent="0.15">
      <c r="A114" s="138"/>
      <c r="B114" s="102"/>
      <c r="C114" s="102"/>
      <c r="D114" s="102"/>
      <c r="E114" s="139"/>
      <c r="F114" s="139"/>
      <c r="G114" s="140"/>
      <c r="H114" s="118"/>
      <c r="I114" s="118"/>
      <c r="J114" s="141"/>
      <c r="K114" s="139"/>
      <c r="L114" s="140"/>
      <c r="M114" s="118"/>
      <c r="N114" s="138"/>
    </row>
    <row r="115" spans="1:14" x14ac:dyDescent="0.15">
      <c r="A115" s="138"/>
      <c r="B115" s="102"/>
      <c r="C115" s="102"/>
      <c r="D115" s="102"/>
      <c r="E115" s="139"/>
      <c r="F115" s="139"/>
      <c r="G115" s="140"/>
      <c r="H115" s="118"/>
      <c r="I115" s="118"/>
      <c r="J115" s="141"/>
      <c r="K115" s="139"/>
      <c r="L115" s="140"/>
      <c r="M115" s="118"/>
      <c r="N115" s="138"/>
    </row>
    <row r="116" spans="1:14" x14ac:dyDescent="0.15">
      <c r="A116" s="138"/>
      <c r="B116" s="102"/>
      <c r="C116" s="102"/>
      <c r="D116" s="102"/>
      <c r="E116" s="139"/>
      <c r="F116" s="139"/>
      <c r="G116" s="140"/>
      <c r="H116" s="118"/>
      <c r="I116" s="118"/>
      <c r="J116" s="141"/>
      <c r="K116" s="139"/>
      <c r="L116" s="140"/>
      <c r="M116" s="118"/>
      <c r="N116" s="138"/>
    </row>
    <row r="117" spans="1:14" x14ac:dyDescent="0.15">
      <c r="A117" s="138"/>
      <c r="B117" s="102"/>
      <c r="C117" s="102"/>
      <c r="D117" s="102"/>
      <c r="E117" s="139"/>
      <c r="F117" s="139"/>
      <c r="G117" s="140"/>
      <c r="H117" s="118"/>
      <c r="I117" s="118"/>
      <c r="J117" s="141"/>
      <c r="K117" s="139"/>
      <c r="L117" s="140"/>
      <c r="M117" s="118"/>
      <c r="N117" s="138"/>
    </row>
    <row r="118" spans="1:14" x14ac:dyDescent="0.15">
      <c r="A118" s="138"/>
      <c r="B118" s="102"/>
      <c r="C118" s="102"/>
      <c r="D118" s="102"/>
      <c r="E118" s="139"/>
      <c r="F118" s="139"/>
      <c r="G118" s="140"/>
      <c r="H118" s="118"/>
      <c r="I118" s="118"/>
      <c r="J118" s="141"/>
      <c r="K118" s="139"/>
      <c r="L118" s="140"/>
      <c r="M118" s="118"/>
      <c r="N118" s="138"/>
    </row>
    <row r="119" spans="1:14" x14ac:dyDescent="0.15">
      <c r="A119" s="138"/>
      <c r="B119" s="102"/>
      <c r="C119" s="102"/>
      <c r="D119" s="102"/>
      <c r="E119" s="139"/>
      <c r="F119" s="139"/>
      <c r="G119" s="140"/>
      <c r="H119" s="118"/>
      <c r="I119" s="118"/>
      <c r="J119" s="141"/>
      <c r="K119" s="139"/>
      <c r="L119" s="140"/>
      <c r="M119" s="118"/>
      <c r="N119" s="138"/>
    </row>
    <row r="120" spans="1:14" x14ac:dyDescent="0.15">
      <c r="A120" s="138"/>
      <c r="B120" s="102"/>
      <c r="C120" s="102"/>
      <c r="D120" s="102"/>
      <c r="E120" s="139"/>
      <c r="F120" s="139"/>
      <c r="G120" s="140"/>
      <c r="H120" s="118"/>
      <c r="I120" s="118"/>
      <c r="J120" s="141"/>
      <c r="K120" s="139"/>
      <c r="L120" s="140"/>
      <c r="M120" s="118"/>
      <c r="N120" s="138"/>
    </row>
    <row r="121" spans="1:14" x14ac:dyDescent="0.15">
      <c r="A121" s="138"/>
      <c r="B121" s="102"/>
      <c r="C121" s="102"/>
      <c r="D121" s="102"/>
      <c r="E121" s="139"/>
      <c r="F121" s="139"/>
      <c r="G121" s="140"/>
      <c r="H121" s="118"/>
      <c r="I121" s="118"/>
      <c r="J121" s="141"/>
      <c r="K121" s="139"/>
      <c r="L121" s="140"/>
      <c r="M121" s="118"/>
      <c r="N121" s="138"/>
    </row>
    <row r="122" spans="1:14" x14ac:dyDescent="0.15">
      <c r="A122" s="138"/>
      <c r="B122" s="102"/>
      <c r="C122" s="102"/>
      <c r="D122" s="102"/>
      <c r="E122" s="139"/>
      <c r="F122" s="139"/>
      <c r="G122" s="140"/>
      <c r="H122" s="118"/>
      <c r="I122" s="118"/>
      <c r="J122" s="141"/>
      <c r="K122" s="139"/>
      <c r="L122" s="140"/>
      <c r="M122" s="118"/>
      <c r="N122" s="138"/>
    </row>
    <row r="123" spans="1:14" x14ac:dyDescent="0.15">
      <c r="A123" s="138"/>
      <c r="B123" s="102"/>
      <c r="C123" s="102"/>
      <c r="D123" s="102"/>
      <c r="E123" s="139"/>
      <c r="F123" s="139"/>
      <c r="G123" s="140"/>
      <c r="H123" s="118"/>
      <c r="I123" s="118"/>
      <c r="J123" s="141"/>
      <c r="K123" s="139"/>
      <c r="L123" s="140"/>
      <c r="M123" s="118"/>
      <c r="N123" s="138"/>
    </row>
    <row r="124" spans="1:14" x14ac:dyDescent="0.15">
      <c r="A124" s="138"/>
      <c r="B124" s="102"/>
      <c r="C124" s="102"/>
      <c r="D124" s="102"/>
      <c r="E124" s="139"/>
      <c r="F124" s="139"/>
      <c r="G124" s="140"/>
      <c r="H124" s="118"/>
      <c r="I124" s="118"/>
      <c r="J124" s="141"/>
      <c r="K124" s="139"/>
      <c r="L124" s="140"/>
      <c r="M124" s="118"/>
      <c r="N124" s="138"/>
    </row>
    <row r="125" spans="1:14" x14ac:dyDescent="0.15">
      <c r="A125" s="138"/>
      <c r="B125" s="102"/>
      <c r="C125" s="102"/>
      <c r="D125" s="102"/>
      <c r="E125" s="139"/>
      <c r="F125" s="139"/>
      <c r="G125" s="140"/>
      <c r="H125" s="118"/>
      <c r="I125" s="118"/>
      <c r="J125" s="141"/>
      <c r="K125" s="139"/>
      <c r="L125" s="140"/>
      <c r="M125" s="118"/>
      <c r="N125" s="138"/>
    </row>
    <row r="126" spans="1:14" x14ac:dyDescent="0.15">
      <c r="A126" s="138"/>
      <c r="B126" s="102"/>
      <c r="C126" s="102"/>
      <c r="D126" s="102"/>
      <c r="E126" s="139"/>
      <c r="F126" s="139"/>
      <c r="G126" s="140"/>
      <c r="H126" s="118"/>
      <c r="I126" s="118"/>
      <c r="J126" s="141"/>
      <c r="K126" s="139"/>
      <c r="L126" s="140"/>
      <c r="M126" s="118"/>
      <c r="N126" s="138"/>
    </row>
    <row r="127" spans="1:14" x14ac:dyDescent="0.15">
      <c r="A127" s="138"/>
      <c r="B127" s="102"/>
      <c r="C127" s="102"/>
      <c r="D127" s="102"/>
      <c r="E127" s="139"/>
      <c r="F127" s="139"/>
      <c r="G127" s="140"/>
      <c r="H127" s="118"/>
      <c r="I127" s="118"/>
      <c r="J127" s="141"/>
      <c r="K127" s="139"/>
      <c r="L127" s="140"/>
      <c r="M127" s="118"/>
      <c r="N127" s="138"/>
    </row>
    <row r="128" spans="1:14" x14ac:dyDescent="0.15">
      <c r="A128" s="138"/>
      <c r="B128" s="102"/>
      <c r="C128" s="102"/>
      <c r="D128" s="102"/>
      <c r="E128" s="139"/>
      <c r="F128" s="139"/>
      <c r="G128" s="140"/>
      <c r="H128" s="118"/>
      <c r="I128" s="118"/>
      <c r="J128" s="141"/>
      <c r="K128" s="139"/>
      <c r="L128" s="140"/>
      <c r="M128" s="118"/>
      <c r="N128" s="138"/>
    </row>
    <row r="129" spans="1:14" x14ac:dyDescent="0.15">
      <c r="A129" s="138"/>
      <c r="B129" s="102"/>
      <c r="C129" s="102"/>
      <c r="D129" s="102"/>
      <c r="E129" s="139"/>
      <c r="F129" s="139"/>
      <c r="G129" s="140"/>
      <c r="H129" s="118"/>
      <c r="I129" s="118"/>
      <c r="J129" s="141"/>
      <c r="K129" s="139"/>
      <c r="L129" s="140"/>
      <c r="M129" s="118"/>
      <c r="N129" s="138"/>
    </row>
    <row r="130" spans="1:14" x14ac:dyDescent="0.15">
      <c r="A130" s="138"/>
      <c r="B130" s="102"/>
      <c r="C130" s="102"/>
      <c r="D130" s="102"/>
      <c r="E130" s="139"/>
      <c r="F130" s="139"/>
      <c r="G130" s="140"/>
      <c r="H130" s="118"/>
      <c r="I130" s="118"/>
      <c r="J130" s="141"/>
      <c r="K130" s="139"/>
      <c r="L130" s="140"/>
      <c r="M130" s="118"/>
      <c r="N130" s="138"/>
    </row>
    <row r="131" spans="1:14" x14ac:dyDescent="0.15">
      <c r="A131" s="138"/>
      <c r="B131" s="102"/>
      <c r="C131" s="102"/>
      <c r="D131" s="102"/>
      <c r="E131" s="139"/>
      <c r="F131" s="139"/>
      <c r="G131" s="140"/>
      <c r="H131" s="118"/>
      <c r="I131" s="118"/>
      <c r="J131" s="141"/>
      <c r="K131" s="139"/>
      <c r="L131" s="140"/>
      <c r="M131" s="118"/>
      <c r="N131" s="138"/>
    </row>
    <row r="132" spans="1:14" x14ac:dyDescent="0.15">
      <c r="A132" s="138"/>
      <c r="B132" s="102"/>
      <c r="C132" s="102"/>
      <c r="D132" s="102"/>
      <c r="E132" s="139"/>
      <c r="F132" s="139"/>
      <c r="G132" s="140"/>
      <c r="H132" s="118"/>
      <c r="I132" s="118"/>
      <c r="J132" s="141"/>
      <c r="K132" s="139"/>
      <c r="L132" s="140"/>
      <c r="M132" s="118"/>
      <c r="N132" s="138"/>
    </row>
    <row r="133" spans="1:14" x14ac:dyDescent="0.15">
      <c r="A133" s="138"/>
      <c r="B133" s="102"/>
      <c r="C133" s="102"/>
      <c r="D133" s="102"/>
      <c r="E133" s="139"/>
      <c r="F133" s="139"/>
      <c r="G133" s="140"/>
      <c r="H133" s="118"/>
      <c r="I133" s="118"/>
      <c r="J133" s="141"/>
      <c r="K133" s="139"/>
      <c r="L133" s="140"/>
      <c r="M133" s="118"/>
      <c r="N133" s="138"/>
    </row>
    <row r="134" spans="1:14" x14ac:dyDescent="0.15">
      <c r="A134" s="138"/>
      <c r="B134" s="102"/>
      <c r="C134" s="102"/>
      <c r="D134" s="102"/>
      <c r="E134" s="139"/>
      <c r="F134" s="139"/>
      <c r="G134" s="140"/>
      <c r="H134" s="118"/>
      <c r="I134" s="118"/>
      <c r="J134" s="141"/>
      <c r="K134" s="139"/>
      <c r="L134" s="140"/>
      <c r="M134" s="118"/>
      <c r="N134" s="138"/>
    </row>
    <row r="135" spans="1:14" x14ac:dyDescent="0.15">
      <c r="A135" s="138"/>
      <c r="B135" s="102"/>
      <c r="C135" s="102"/>
      <c r="D135" s="102"/>
      <c r="E135" s="139"/>
      <c r="F135" s="139"/>
      <c r="G135" s="140"/>
      <c r="H135" s="118"/>
      <c r="I135" s="118"/>
      <c r="J135" s="141"/>
      <c r="K135" s="139"/>
      <c r="L135" s="140"/>
      <c r="M135" s="118"/>
      <c r="N135" s="138"/>
    </row>
    <row r="136" spans="1:14" x14ac:dyDescent="0.15">
      <c r="A136" s="138"/>
      <c r="B136" s="102"/>
      <c r="C136" s="102"/>
      <c r="D136" s="102"/>
      <c r="E136" s="139"/>
      <c r="F136" s="139"/>
      <c r="G136" s="140"/>
      <c r="H136" s="118"/>
      <c r="I136" s="118"/>
      <c r="J136" s="141"/>
      <c r="K136" s="139"/>
      <c r="L136" s="140"/>
      <c r="M136" s="118"/>
      <c r="N136" s="138"/>
    </row>
    <row r="137" spans="1:14" x14ac:dyDescent="0.15">
      <c r="A137" s="138"/>
      <c r="B137" s="102"/>
      <c r="C137" s="102"/>
      <c r="D137" s="102"/>
      <c r="E137" s="139"/>
      <c r="F137" s="139"/>
      <c r="G137" s="140"/>
      <c r="H137" s="118"/>
      <c r="I137" s="118"/>
      <c r="J137" s="141"/>
      <c r="K137" s="139"/>
      <c r="L137" s="140"/>
      <c r="M137" s="118"/>
      <c r="N137" s="138"/>
    </row>
    <row r="138" spans="1:14" x14ac:dyDescent="0.15">
      <c r="A138" s="138"/>
      <c r="B138" s="102"/>
      <c r="C138" s="102"/>
      <c r="D138" s="102"/>
      <c r="E138" s="139"/>
      <c r="F138" s="139"/>
      <c r="G138" s="140"/>
      <c r="H138" s="118"/>
      <c r="I138" s="118"/>
      <c r="J138" s="141"/>
      <c r="K138" s="139"/>
      <c r="L138" s="140"/>
      <c r="M138" s="118"/>
      <c r="N138" s="138"/>
    </row>
    <row r="139" spans="1:14" x14ac:dyDescent="0.15">
      <c r="A139" s="138"/>
      <c r="B139" s="102"/>
      <c r="C139" s="102"/>
      <c r="D139" s="102"/>
      <c r="E139" s="139"/>
      <c r="F139" s="139"/>
      <c r="G139" s="140"/>
      <c r="H139" s="118"/>
      <c r="I139" s="118"/>
      <c r="J139" s="141"/>
      <c r="K139" s="139"/>
      <c r="L139" s="140"/>
      <c r="M139" s="118"/>
      <c r="N139" s="138"/>
    </row>
    <row r="140" spans="1:14" x14ac:dyDescent="0.15">
      <c r="A140" s="138"/>
      <c r="B140" s="102"/>
      <c r="C140" s="102"/>
      <c r="D140" s="102"/>
      <c r="E140" s="139"/>
      <c r="F140" s="139"/>
      <c r="G140" s="140"/>
      <c r="H140" s="118"/>
      <c r="I140" s="118"/>
      <c r="J140" s="141"/>
      <c r="K140" s="139"/>
      <c r="L140" s="140"/>
      <c r="M140" s="118"/>
      <c r="N140" s="138"/>
    </row>
    <row r="141" spans="1:14" x14ac:dyDescent="0.15">
      <c r="A141" s="138"/>
      <c r="B141" s="102"/>
      <c r="C141" s="102"/>
      <c r="D141" s="102"/>
      <c r="E141" s="139"/>
      <c r="F141" s="139"/>
      <c r="G141" s="140"/>
      <c r="H141" s="118"/>
      <c r="I141" s="118"/>
      <c r="J141" s="141"/>
      <c r="K141" s="139"/>
      <c r="L141" s="140"/>
      <c r="M141" s="118"/>
      <c r="N141" s="138"/>
    </row>
    <row r="142" spans="1:14" x14ac:dyDescent="0.15">
      <c r="A142" s="138"/>
      <c r="B142" s="102"/>
      <c r="C142" s="102"/>
      <c r="D142" s="102"/>
      <c r="E142" s="139"/>
      <c r="F142" s="139"/>
      <c r="G142" s="140"/>
      <c r="H142" s="118"/>
      <c r="I142" s="118"/>
      <c r="J142" s="141"/>
      <c r="K142" s="139"/>
      <c r="L142" s="140"/>
      <c r="M142" s="118"/>
      <c r="N142" s="138"/>
    </row>
    <row r="143" spans="1:14" x14ac:dyDescent="0.15">
      <c r="A143" s="138"/>
      <c r="B143" s="102"/>
      <c r="C143" s="102"/>
      <c r="D143" s="102"/>
      <c r="E143" s="139"/>
      <c r="F143" s="139"/>
      <c r="G143" s="140"/>
      <c r="H143" s="118"/>
      <c r="I143" s="118"/>
      <c r="J143" s="141"/>
      <c r="K143" s="139"/>
      <c r="L143" s="140"/>
      <c r="M143" s="118"/>
      <c r="N143" s="138"/>
    </row>
    <row r="144" spans="1:14" x14ac:dyDescent="0.15">
      <c r="A144" s="138"/>
      <c r="B144" s="102"/>
      <c r="C144" s="102"/>
      <c r="D144" s="102"/>
      <c r="E144" s="139"/>
      <c r="F144" s="139"/>
      <c r="G144" s="140"/>
      <c r="H144" s="118"/>
      <c r="I144" s="118"/>
      <c r="J144" s="141"/>
      <c r="K144" s="139"/>
      <c r="L144" s="140"/>
      <c r="M144" s="118"/>
      <c r="N144" s="138"/>
    </row>
    <row r="145" spans="1:14" x14ac:dyDescent="0.15">
      <c r="A145" s="138"/>
      <c r="B145" s="102"/>
      <c r="C145" s="102"/>
      <c r="D145" s="102"/>
      <c r="E145" s="139"/>
      <c r="F145" s="139"/>
      <c r="G145" s="140"/>
      <c r="H145" s="118"/>
      <c r="I145" s="118"/>
      <c r="J145" s="141"/>
      <c r="K145" s="139"/>
      <c r="L145" s="140"/>
      <c r="M145" s="118"/>
      <c r="N145" s="138"/>
    </row>
    <row r="146" spans="1:14" x14ac:dyDescent="0.15">
      <c r="A146" s="138"/>
      <c r="B146" s="102"/>
      <c r="C146" s="102"/>
      <c r="D146" s="102"/>
      <c r="E146" s="139"/>
      <c r="F146" s="139"/>
      <c r="G146" s="140"/>
      <c r="H146" s="118"/>
      <c r="I146" s="118"/>
      <c r="J146" s="141"/>
      <c r="K146" s="139"/>
      <c r="L146" s="140"/>
      <c r="M146" s="118"/>
      <c r="N146" s="138"/>
    </row>
    <row r="147" spans="1:14" x14ac:dyDescent="0.15">
      <c r="A147" s="138"/>
      <c r="B147" s="102"/>
      <c r="C147" s="102"/>
      <c r="D147" s="102"/>
      <c r="E147" s="139"/>
      <c r="F147" s="139"/>
      <c r="G147" s="140"/>
      <c r="H147" s="118"/>
      <c r="I147" s="118"/>
      <c r="J147" s="141"/>
      <c r="K147" s="139"/>
      <c r="L147" s="140"/>
      <c r="M147" s="118"/>
      <c r="N147" s="138"/>
    </row>
    <row r="148" spans="1:14" x14ac:dyDescent="0.15">
      <c r="A148" s="138"/>
      <c r="B148" s="102"/>
      <c r="C148" s="102"/>
      <c r="D148" s="102"/>
      <c r="E148" s="139"/>
      <c r="F148" s="139"/>
      <c r="G148" s="140"/>
      <c r="H148" s="118"/>
      <c r="I148" s="118"/>
      <c r="J148" s="141"/>
      <c r="K148" s="139"/>
      <c r="L148" s="140"/>
      <c r="M148" s="118"/>
      <c r="N148" s="138"/>
    </row>
    <row r="149" spans="1:14" x14ac:dyDescent="0.15">
      <c r="A149" s="138"/>
      <c r="B149" s="102"/>
      <c r="C149" s="102"/>
      <c r="D149" s="102"/>
      <c r="E149" s="139"/>
      <c r="F149" s="139"/>
      <c r="G149" s="140"/>
      <c r="H149" s="118"/>
      <c r="I149" s="118"/>
      <c r="J149" s="141"/>
      <c r="K149" s="139"/>
      <c r="L149" s="140"/>
      <c r="M149" s="118"/>
      <c r="N149" s="138"/>
    </row>
    <row r="150" spans="1:14" x14ac:dyDescent="0.15">
      <c r="A150" s="138"/>
      <c r="B150" s="102"/>
      <c r="C150" s="102"/>
      <c r="D150" s="102"/>
      <c r="E150" s="139"/>
      <c r="F150" s="139"/>
      <c r="G150" s="140"/>
      <c r="H150" s="118"/>
      <c r="I150" s="118"/>
      <c r="J150" s="141"/>
      <c r="K150" s="139"/>
      <c r="L150" s="140"/>
      <c r="M150" s="118"/>
      <c r="N150" s="138"/>
    </row>
    <row r="151" spans="1:14" x14ac:dyDescent="0.15">
      <c r="A151" s="138"/>
      <c r="B151" s="102"/>
      <c r="C151" s="102"/>
      <c r="D151" s="102"/>
      <c r="E151" s="139"/>
      <c r="F151" s="139"/>
      <c r="G151" s="140"/>
      <c r="H151" s="118"/>
      <c r="I151" s="118"/>
      <c r="J151" s="141"/>
      <c r="K151" s="139"/>
      <c r="L151" s="140"/>
      <c r="M151" s="118"/>
      <c r="N151" s="138"/>
    </row>
    <row r="152" spans="1:14" x14ac:dyDescent="0.15">
      <c r="A152" s="138"/>
      <c r="B152" s="102"/>
      <c r="C152" s="102"/>
      <c r="D152" s="102"/>
      <c r="E152" s="139"/>
      <c r="F152" s="139"/>
      <c r="G152" s="140"/>
      <c r="H152" s="118"/>
      <c r="I152" s="118"/>
      <c r="J152" s="141"/>
      <c r="K152" s="139"/>
      <c r="L152" s="140"/>
      <c r="M152" s="118"/>
      <c r="N152" s="138"/>
    </row>
    <row r="153" spans="1:14" x14ac:dyDescent="0.15">
      <c r="A153" s="138"/>
      <c r="B153" s="102"/>
      <c r="C153" s="102"/>
      <c r="D153" s="102"/>
      <c r="E153" s="139"/>
      <c r="F153" s="139"/>
      <c r="G153" s="140"/>
      <c r="H153" s="118"/>
      <c r="I153" s="118"/>
      <c r="J153" s="141"/>
      <c r="K153" s="139"/>
      <c r="L153" s="140"/>
      <c r="M153" s="118"/>
      <c r="N153" s="138"/>
    </row>
    <row r="154" spans="1:14" x14ac:dyDescent="0.15">
      <c r="A154" s="138"/>
      <c r="B154" s="102"/>
      <c r="C154" s="102"/>
      <c r="D154" s="102"/>
      <c r="E154" s="139"/>
      <c r="F154" s="139"/>
      <c r="G154" s="140"/>
      <c r="H154" s="118"/>
      <c r="I154" s="118"/>
      <c r="J154" s="141"/>
      <c r="K154" s="139"/>
      <c r="L154" s="140"/>
      <c r="M154" s="118"/>
      <c r="N154" s="138"/>
    </row>
    <row r="155" spans="1:14" x14ac:dyDescent="0.15">
      <c r="A155" s="138"/>
      <c r="B155" s="102"/>
      <c r="C155" s="102"/>
      <c r="D155" s="102"/>
      <c r="E155" s="139"/>
      <c r="F155" s="139"/>
      <c r="G155" s="140"/>
      <c r="H155" s="118"/>
      <c r="I155" s="118"/>
      <c r="J155" s="141"/>
      <c r="K155" s="139"/>
      <c r="L155" s="140"/>
      <c r="M155" s="118"/>
      <c r="N155" s="138"/>
    </row>
    <row r="156" spans="1:14" x14ac:dyDescent="0.15">
      <c r="A156" s="138"/>
      <c r="B156" s="102"/>
      <c r="C156" s="102"/>
      <c r="D156" s="102"/>
      <c r="E156" s="139"/>
      <c r="F156" s="139"/>
      <c r="G156" s="140"/>
      <c r="H156" s="118"/>
      <c r="I156" s="118"/>
      <c r="J156" s="141"/>
      <c r="K156" s="139"/>
      <c r="L156" s="140"/>
      <c r="M156" s="118"/>
      <c r="N156" s="138"/>
    </row>
    <row r="157" spans="1:14" x14ac:dyDescent="0.15">
      <c r="A157" s="138"/>
      <c r="B157" s="102"/>
      <c r="C157" s="102"/>
      <c r="D157" s="102"/>
      <c r="E157" s="139"/>
      <c r="F157" s="139"/>
      <c r="G157" s="140"/>
      <c r="H157" s="118"/>
      <c r="I157" s="118"/>
      <c r="J157" s="141"/>
      <c r="K157" s="139"/>
      <c r="L157" s="140"/>
      <c r="M157" s="118"/>
      <c r="N157" s="138"/>
    </row>
    <row r="158" spans="1:14" x14ac:dyDescent="0.15">
      <c r="A158" s="138"/>
      <c r="B158" s="102"/>
      <c r="C158" s="102"/>
      <c r="D158" s="102"/>
      <c r="E158" s="139"/>
      <c r="F158" s="139"/>
      <c r="G158" s="140"/>
      <c r="H158" s="118"/>
      <c r="I158" s="118"/>
      <c r="J158" s="141"/>
      <c r="K158" s="139"/>
      <c r="L158" s="140"/>
      <c r="M158" s="118"/>
      <c r="N158" s="138"/>
    </row>
    <row r="159" spans="1:14" x14ac:dyDescent="0.15">
      <c r="A159" s="138"/>
      <c r="B159" s="102"/>
      <c r="C159" s="102"/>
      <c r="D159" s="102"/>
      <c r="E159" s="139"/>
      <c r="F159" s="139"/>
      <c r="G159" s="140"/>
      <c r="H159" s="118"/>
      <c r="I159" s="118"/>
      <c r="J159" s="141"/>
      <c r="K159" s="139"/>
      <c r="L159" s="140"/>
      <c r="M159" s="118"/>
      <c r="N159" s="138"/>
    </row>
    <row r="160" spans="1:14" x14ac:dyDescent="0.15">
      <c r="A160" s="138"/>
      <c r="B160" s="102"/>
      <c r="C160" s="102"/>
      <c r="D160" s="102"/>
      <c r="E160" s="139"/>
      <c r="F160" s="139"/>
      <c r="G160" s="140"/>
      <c r="H160" s="118"/>
      <c r="I160" s="118"/>
      <c r="J160" s="141"/>
      <c r="K160" s="139"/>
      <c r="L160" s="140"/>
      <c r="M160" s="118"/>
      <c r="N160" s="138"/>
    </row>
    <row r="161" spans="1:14" x14ac:dyDescent="0.15">
      <c r="A161" s="138"/>
      <c r="B161" s="102"/>
      <c r="C161" s="102"/>
      <c r="D161" s="102"/>
      <c r="E161" s="139"/>
      <c r="F161" s="139"/>
      <c r="G161" s="140"/>
      <c r="H161" s="118"/>
      <c r="I161" s="118"/>
      <c r="J161" s="141"/>
      <c r="K161" s="139"/>
      <c r="L161" s="140"/>
      <c r="M161" s="118"/>
      <c r="N161" s="138"/>
    </row>
    <row r="162" spans="1:14" x14ac:dyDescent="0.15">
      <c r="A162" s="138"/>
      <c r="B162" s="102"/>
      <c r="C162" s="102"/>
      <c r="D162" s="102"/>
      <c r="E162" s="139"/>
      <c r="F162" s="139"/>
      <c r="G162" s="140"/>
      <c r="H162" s="118"/>
      <c r="I162" s="118"/>
      <c r="J162" s="141"/>
      <c r="K162" s="139"/>
      <c r="L162" s="140"/>
      <c r="M162" s="118"/>
      <c r="N162" s="138"/>
    </row>
    <row r="163" spans="1:14" x14ac:dyDescent="0.15">
      <c r="A163" s="138"/>
      <c r="B163" s="102"/>
      <c r="C163" s="102"/>
      <c r="D163" s="102"/>
      <c r="E163" s="139"/>
      <c r="F163" s="139"/>
      <c r="G163" s="140"/>
      <c r="H163" s="118"/>
      <c r="I163" s="118"/>
      <c r="J163" s="141"/>
      <c r="K163" s="139"/>
      <c r="L163" s="140"/>
      <c r="M163" s="118"/>
      <c r="N163" s="138"/>
    </row>
    <row r="164" spans="1:14" x14ac:dyDescent="0.15">
      <c r="A164" s="138"/>
      <c r="B164" s="102"/>
      <c r="C164" s="102"/>
      <c r="D164" s="102"/>
      <c r="E164" s="139"/>
      <c r="F164" s="139"/>
      <c r="G164" s="140"/>
      <c r="H164" s="118"/>
      <c r="I164" s="118"/>
      <c r="J164" s="141"/>
      <c r="K164" s="139"/>
      <c r="L164" s="140"/>
      <c r="M164" s="118"/>
      <c r="N164" s="138"/>
    </row>
    <row r="165" spans="1:14" x14ac:dyDescent="0.15">
      <c r="A165" s="138"/>
      <c r="B165" s="102"/>
      <c r="C165" s="102"/>
      <c r="D165" s="102"/>
      <c r="E165" s="139"/>
      <c r="F165" s="139"/>
      <c r="G165" s="140"/>
      <c r="H165" s="118"/>
      <c r="I165" s="118"/>
      <c r="J165" s="141"/>
      <c r="K165" s="139"/>
      <c r="L165" s="140"/>
      <c r="M165" s="118"/>
      <c r="N165" s="138"/>
    </row>
    <row r="166" spans="1:14" x14ac:dyDescent="0.15">
      <c r="A166" s="138"/>
      <c r="B166" s="102"/>
      <c r="C166" s="102"/>
      <c r="D166" s="102"/>
      <c r="E166" s="139"/>
      <c r="F166" s="139"/>
      <c r="G166" s="140"/>
      <c r="H166" s="118"/>
      <c r="I166" s="118"/>
      <c r="J166" s="141"/>
      <c r="K166" s="139"/>
      <c r="L166" s="140"/>
      <c r="M166" s="118"/>
      <c r="N166" s="138"/>
    </row>
    <row r="167" spans="1:14" x14ac:dyDescent="0.15">
      <c r="A167" s="138"/>
      <c r="B167" s="102"/>
      <c r="C167" s="102"/>
      <c r="D167" s="102"/>
      <c r="E167" s="139"/>
      <c r="F167" s="139"/>
      <c r="G167" s="140"/>
      <c r="H167" s="118"/>
      <c r="I167" s="118"/>
      <c r="J167" s="141"/>
      <c r="K167" s="139"/>
      <c r="L167" s="140"/>
      <c r="M167" s="118"/>
      <c r="N167" s="138"/>
    </row>
    <row r="168" spans="1:14" x14ac:dyDescent="0.15">
      <c r="A168" s="138"/>
      <c r="B168" s="102"/>
      <c r="C168" s="102"/>
      <c r="D168" s="102"/>
      <c r="E168" s="139"/>
      <c r="F168" s="139"/>
      <c r="G168" s="140"/>
      <c r="H168" s="118"/>
      <c r="I168" s="118"/>
      <c r="J168" s="141"/>
      <c r="K168" s="139"/>
      <c r="L168" s="140"/>
      <c r="M168" s="118"/>
      <c r="N168" s="138"/>
    </row>
    <row r="169" spans="1:14" x14ac:dyDescent="0.15">
      <c r="A169" s="138"/>
      <c r="B169" s="102"/>
      <c r="C169" s="102"/>
      <c r="D169" s="102"/>
      <c r="E169" s="139"/>
      <c r="F169" s="139"/>
      <c r="G169" s="140"/>
      <c r="H169" s="118"/>
      <c r="I169" s="118"/>
      <c r="J169" s="141"/>
      <c r="K169" s="139"/>
      <c r="L169" s="140"/>
      <c r="M169" s="118"/>
      <c r="N169" s="138"/>
    </row>
    <row r="170" spans="1:14" x14ac:dyDescent="0.15">
      <c r="A170" s="138"/>
      <c r="B170" s="102"/>
      <c r="C170" s="102"/>
      <c r="D170" s="102"/>
      <c r="E170" s="139"/>
      <c r="F170" s="139"/>
      <c r="G170" s="140"/>
      <c r="H170" s="118"/>
      <c r="I170" s="118"/>
      <c r="J170" s="141"/>
      <c r="K170" s="139"/>
      <c r="L170" s="140"/>
      <c r="M170" s="118"/>
      <c r="N170" s="138"/>
    </row>
    <row r="171" spans="1:14" x14ac:dyDescent="0.15">
      <c r="A171" s="138"/>
      <c r="B171" s="102"/>
      <c r="C171" s="102"/>
      <c r="D171" s="102"/>
      <c r="E171" s="139"/>
      <c r="F171" s="139"/>
      <c r="G171" s="140"/>
      <c r="H171" s="118"/>
      <c r="I171" s="118"/>
      <c r="J171" s="141"/>
      <c r="K171" s="139"/>
      <c r="L171" s="140"/>
      <c r="M171" s="118"/>
      <c r="N171" s="138"/>
    </row>
    <row r="172" spans="1:14" x14ac:dyDescent="0.15">
      <c r="A172" s="138"/>
      <c r="B172" s="102"/>
      <c r="C172" s="102"/>
      <c r="D172" s="102"/>
      <c r="E172" s="139"/>
      <c r="F172" s="139"/>
      <c r="G172" s="140"/>
      <c r="H172" s="118"/>
      <c r="I172" s="118"/>
      <c r="J172" s="141"/>
      <c r="K172" s="139"/>
      <c r="L172" s="140"/>
      <c r="M172" s="118"/>
      <c r="N172" s="138"/>
    </row>
    <row r="173" spans="1:14" x14ac:dyDescent="0.15">
      <c r="A173" s="138"/>
      <c r="B173" s="102"/>
      <c r="C173" s="102"/>
      <c r="D173" s="102"/>
      <c r="E173" s="139"/>
      <c r="F173" s="139"/>
      <c r="G173" s="140"/>
      <c r="H173" s="118"/>
      <c r="I173" s="118"/>
      <c r="J173" s="141"/>
      <c r="K173" s="139"/>
      <c r="L173" s="140"/>
      <c r="M173" s="118"/>
      <c r="N173" s="138"/>
    </row>
    <row r="174" spans="1:14" x14ac:dyDescent="0.15">
      <c r="A174" s="138"/>
      <c r="B174" s="102"/>
      <c r="C174" s="102"/>
      <c r="D174" s="102"/>
      <c r="E174" s="139"/>
      <c r="F174" s="139"/>
      <c r="G174" s="140"/>
      <c r="H174" s="118"/>
      <c r="I174" s="118"/>
      <c r="J174" s="141"/>
      <c r="K174" s="139"/>
      <c r="L174" s="140"/>
      <c r="M174" s="118"/>
      <c r="N174" s="138"/>
    </row>
    <row r="175" spans="1:14" x14ac:dyDescent="0.15">
      <c r="A175" s="138"/>
      <c r="B175" s="102"/>
      <c r="C175" s="102"/>
      <c r="D175" s="102"/>
      <c r="E175" s="139"/>
      <c r="F175" s="139"/>
      <c r="G175" s="140"/>
      <c r="H175" s="118"/>
      <c r="I175" s="118"/>
      <c r="J175" s="141"/>
      <c r="K175" s="139"/>
      <c r="L175" s="140"/>
      <c r="M175" s="118"/>
      <c r="N175" s="138"/>
    </row>
    <row r="176" spans="1:14" x14ac:dyDescent="0.15">
      <c r="A176" s="138"/>
      <c r="B176" s="102"/>
      <c r="C176" s="102"/>
      <c r="D176" s="102"/>
      <c r="E176" s="139"/>
      <c r="F176" s="139"/>
      <c r="G176" s="140"/>
      <c r="H176" s="118"/>
      <c r="I176" s="118"/>
      <c r="J176" s="141"/>
      <c r="K176" s="139"/>
      <c r="L176" s="140"/>
      <c r="M176" s="118"/>
      <c r="N176" s="138"/>
    </row>
    <row r="177" spans="1:14" x14ac:dyDescent="0.15">
      <c r="A177" s="138"/>
      <c r="B177" s="102"/>
      <c r="C177" s="102"/>
      <c r="D177" s="102"/>
      <c r="E177" s="139"/>
      <c r="F177" s="139"/>
      <c r="G177" s="140"/>
      <c r="H177" s="118"/>
      <c r="I177" s="118"/>
      <c r="J177" s="141"/>
      <c r="K177" s="139"/>
      <c r="L177" s="140"/>
      <c r="M177" s="118"/>
      <c r="N177" s="138"/>
    </row>
    <row r="178" spans="1:14" x14ac:dyDescent="0.15">
      <c r="A178" s="138"/>
      <c r="B178" s="102"/>
      <c r="C178" s="102"/>
      <c r="D178" s="102"/>
      <c r="E178" s="139"/>
      <c r="F178" s="139"/>
      <c r="G178" s="140"/>
      <c r="H178" s="118"/>
      <c r="I178" s="118"/>
      <c r="J178" s="141"/>
      <c r="K178" s="139"/>
      <c r="L178" s="140"/>
      <c r="M178" s="118"/>
      <c r="N178" s="138"/>
    </row>
    <row r="179" spans="1:14" x14ac:dyDescent="0.15">
      <c r="A179" s="138"/>
      <c r="B179" s="102"/>
      <c r="C179" s="102"/>
      <c r="D179" s="102"/>
      <c r="E179" s="139"/>
      <c r="F179" s="139"/>
      <c r="G179" s="140"/>
      <c r="H179" s="118"/>
      <c r="I179" s="118"/>
      <c r="J179" s="141"/>
      <c r="K179" s="139"/>
      <c r="L179" s="140"/>
      <c r="M179" s="118"/>
      <c r="N179" s="138"/>
    </row>
    <row r="180" spans="1:14" x14ac:dyDescent="0.15">
      <c r="A180" s="138"/>
      <c r="B180" s="102"/>
      <c r="C180" s="102"/>
      <c r="D180" s="102"/>
      <c r="E180" s="139"/>
      <c r="F180" s="139"/>
      <c r="G180" s="140"/>
      <c r="H180" s="118"/>
      <c r="I180" s="118"/>
      <c r="J180" s="141"/>
      <c r="K180" s="139"/>
      <c r="L180" s="140"/>
      <c r="M180" s="118"/>
      <c r="N180" s="138"/>
    </row>
    <row r="181" spans="1:14" x14ac:dyDescent="0.15">
      <c r="A181" s="138"/>
      <c r="B181" s="102"/>
      <c r="C181" s="102"/>
      <c r="D181" s="102"/>
      <c r="E181" s="139"/>
      <c r="F181" s="139"/>
      <c r="G181" s="140"/>
      <c r="H181" s="118"/>
      <c r="I181" s="118"/>
      <c r="J181" s="141"/>
      <c r="K181" s="139"/>
      <c r="L181" s="140"/>
      <c r="M181" s="118"/>
      <c r="N181" s="138"/>
    </row>
    <row r="182" spans="1:14" x14ac:dyDescent="0.15">
      <c r="A182" s="138"/>
      <c r="B182" s="102"/>
      <c r="C182" s="102"/>
      <c r="D182" s="102"/>
      <c r="E182" s="139"/>
      <c r="F182" s="139"/>
      <c r="G182" s="140"/>
      <c r="H182" s="118"/>
      <c r="I182" s="118"/>
      <c r="J182" s="141"/>
      <c r="K182" s="139"/>
      <c r="L182" s="140"/>
      <c r="M182" s="118"/>
      <c r="N182" s="138"/>
    </row>
    <row r="183" spans="1:14" x14ac:dyDescent="0.15">
      <c r="A183" s="138"/>
      <c r="B183" s="102"/>
      <c r="C183" s="102"/>
      <c r="D183" s="102"/>
      <c r="E183" s="139"/>
      <c r="F183" s="139"/>
      <c r="G183" s="140"/>
      <c r="H183" s="118"/>
      <c r="I183" s="118"/>
      <c r="J183" s="141"/>
      <c r="K183" s="139"/>
      <c r="L183" s="140"/>
      <c r="M183" s="118"/>
      <c r="N183" s="138"/>
    </row>
    <row r="184" spans="1:14" x14ac:dyDescent="0.15">
      <c r="A184" s="138"/>
      <c r="B184" s="102"/>
      <c r="C184" s="102"/>
      <c r="D184" s="102"/>
      <c r="E184" s="139"/>
      <c r="F184" s="139"/>
      <c r="G184" s="140"/>
      <c r="H184" s="118"/>
      <c r="I184" s="118"/>
      <c r="J184" s="141"/>
      <c r="K184" s="139"/>
      <c r="L184" s="140"/>
      <c r="M184" s="118"/>
      <c r="N184" s="138"/>
    </row>
    <row r="185" spans="1:14" x14ac:dyDescent="0.15">
      <c r="A185" s="138"/>
      <c r="B185" s="102"/>
      <c r="C185" s="102"/>
      <c r="D185" s="102"/>
      <c r="E185" s="139"/>
      <c r="F185" s="139"/>
      <c r="G185" s="140"/>
      <c r="H185" s="118"/>
      <c r="I185" s="118"/>
      <c r="J185" s="141"/>
      <c r="K185" s="139"/>
      <c r="L185" s="140"/>
      <c r="M185" s="118"/>
      <c r="N185" s="138"/>
    </row>
    <row r="186" spans="1:14" x14ac:dyDescent="0.15">
      <c r="A186" s="138"/>
      <c r="B186" s="102"/>
      <c r="C186" s="102"/>
      <c r="D186" s="102"/>
      <c r="E186" s="139"/>
      <c r="F186" s="139"/>
      <c r="G186" s="140"/>
      <c r="H186" s="118"/>
      <c r="I186" s="118"/>
      <c r="J186" s="141"/>
      <c r="K186" s="139"/>
      <c r="L186" s="140"/>
      <c r="M186" s="118"/>
      <c r="N186" s="138"/>
    </row>
    <row r="187" spans="1:14" x14ac:dyDescent="0.15">
      <c r="A187" s="138"/>
      <c r="B187" s="102"/>
      <c r="C187" s="102"/>
      <c r="D187" s="102"/>
      <c r="E187" s="139"/>
      <c r="F187" s="139"/>
      <c r="G187" s="140"/>
      <c r="H187" s="118"/>
      <c r="I187" s="118"/>
      <c r="J187" s="141"/>
      <c r="K187" s="139"/>
      <c r="L187" s="140"/>
      <c r="M187" s="118"/>
      <c r="N187" s="138"/>
    </row>
    <row r="188" spans="1:14" x14ac:dyDescent="0.15">
      <c r="A188" s="138"/>
      <c r="B188" s="102"/>
      <c r="C188" s="102"/>
      <c r="D188" s="102"/>
      <c r="E188" s="139"/>
      <c r="F188" s="139"/>
      <c r="G188" s="140"/>
      <c r="H188" s="118"/>
      <c r="I188" s="118"/>
      <c r="J188" s="141"/>
      <c r="K188" s="139"/>
      <c r="L188" s="140"/>
      <c r="M188" s="118"/>
      <c r="N188" s="138"/>
    </row>
    <row r="189" spans="1:14" x14ac:dyDescent="0.15">
      <c r="A189" s="138"/>
      <c r="B189" s="102"/>
      <c r="C189" s="102"/>
      <c r="D189" s="102"/>
      <c r="E189" s="139"/>
      <c r="F189" s="139"/>
      <c r="G189" s="140"/>
      <c r="H189" s="118"/>
      <c r="I189" s="118"/>
      <c r="J189" s="141"/>
      <c r="K189" s="139"/>
      <c r="L189" s="140"/>
      <c r="M189" s="118"/>
      <c r="N189" s="138"/>
    </row>
    <row r="190" spans="1:14" x14ac:dyDescent="0.15">
      <c r="A190" s="138"/>
      <c r="B190" s="102"/>
      <c r="C190" s="102"/>
      <c r="D190" s="102"/>
      <c r="E190" s="139"/>
      <c r="F190" s="139"/>
      <c r="G190" s="140"/>
      <c r="H190" s="118"/>
      <c r="I190" s="118"/>
      <c r="J190" s="141"/>
      <c r="K190" s="139"/>
      <c r="L190" s="140"/>
      <c r="M190" s="118"/>
      <c r="N190" s="138"/>
    </row>
    <row r="191" spans="1:14" x14ac:dyDescent="0.15">
      <c r="A191" s="138"/>
      <c r="B191" s="102"/>
      <c r="C191" s="102"/>
      <c r="D191" s="102"/>
      <c r="E191" s="139"/>
      <c r="F191" s="139"/>
      <c r="G191" s="140"/>
      <c r="H191" s="118"/>
      <c r="I191" s="118"/>
      <c r="J191" s="141"/>
      <c r="K191" s="139"/>
      <c r="L191" s="140"/>
      <c r="M191" s="118"/>
      <c r="N191" s="138"/>
    </row>
    <row r="192" spans="1:14" x14ac:dyDescent="0.15">
      <c r="A192" s="138"/>
      <c r="B192" s="102"/>
      <c r="C192" s="102"/>
      <c r="D192" s="102"/>
      <c r="E192" s="139"/>
      <c r="F192" s="139"/>
      <c r="G192" s="140"/>
      <c r="H192" s="118"/>
      <c r="I192" s="118"/>
      <c r="J192" s="141"/>
      <c r="K192" s="139"/>
      <c r="L192" s="140"/>
      <c r="M192" s="118"/>
      <c r="N192" s="138"/>
    </row>
    <row r="193" spans="1:14" x14ac:dyDescent="0.15">
      <c r="A193" s="138"/>
      <c r="B193" s="102"/>
      <c r="C193" s="102"/>
      <c r="D193" s="102"/>
      <c r="E193" s="139"/>
      <c r="F193" s="139"/>
      <c r="G193" s="140"/>
      <c r="H193" s="118"/>
      <c r="I193" s="118"/>
      <c r="J193" s="141"/>
      <c r="K193" s="139"/>
      <c r="L193" s="140"/>
      <c r="M193" s="118"/>
      <c r="N193" s="138"/>
    </row>
    <row r="194" spans="1:14" x14ac:dyDescent="0.15">
      <c r="A194" s="138"/>
      <c r="B194" s="102"/>
      <c r="C194" s="102"/>
      <c r="D194" s="102"/>
      <c r="E194" s="139"/>
      <c r="F194" s="139"/>
      <c r="G194" s="140"/>
      <c r="H194" s="118"/>
      <c r="I194" s="118"/>
      <c r="J194" s="141"/>
      <c r="K194" s="139"/>
      <c r="L194" s="140"/>
      <c r="M194" s="118"/>
      <c r="N194" s="138"/>
    </row>
    <row r="195" spans="1:14" x14ac:dyDescent="0.15">
      <c r="A195" s="138"/>
      <c r="B195" s="102"/>
      <c r="C195" s="102"/>
      <c r="D195" s="102"/>
      <c r="E195" s="139"/>
      <c r="F195" s="139"/>
      <c r="G195" s="140"/>
      <c r="H195" s="118"/>
      <c r="I195" s="118"/>
      <c r="J195" s="141"/>
      <c r="K195" s="139"/>
      <c r="L195" s="140"/>
      <c r="M195" s="118"/>
      <c r="N195" s="138"/>
    </row>
    <row r="196" spans="1:14" x14ac:dyDescent="0.15">
      <c r="A196" s="138"/>
      <c r="B196" s="102"/>
      <c r="C196" s="102"/>
      <c r="D196" s="102"/>
      <c r="E196" s="139"/>
      <c r="F196" s="139"/>
      <c r="G196" s="140"/>
      <c r="H196" s="118"/>
      <c r="I196" s="118"/>
      <c r="J196" s="141"/>
      <c r="K196" s="139"/>
      <c r="L196" s="140"/>
      <c r="M196" s="118"/>
      <c r="N196" s="138"/>
    </row>
    <row r="197" spans="1:14" x14ac:dyDescent="0.15">
      <c r="A197" s="138"/>
      <c r="B197" s="102"/>
      <c r="C197" s="102"/>
      <c r="D197" s="102"/>
      <c r="E197" s="139"/>
      <c r="F197" s="139"/>
      <c r="G197" s="140"/>
      <c r="H197" s="118"/>
      <c r="I197" s="118"/>
      <c r="J197" s="141"/>
      <c r="K197" s="139"/>
      <c r="L197" s="140"/>
      <c r="M197" s="118"/>
      <c r="N197" s="138"/>
    </row>
    <row r="198" spans="1:14" x14ac:dyDescent="0.15">
      <c r="A198" s="138"/>
      <c r="B198" s="102"/>
      <c r="C198" s="102"/>
      <c r="D198" s="102"/>
      <c r="E198" s="139"/>
      <c r="F198" s="139"/>
      <c r="G198" s="140"/>
      <c r="H198" s="118"/>
      <c r="I198" s="118"/>
      <c r="J198" s="141"/>
      <c r="K198" s="139"/>
      <c r="L198" s="140"/>
      <c r="M198" s="118"/>
      <c r="N198" s="138"/>
    </row>
    <row r="199" spans="1:14" x14ac:dyDescent="0.15">
      <c r="A199" s="138"/>
      <c r="B199" s="102"/>
      <c r="C199" s="102"/>
      <c r="D199" s="102"/>
      <c r="E199" s="139"/>
      <c r="F199" s="139"/>
      <c r="G199" s="140"/>
      <c r="H199" s="118"/>
      <c r="I199" s="118"/>
      <c r="J199" s="141"/>
      <c r="K199" s="139"/>
      <c r="L199" s="140"/>
      <c r="M199" s="118"/>
      <c r="N199" s="138"/>
    </row>
    <row r="200" spans="1:14" x14ac:dyDescent="0.15">
      <c r="A200" s="138"/>
      <c r="B200" s="102"/>
      <c r="C200" s="102"/>
      <c r="D200" s="102"/>
      <c r="E200" s="139"/>
      <c r="F200" s="139"/>
      <c r="G200" s="140"/>
      <c r="H200" s="118"/>
      <c r="I200" s="118"/>
      <c r="J200" s="141"/>
      <c r="K200" s="139"/>
      <c r="L200" s="140"/>
      <c r="M200" s="118"/>
      <c r="N200" s="138"/>
    </row>
    <row r="201" spans="1:14" x14ac:dyDescent="0.15">
      <c r="A201" s="138"/>
      <c r="B201" s="102"/>
      <c r="C201" s="102"/>
      <c r="D201" s="102"/>
      <c r="E201" s="139"/>
      <c r="F201" s="139"/>
      <c r="G201" s="140"/>
      <c r="H201" s="118"/>
      <c r="I201" s="118"/>
      <c r="J201" s="141"/>
      <c r="K201" s="139"/>
      <c r="L201" s="140"/>
      <c r="M201" s="118"/>
      <c r="N201" s="138"/>
    </row>
    <row r="202" spans="1:14" x14ac:dyDescent="0.15">
      <c r="A202" s="138"/>
      <c r="B202" s="102"/>
      <c r="C202" s="102"/>
      <c r="D202" s="102"/>
      <c r="E202" s="139"/>
      <c r="F202" s="139"/>
      <c r="G202" s="140"/>
      <c r="H202" s="118"/>
      <c r="I202" s="118"/>
      <c r="J202" s="141"/>
      <c r="K202" s="139"/>
      <c r="L202" s="140"/>
      <c r="M202" s="118"/>
      <c r="N202" s="138"/>
    </row>
    <row r="203" spans="1:14" x14ac:dyDescent="0.15">
      <c r="A203" s="138"/>
      <c r="B203" s="102"/>
      <c r="C203" s="102"/>
      <c r="D203" s="102"/>
      <c r="E203" s="139"/>
      <c r="F203" s="139"/>
      <c r="G203" s="140"/>
      <c r="H203" s="118"/>
      <c r="I203" s="118"/>
      <c r="J203" s="141"/>
      <c r="K203" s="139"/>
      <c r="L203" s="140"/>
      <c r="M203" s="118"/>
      <c r="N203" s="138"/>
    </row>
    <row r="204" spans="1:14" x14ac:dyDescent="0.15">
      <c r="A204" s="138"/>
      <c r="B204" s="102"/>
      <c r="C204" s="102"/>
      <c r="D204" s="102"/>
      <c r="E204" s="139"/>
      <c r="F204" s="139"/>
      <c r="G204" s="140"/>
      <c r="H204" s="118"/>
      <c r="I204" s="118"/>
      <c r="J204" s="141"/>
      <c r="K204" s="139"/>
      <c r="L204" s="140"/>
      <c r="M204" s="118"/>
      <c r="N204" s="138"/>
    </row>
    <row r="205" spans="1:14" x14ac:dyDescent="0.15">
      <c r="A205" s="138"/>
      <c r="B205" s="102"/>
      <c r="C205" s="102"/>
      <c r="D205" s="102"/>
      <c r="E205" s="139"/>
      <c r="F205" s="139"/>
      <c r="G205" s="140"/>
      <c r="H205" s="118"/>
      <c r="I205" s="118"/>
      <c r="J205" s="141"/>
      <c r="K205" s="139"/>
      <c r="L205" s="140"/>
      <c r="M205" s="118"/>
      <c r="N205" s="138"/>
    </row>
  </sheetData>
  <mergeCells count="1">
    <mergeCell ref="A1:N1"/>
  </mergeCells>
  <phoneticPr fontId="3"/>
  <conditionalFormatting sqref="A6:B20 D6:N20">
    <cfRule type="expression" dxfId="3" priority="3">
      <formula>$A6=$A$5</formula>
    </cfRule>
    <cfRule type="expression" dxfId="2" priority="4">
      <formula>OR($A6:$N6&lt;&gt;"")</formula>
    </cfRule>
  </conditionalFormatting>
  <conditionalFormatting sqref="C6:C20">
    <cfRule type="expression" dxfId="1" priority="1">
      <formula>$A6=$A$5</formula>
    </cfRule>
    <cfRule type="expression" dxfId="0" priority="2">
      <formula>OR($A6:$N6&lt;&gt;"")</formula>
    </cfRule>
  </conditionalFormatting>
  <printOptions horizontalCentered="1"/>
  <pageMargins left="0.59055118110236227" right="0.59055118110236227" top="0.59055118110236227" bottom="0.59055118110236227" header="0.31496062992125984" footer="0.31496062992125984"/>
  <pageSetup paperSize="9" scale="50" fitToHeight="0" orientation="landscape" r:id="rId1"/>
  <rowBreaks count="1" manualBreakCount="1">
    <brk id="5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BP833"/>
  <sheetViews>
    <sheetView workbookViewId="0"/>
  </sheetViews>
  <sheetFormatPr defaultColWidth="9" defaultRowHeight="13.5" x14ac:dyDescent="0.15"/>
  <cols>
    <col min="1" max="1" width="9" style="157"/>
    <col min="2" max="3" width="26.875" style="157" customWidth="1"/>
    <col min="4" max="11" width="9" style="157"/>
    <col min="12" max="13" width="26.875" style="157" customWidth="1"/>
    <col min="14" max="16" width="9" style="157"/>
    <col min="17" max="18" width="26.875" style="157" customWidth="1"/>
    <col min="19" max="26" width="9" style="157"/>
    <col min="27" max="28" width="26.875" style="157" customWidth="1"/>
    <col min="29" max="37" width="9" style="157"/>
    <col min="38" max="39" width="26.875" style="157" customWidth="1"/>
    <col min="40" max="55" width="9" style="157"/>
    <col min="56" max="57" width="26.875" style="157" customWidth="1"/>
    <col min="58" max="16384" width="9" style="157"/>
  </cols>
  <sheetData>
    <row r="2" spans="2:68" ht="15" x14ac:dyDescent="0.25">
      <c r="B2" s="167" t="s">
        <v>171</v>
      </c>
      <c r="C2" s="167"/>
      <c r="D2" s="167"/>
      <c r="E2" s="167"/>
      <c r="F2" s="167"/>
      <c r="G2" s="167"/>
      <c r="H2" s="167"/>
      <c r="I2" s="167"/>
      <c r="J2" s="167"/>
      <c r="K2" s="167"/>
      <c r="L2" s="167" t="s">
        <v>198</v>
      </c>
      <c r="M2" s="167"/>
      <c r="N2" s="167"/>
      <c r="O2" s="167"/>
      <c r="P2" s="167"/>
      <c r="Q2" s="167" t="s">
        <v>199</v>
      </c>
      <c r="R2" s="167"/>
      <c r="S2" s="167"/>
      <c r="T2" s="167"/>
      <c r="U2" s="167"/>
      <c r="V2" s="167"/>
      <c r="W2" s="167"/>
      <c r="X2" s="167"/>
      <c r="Y2" s="167"/>
      <c r="Z2" s="167"/>
      <c r="AA2" s="167" t="s">
        <v>207</v>
      </c>
      <c r="AB2" s="167"/>
      <c r="AC2" s="167"/>
      <c r="AD2" s="167"/>
      <c r="AE2" s="167"/>
      <c r="AF2" s="167"/>
      <c r="AG2" s="167"/>
      <c r="AH2" s="167"/>
      <c r="AI2" s="167"/>
      <c r="AJ2" s="167"/>
      <c r="AK2" s="167"/>
      <c r="AL2" s="167" t="s">
        <v>208</v>
      </c>
      <c r="AM2" s="167"/>
      <c r="AN2" s="167"/>
      <c r="AO2" s="167"/>
      <c r="AP2" s="167"/>
      <c r="AQ2" s="167"/>
      <c r="AR2" s="167"/>
      <c r="AS2" s="167"/>
      <c r="AT2" s="167"/>
      <c r="AU2" s="167"/>
      <c r="AV2" s="167"/>
      <c r="AW2" s="167"/>
      <c r="AX2" s="167"/>
      <c r="AY2" s="167"/>
      <c r="AZ2" s="167"/>
      <c r="BA2" s="167"/>
      <c r="BB2" s="167"/>
      <c r="BC2" s="167"/>
      <c r="BD2" s="167" t="s">
        <v>209</v>
      </c>
      <c r="BE2" s="167"/>
      <c r="BF2" s="167"/>
      <c r="BG2" s="167"/>
      <c r="BH2" s="167"/>
      <c r="BI2" s="167"/>
      <c r="BJ2" s="167"/>
      <c r="BK2" s="167"/>
      <c r="BL2" s="167"/>
      <c r="BM2" s="167"/>
      <c r="BN2" s="167"/>
      <c r="BO2" s="167"/>
      <c r="BP2" s="167"/>
    </row>
    <row r="3" spans="2:68" ht="15" x14ac:dyDescent="0.25">
      <c r="B3" s="168" t="s">
        <v>1</v>
      </c>
      <c r="C3" s="168" t="s">
        <v>2</v>
      </c>
      <c r="D3" s="168" t="s">
        <v>3</v>
      </c>
      <c r="E3" s="168" t="s">
        <v>197</v>
      </c>
      <c r="F3" s="168" t="s">
        <v>168</v>
      </c>
      <c r="G3" s="168" t="s">
        <v>217</v>
      </c>
      <c r="H3" s="168" t="s">
        <v>170</v>
      </c>
      <c r="I3" s="168" t="s">
        <v>169</v>
      </c>
      <c r="J3" s="168" t="s">
        <v>216</v>
      </c>
      <c r="K3" s="167"/>
      <c r="L3" s="168" t="s">
        <v>6</v>
      </c>
      <c r="M3" s="168" t="s">
        <v>46</v>
      </c>
      <c r="N3" s="168" t="s">
        <v>47</v>
      </c>
      <c r="O3" s="168" t="s">
        <v>48</v>
      </c>
      <c r="P3" s="167"/>
      <c r="Q3" s="168" t="s">
        <v>7</v>
      </c>
      <c r="R3" s="168" t="s">
        <v>2</v>
      </c>
      <c r="S3" s="168" t="s">
        <v>3</v>
      </c>
      <c r="T3" s="168" t="s">
        <v>197</v>
      </c>
      <c r="U3" s="168" t="s">
        <v>168</v>
      </c>
      <c r="V3" s="168" t="s">
        <v>217</v>
      </c>
      <c r="W3" s="168" t="s">
        <v>170</v>
      </c>
      <c r="X3" s="168" t="s">
        <v>169</v>
      </c>
      <c r="Y3" s="168" t="s">
        <v>216</v>
      </c>
      <c r="Z3" s="167"/>
      <c r="AA3" s="168" t="s">
        <v>7</v>
      </c>
      <c r="AB3" s="168" t="s">
        <v>8</v>
      </c>
      <c r="AC3" s="168" t="s">
        <v>2</v>
      </c>
      <c r="AD3" s="168" t="s">
        <v>3</v>
      </c>
      <c r="AE3" s="168" t="s">
        <v>197</v>
      </c>
      <c r="AF3" s="168" t="s">
        <v>168</v>
      </c>
      <c r="AG3" s="168" t="s">
        <v>217</v>
      </c>
      <c r="AH3" s="168" t="s">
        <v>170</v>
      </c>
      <c r="AI3" s="168" t="s">
        <v>169</v>
      </c>
      <c r="AJ3" s="168" t="s">
        <v>216</v>
      </c>
      <c r="AK3" s="167"/>
      <c r="AL3" s="168" t="s">
        <v>7</v>
      </c>
      <c r="AM3" s="168" t="s">
        <v>8</v>
      </c>
      <c r="AN3" s="168" t="s">
        <v>9</v>
      </c>
      <c r="AO3" s="168" t="s">
        <v>10</v>
      </c>
      <c r="AP3" s="168" t="s">
        <v>11</v>
      </c>
      <c r="AQ3" s="168" t="s">
        <v>12</v>
      </c>
      <c r="AR3" s="168" t="s">
        <v>13</v>
      </c>
      <c r="AS3" s="168" t="s">
        <v>136</v>
      </c>
      <c r="AT3" s="168" t="s">
        <v>137</v>
      </c>
      <c r="AU3" s="168" t="s">
        <v>2</v>
      </c>
      <c r="AV3" s="168" t="s">
        <v>3</v>
      </c>
      <c r="AW3" s="168" t="s">
        <v>197</v>
      </c>
      <c r="AX3" s="168" t="s">
        <v>168</v>
      </c>
      <c r="AY3" s="168" t="s">
        <v>217</v>
      </c>
      <c r="AZ3" s="168" t="s">
        <v>170</v>
      </c>
      <c r="BA3" s="168" t="s">
        <v>169</v>
      </c>
      <c r="BB3" s="168" t="s">
        <v>216</v>
      </c>
      <c r="BC3" s="167"/>
      <c r="BD3" s="168" t="s">
        <v>7</v>
      </c>
      <c r="BE3" s="168" t="s">
        <v>8</v>
      </c>
      <c r="BF3" s="168" t="s">
        <v>15</v>
      </c>
      <c r="BG3" s="168" t="s">
        <v>16</v>
      </c>
      <c r="BH3" s="168" t="s">
        <v>135</v>
      </c>
      <c r="BI3" s="168" t="s">
        <v>2</v>
      </c>
      <c r="BJ3" s="168" t="s">
        <v>3</v>
      </c>
      <c r="BK3" s="168" t="s">
        <v>197</v>
      </c>
      <c r="BL3" s="168" t="s">
        <v>168</v>
      </c>
      <c r="BM3" s="168" t="s">
        <v>217</v>
      </c>
      <c r="BN3" s="168" t="s">
        <v>170</v>
      </c>
      <c r="BO3" s="168" t="s">
        <v>169</v>
      </c>
      <c r="BP3" s="168" t="s">
        <v>216</v>
      </c>
    </row>
    <row r="4" spans="2:68" ht="15" x14ac:dyDescent="0.25">
      <c r="B4" s="167" t="s">
        <v>179</v>
      </c>
      <c r="C4" s="167"/>
      <c r="D4" s="167"/>
      <c r="E4" s="167"/>
      <c r="F4" s="167"/>
      <c r="G4" s="167"/>
      <c r="H4" s="167"/>
      <c r="I4" s="167"/>
      <c r="J4" s="167"/>
      <c r="K4" s="167"/>
      <c r="L4" s="167" t="s">
        <v>205</v>
      </c>
      <c r="M4" s="167"/>
      <c r="N4" s="167"/>
      <c r="O4" s="167"/>
      <c r="P4" s="167"/>
      <c r="Q4" s="167" t="s">
        <v>191</v>
      </c>
      <c r="R4" s="167"/>
      <c r="S4" s="167"/>
      <c r="T4" s="167"/>
      <c r="U4" s="167"/>
      <c r="V4" s="167"/>
      <c r="W4" s="167"/>
      <c r="X4" s="167"/>
      <c r="Y4" s="167"/>
      <c r="Z4" s="167"/>
      <c r="AA4" s="167" t="s">
        <v>192</v>
      </c>
      <c r="AB4" s="167"/>
      <c r="AC4" s="167"/>
      <c r="AD4" s="167"/>
      <c r="AE4" s="167"/>
      <c r="AF4" s="167"/>
      <c r="AG4" s="167"/>
      <c r="AH4" s="167"/>
      <c r="AI4" s="167"/>
      <c r="AJ4" s="167"/>
      <c r="AK4" s="167"/>
      <c r="AL4" s="167" t="s">
        <v>184</v>
      </c>
      <c r="AM4" s="167"/>
      <c r="AN4" s="167"/>
      <c r="AO4" s="167"/>
      <c r="AP4" s="167"/>
      <c r="AQ4" s="167"/>
      <c r="AR4" s="167"/>
      <c r="AS4" s="167"/>
      <c r="AT4" s="167"/>
      <c r="AU4" s="167"/>
      <c r="AV4" s="167"/>
      <c r="AW4" s="167"/>
      <c r="AX4" s="167"/>
      <c r="AY4" s="167"/>
      <c r="AZ4" s="167"/>
      <c r="BA4" s="167"/>
      <c r="BB4" s="167"/>
      <c r="BC4" s="167"/>
      <c r="BD4" s="167" t="s">
        <v>185</v>
      </c>
      <c r="BE4" s="167"/>
      <c r="BF4" s="167"/>
      <c r="BG4" s="167"/>
      <c r="BH4" s="167"/>
      <c r="BI4" s="167"/>
      <c r="BJ4" s="167"/>
      <c r="BK4" s="167"/>
      <c r="BL4" s="167"/>
      <c r="BM4" s="167"/>
      <c r="BN4" s="167"/>
      <c r="BO4" s="167"/>
      <c r="BP4" s="167"/>
    </row>
    <row r="5" spans="2:68" x14ac:dyDescent="0.15">
      <c r="B5" s="171"/>
      <c r="C5" s="172"/>
      <c r="D5" s="172"/>
      <c r="E5" s="173"/>
      <c r="F5" s="173"/>
      <c r="G5" s="174"/>
      <c r="H5" s="172"/>
      <c r="I5" s="172"/>
      <c r="J5" s="173"/>
      <c r="Q5" s="172"/>
      <c r="R5" s="172"/>
      <c r="S5" s="172"/>
      <c r="T5" s="173"/>
      <c r="U5" s="173"/>
      <c r="V5" s="174"/>
      <c r="W5" s="172"/>
      <c r="X5" s="172"/>
      <c r="Y5" s="173"/>
      <c r="AA5" s="172"/>
      <c r="AB5" s="172"/>
      <c r="AC5" s="172"/>
      <c r="AD5" s="172"/>
      <c r="AE5" s="173"/>
      <c r="AF5" s="173"/>
      <c r="AG5" s="174"/>
      <c r="AH5" s="172"/>
      <c r="AI5" s="172"/>
      <c r="AJ5" s="173"/>
      <c r="AL5" s="172"/>
      <c r="AM5" s="172"/>
      <c r="AN5" s="172"/>
      <c r="AO5" s="172"/>
      <c r="AP5" s="172"/>
      <c r="AQ5" s="172"/>
      <c r="AR5" s="172"/>
      <c r="AS5" s="172"/>
      <c r="AT5" s="172"/>
      <c r="AU5" s="172"/>
      <c r="AV5" s="172"/>
      <c r="AW5" s="173"/>
      <c r="AX5" s="173"/>
      <c r="AY5" s="174"/>
      <c r="AZ5" s="172"/>
      <c r="BA5" s="172"/>
      <c r="BB5" s="173"/>
      <c r="BD5" s="172"/>
      <c r="BE5" s="172"/>
      <c r="BF5" s="172"/>
      <c r="BG5" s="172"/>
      <c r="BH5" s="172"/>
      <c r="BI5" s="172"/>
      <c r="BJ5" s="172"/>
      <c r="BK5" s="173"/>
      <c r="BL5" s="173"/>
      <c r="BM5" s="174"/>
      <c r="BN5" s="172"/>
      <c r="BO5" s="172"/>
      <c r="BP5" s="173"/>
    </row>
    <row r="6" spans="2:68" ht="15" x14ac:dyDescent="0.25">
      <c r="B6" s="167" t="s">
        <v>174</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row>
    <row r="7" spans="2:68" ht="15" x14ac:dyDescent="0.25">
      <c r="B7" s="168" t="s">
        <v>6</v>
      </c>
      <c r="C7" s="168" t="s">
        <v>2</v>
      </c>
      <c r="D7" s="168" t="s">
        <v>3</v>
      </c>
      <c r="E7" s="168" t="s">
        <v>197</v>
      </c>
      <c r="F7" s="168" t="s">
        <v>168</v>
      </c>
      <c r="G7" s="168" t="s">
        <v>217</v>
      </c>
      <c r="H7" s="168" t="s">
        <v>170</v>
      </c>
      <c r="I7" s="168" t="s">
        <v>169</v>
      </c>
      <c r="J7" s="168" t="s">
        <v>216</v>
      </c>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row>
    <row r="8" spans="2:68" ht="15" x14ac:dyDescent="0.25">
      <c r="B8" s="167" t="s">
        <v>180</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row>
    <row r="9" spans="2:68" x14ac:dyDescent="0.15">
      <c r="B9" s="171"/>
      <c r="C9" s="172"/>
      <c r="D9" s="172"/>
      <c r="E9" s="173"/>
      <c r="F9" s="173"/>
      <c r="G9" s="174"/>
      <c r="H9" s="172"/>
      <c r="I9" s="172"/>
      <c r="J9" s="173"/>
      <c r="Q9" s="172"/>
      <c r="R9" s="172"/>
      <c r="S9" s="172"/>
      <c r="T9" s="173"/>
      <c r="U9" s="173"/>
      <c r="V9" s="174"/>
      <c r="W9" s="172"/>
      <c r="X9" s="172"/>
      <c r="Y9" s="173"/>
      <c r="AA9" s="172"/>
      <c r="AB9" s="172"/>
      <c r="AC9" s="172"/>
      <c r="AD9" s="172"/>
      <c r="AE9" s="173"/>
      <c r="AF9" s="173"/>
      <c r="AG9" s="174"/>
      <c r="AH9" s="172"/>
      <c r="AI9" s="172"/>
      <c r="AJ9" s="173"/>
      <c r="AL9" s="172"/>
      <c r="AM9" s="172"/>
      <c r="AN9" s="172"/>
      <c r="AO9" s="172"/>
      <c r="AP9" s="172"/>
      <c r="AQ9" s="172"/>
      <c r="AR9" s="172"/>
      <c r="AS9" s="172"/>
      <c r="AT9" s="172"/>
      <c r="AU9" s="172"/>
      <c r="AV9" s="172"/>
      <c r="AW9" s="173"/>
      <c r="AX9" s="173"/>
      <c r="AY9" s="174"/>
      <c r="AZ9" s="172"/>
      <c r="BA9" s="172"/>
      <c r="BB9" s="173"/>
      <c r="BD9" s="172"/>
      <c r="BE9" s="172"/>
      <c r="BF9" s="172"/>
      <c r="BG9" s="172"/>
      <c r="BH9" s="172"/>
      <c r="BI9" s="172"/>
      <c r="BJ9" s="172"/>
      <c r="BK9" s="173"/>
      <c r="BL9" s="173"/>
      <c r="BM9" s="174"/>
      <c r="BN9" s="172"/>
      <c r="BO9" s="172"/>
      <c r="BP9" s="173"/>
    </row>
    <row r="10" spans="2:68" ht="15" x14ac:dyDescent="0.25">
      <c r="B10" s="167" t="s">
        <v>175</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row>
    <row r="11" spans="2:68" ht="15" x14ac:dyDescent="0.25">
      <c r="B11" s="168" t="s">
        <v>14</v>
      </c>
      <c r="C11" s="168" t="s">
        <v>2</v>
      </c>
      <c r="D11" s="168" t="s">
        <v>3</v>
      </c>
      <c r="E11" s="168" t="s">
        <v>197</v>
      </c>
      <c r="F11" s="168" t="s">
        <v>168</v>
      </c>
      <c r="G11" s="168" t="s">
        <v>217</v>
      </c>
      <c r="H11" s="168" t="s">
        <v>170</v>
      </c>
      <c r="I11" s="168" t="s">
        <v>169</v>
      </c>
      <c r="J11" s="168" t="s">
        <v>216</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row>
    <row r="12" spans="2:68" ht="15" x14ac:dyDescent="0.25">
      <c r="B12" s="167" t="s">
        <v>181</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row>
    <row r="13" spans="2:68" x14ac:dyDescent="0.15">
      <c r="B13" s="171"/>
      <c r="C13" s="172"/>
      <c r="D13" s="172"/>
      <c r="E13" s="173"/>
      <c r="F13" s="173"/>
      <c r="G13" s="174"/>
      <c r="H13" s="172"/>
      <c r="I13" s="172"/>
      <c r="J13" s="173"/>
      <c r="AA13" s="172"/>
      <c r="AB13" s="172"/>
      <c r="AC13" s="172"/>
      <c r="AD13" s="172"/>
      <c r="AE13" s="173"/>
      <c r="AF13" s="173"/>
      <c r="AG13" s="174"/>
      <c r="AH13" s="172"/>
      <c r="AI13" s="172"/>
      <c r="AJ13" s="173"/>
      <c r="AL13" s="172"/>
      <c r="AM13" s="172"/>
      <c r="AN13" s="172"/>
      <c r="AO13" s="172"/>
      <c r="AP13" s="172"/>
      <c r="AQ13" s="172"/>
      <c r="AR13" s="172"/>
      <c r="AS13" s="172"/>
      <c r="AT13" s="172"/>
      <c r="AU13" s="172"/>
      <c r="AV13" s="172"/>
      <c r="AW13" s="173"/>
      <c r="AX13" s="173"/>
      <c r="AY13" s="174"/>
      <c r="AZ13" s="172"/>
      <c r="BA13" s="172"/>
      <c r="BB13" s="173"/>
      <c r="BD13" s="172"/>
      <c r="BE13" s="172"/>
      <c r="BF13" s="172"/>
      <c r="BG13" s="172"/>
      <c r="BH13" s="172"/>
      <c r="BI13" s="172"/>
      <c r="BJ13" s="172"/>
      <c r="BK13" s="173"/>
      <c r="BL13" s="173"/>
      <c r="BM13" s="174"/>
      <c r="BN13" s="172"/>
      <c r="BO13" s="172"/>
      <c r="BP13" s="173"/>
    </row>
    <row r="14" spans="2:68" x14ac:dyDescent="0.15">
      <c r="B14" s="171"/>
      <c r="C14" s="172"/>
      <c r="D14" s="172"/>
      <c r="E14" s="173"/>
      <c r="F14" s="173"/>
      <c r="G14" s="174"/>
      <c r="H14" s="172"/>
      <c r="I14" s="172"/>
      <c r="J14" s="173"/>
      <c r="AA14" s="172"/>
      <c r="AB14" s="172"/>
      <c r="AC14" s="172"/>
      <c r="AD14" s="172"/>
      <c r="AE14" s="173"/>
      <c r="AF14" s="173"/>
      <c r="AG14" s="174"/>
      <c r="AH14" s="172"/>
      <c r="AI14" s="172"/>
      <c r="AJ14" s="173"/>
      <c r="AL14" s="172"/>
      <c r="AM14" s="172"/>
      <c r="AN14" s="172"/>
      <c r="AO14" s="172"/>
      <c r="AP14" s="172"/>
      <c r="AQ14" s="172"/>
      <c r="AR14" s="172"/>
      <c r="AS14" s="172"/>
      <c r="AT14" s="172"/>
      <c r="AU14" s="172"/>
      <c r="AV14" s="172"/>
      <c r="AW14" s="173"/>
      <c r="AX14" s="173"/>
      <c r="AY14" s="174"/>
      <c r="AZ14" s="172"/>
      <c r="BA14" s="172"/>
      <c r="BB14" s="173"/>
      <c r="BD14" s="172"/>
      <c r="BE14" s="172"/>
      <c r="BF14" s="172"/>
      <c r="BG14" s="172"/>
      <c r="BH14" s="172"/>
      <c r="BI14" s="172"/>
      <c r="BJ14" s="172"/>
      <c r="BK14" s="173"/>
      <c r="BL14" s="173"/>
      <c r="BM14" s="174"/>
      <c r="BN14" s="172"/>
      <c r="BO14" s="172"/>
      <c r="BP14" s="173"/>
    </row>
    <row r="15" spans="2:68" x14ac:dyDescent="0.15">
      <c r="B15" s="171"/>
      <c r="C15" s="172"/>
      <c r="D15" s="172"/>
      <c r="E15" s="173"/>
      <c r="F15" s="173"/>
      <c r="G15" s="174"/>
      <c r="H15" s="172"/>
      <c r="I15" s="172"/>
      <c r="J15" s="173"/>
      <c r="AA15" s="172"/>
      <c r="AB15" s="172"/>
      <c r="AC15" s="172"/>
      <c r="AD15" s="172"/>
      <c r="AE15" s="173"/>
      <c r="AF15" s="173"/>
      <c r="AG15" s="174"/>
      <c r="AH15" s="172"/>
      <c r="AI15" s="172"/>
      <c r="AJ15" s="173"/>
      <c r="AL15" s="172"/>
      <c r="AM15" s="172"/>
      <c r="AN15" s="172"/>
      <c r="AO15" s="172"/>
      <c r="AP15" s="172"/>
      <c r="AQ15" s="172"/>
      <c r="AR15" s="172"/>
      <c r="AS15" s="172"/>
      <c r="AT15" s="172"/>
      <c r="AU15" s="172"/>
      <c r="AV15" s="172"/>
      <c r="AW15" s="173"/>
      <c r="AX15" s="173"/>
      <c r="AY15" s="174"/>
      <c r="AZ15" s="172"/>
      <c r="BA15" s="172"/>
      <c r="BB15" s="173"/>
      <c r="BD15" s="172"/>
      <c r="BE15" s="172"/>
      <c r="BF15" s="172"/>
      <c r="BG15" s="172"/>
      <c r="BH15" s="172"/>
      <c r="BI15" s="172"/>
      <c r="BJ15" s="172"/>
      <c r="BK15" s="173"/>
      <c r="BL15" s="173"/>
      <c r="BM15" s="174"/>
      <c r="BN15" s="172"/>
      <c r="BO15" s="172"/>
      <c r="BP15" s="173"/>
    </row>
    <row r="16" spans="2:68" x14ac:dyDescent="0.15">
      <c r="B16" s="171"/>
      <c r="C16" s="172"/>
      <c r="D16" s="172"/>
      <c r="E16" s="173"/>
      <c r="F16" s="173"/>
      <c r="G16" s="174"/>
      <c r="H16" s="172"/>
      <c r="I16" s="172"/>
      <c r="J16" s="173"/>
      <c r="AA16" s="172"/>
      <c r="AB16" s="172"/>
      <c r="AC16" s="172"/>
      <c r="AD16" s="172"/>
      <c r="AE16" s="173"/>
      <c r="AF16" s="173"/>
      <c r="AG16" s="174"/>
      <c r="AH16" s="172"/>
      <c r="AI16" s="172"/>
      <c r="AJ16" s="173"/>
      <c r="AL16" s="172"/>
      <c r="AM16" s="172"/>
      <c r="AN16" s="172"/>
      <c r="AO16" s="172"/>
      <c r="AP16" s="172"/>
      <c r="AQ16" s="172"/>
      <c r="AR16" s="172"/>
      <c r="AS16" s="172"/>
      <c r="AT16" s="172"/>
      <c r="AU16" s="172"/>
      <c r="AV16" s="172"/>
      <c r="AW16" s="173"/>
      <c r="AX16" s="173"/>
      <c r="AY16" s="174"/>
      <c r="AZ16" s="172"/>
      <c r="BA16" s="172"/>
      <c r="BB16" s="173"/>
      <c r="BD16" s="172"/>
      <c r="BE16" s="172"/>
      <c r="BF16" s="172"/>
      <c r="BG16" s="172"/>
      <c r="BH16" s="172"/>
      <c r="BI16" s="172"/>
      <c r="BJ16" s="172"/>
      <c r="BK16" s="173"/>
      <c r="BL16" s="173"/>
      <c r="BM16" s="174"/>
      <c r="BN16" s="172"/>
      <c r="BO16" s="172"/>
      <c r="BP16" s="173"/>
    </row>
    <row r="17" spans="2:68" x14ac:dyDescent="0.15">
      <c r="B17" s="171"/>
      <c r="C17" s="172"/>
      <c r="D17" s="172"/>
      <c r="E17" s="173"/>
      <c r="F17" s="173"/>
      <c r="G17" s="174"/>
      <c r="H17" s="172"/>
      <c r="I17" s="172"/>
      <c r="J17" s="173"/>
      <c r="AA17" s="172"/>
      <c r="AB17" s="172"/>
      <c r="AC17" s="172"/>
      <c r="AD17" s="172"/>
      <c r="AE17" s="173"/>
      <c r="AF17" s="173"/>
      <c r="AG17" s="174"/>
      <c r="AH17" s="172"/>
      <c r="AI17" s="172"/>
      <c r="AJ17" s="173"/>
      <c r="AL17" s="172"/>
      <c r="AM17" s="172"/>
      <c r="AN17" s="172"/>
      <c r="AO17" s="172"/>
      <c r="AP17" s="172"/>
      <c r="AQ17" s="172"/>
      <c r="AR17" s="172"/>
      <c r="AS17" s="172"/>
      <c r="AT17" s="172"/>
      <c r="AU17" s="172"/>
      <c r="AV17" s="172"/>
      <c r="AW17" s="173"/>
      <c r="AX17" s="173"/>
      <c r="AY17" s="174"/>
      <c r="AZ17" s="172"/>
      <c r="BA17" s="172"/>
      <c r="BB17" s="173"/>
      <c r="BD17" s="172"/>
      <c r="BE17" s="172"/>
      <c r="BF17" s="172"/>
      <c r="BG17" s="172"/>
      <c r="BH17" s="172"/>
      <c r="BI17" s="172"/>
      <c r="BJ17" s="172"/>
      <c r="BK17" s="173"/>
      <c r="BL17" s="173"/>
      <c r="BM17" s="174"/>
      <c r="BN17" s="172"/>
      <c r="BO17" s="172"/>
      <c r="BP17" s="173"/>
    </row>
    <row r="18" spans="2:68" x14ac:dyDescent="0.15">
      <c r="B18" s="171"/>
      <c r="C18" s="172"/>
      <c r="D18" s="172"/>
      <c r="E18" s="173"/>
      <c r="F18" s="173"/>
      <c r="G18" s="174"/>
      <c r="H18" s="172"/>
      <c r="I18" s="172"/>
      <c r="J18" s="173"/>
      <c r="AA18" s="172"/>
      <c r="AB18" s="172"/>
      <c r="AC18" s="172"/>
      <c r="AD18" s="172"/>
      <c r="AE18" s="173"/>
      <c r="AF18" s="173"/>
      <c r="AG18" s="174"/>
      <c r="AH18" s="172"/>
      <c r="AI18" s="172"/>
      <c r="AJ18" s="173"/>
      <c r="AL18" s="172"/>
      <c r="AM18" s="172"/>
      <c r="AN18" s="172"/>
      <c r="AO18" s="172"/>
      <c r="AP18" s="172"/>
      <c r="AQ18" s="172"/>
      <c r="AR18" s="172"/>
      <c r="AS18" s="172"/>
      <c r="AT18" s="172"/>
      <c r="AU18" s="172"/>
      <c r="AV18" s="172"/>
      <c r="AW18" s="173"/>
      <c r="AX18" s="173"/>
      <c r="AY18" s="174"/>
      <c r="AZ18" s="172"/>
      <c r="BA18" s="172"/>
      <c r="BB18" s="173"/>
      <c r="BD18" s="172"/>
      <c r="BE18" s="172"/>
      <c r="BF18" s="172"/>
      <c r="BG18" s="172"/>
      <c r="BH18" s="172"/>
      <c r="BI18" s="172"/>
      <c r="BJ18" s="172"/>
      <c r="BK18" s="173"/>
      <c r="BL18" s="173"/>
      <c r="BM18" s="174"/>
      <c r="BN18" s="172"/>
      <c r="BO18" s="172"/>
      <c r="BP18" s="173"/>
    </row>
    <row r="19" spans="2:68" x14ac:dyDescent="0.15">
      <c r="B19" s="171"/>
      <c r="C19" s="172"/>
      <c r="D19" s="172"/>
      <c r="E19" s="173"/>
      <c r="F19" s="173"/>
      <c r="G19" s="174"/>
      <c r="H19" s="172"/>
      <c r="I19" s="172"/>
      <c r="J19" s="173"/>
      <c r="AA19" s="172"/>
      <c r="AB19" s="172"/>
      <c r="AC19" s="172"/>
      <c r="AD19" s="172"/>
      <c r="AE19" s="173"/>
      <c r="AF19" s="173"/>
      <c r="AG19" s="174"/>
      <c r="AH19" s="172"/>
      <c r="AI19" s="172"/>
      <c r="AJ19" s="173"/>
      <c r="AL19" s="172"/>
      <c r="AM19" s="172"/>
      <c r="AN19" s="172"/>
      <c r="AO19" s="172"/>
      <c r="AP19" s="172"/>
      <c r="AQ19" s="172"/>
      <c r="AR19" s="172"/>
      <c r="AS19" s="172"/>
      <c r="AT19" s="172"/>
      <c r="AU19" s="172"/>
      <c r="AV19" s="172"/>
      <c r="AW19" s="173"/>
      <c r="AX19" s="173"/>
      <c r="AY19" s="174"/>
      <c r="AZ19" s="172"/>
      <c r="BA19" s="172"/>
      <c r="BB19" s="173"/>
      <c r="BD19" s="172"/>
      <c r="BE19" s="172"/>
      <c r="BF19" s="172"/>
      <c r="BG19" s="172"/>
      <c r="BH19" s="172"/>
      <c r="BI19" s="172"/>
      <c r="BJ19" s="172"/>
      <c r="BK19" s="173"/>
      <c r="BL19" s="173"/>
      <c r="BM19" s="174"/>
      <c r="BN19" s="172"/>
      <c r="BO19" s="172"/>
      <c r="BP19" s="173"/>
    </row>
    <row r="20" spans="2:68" x14ac:dyDescent="0.15">
      <c r="B20" s="171"/>
      <c r="C20" s="172"/>
      <c r="D20" s="172"/>
      <c r="E20" s="173"/>
      <c r="F20" s="173"/>
      <c r="G20" s="174"/>
      <c r="H20" s="172"/>
      <c r="I20" s="172"/>
      <c r="J20" s="173"/>
      <c r="AA20" s="172"/>
      <c r="AB20" s="172"/>
      <c r="AC20" s="172"/>
      <c r="AD20" s="172"/>
      <c r="AE20" s="173"/>
      <c r="AF20" s="173"/>
      <c r="AG20" s="174"/>
      <c r="AH20" s="172"/>
      <c r="AI20" s="172"/>
      <c r="AJ20" s="173"/>
      <c r="AL20" s="172"/>
      <c r="AM20" s="172"/>
      <c r="AN20" s="172"/>
      <c r="AO20" s="172"/>
      <c r="AP20" s="172"/>
      <c r="AQ20" s="172"/>
      <c r="AR20" s="172"/>
      <c r="AS20" s="172"/>
      <c r="AT20" s="172"/>
      <c r="AU20" s="172"/>
      <c r="AV20" s="172"/>
      <c r="AW20" s="173"/>
      <c r="AX20" s="173"/>
      <c r="AY20" s="174"/>
      <c r="AZ20" s="172"/>
      <c r="BA20" s="172"/>
      <c r="BB20" s="173"/>
      <c r="BD20" s="172"/>
      <c r="BE20" s="172"/>
      <c r="BF20" s="172"/>
      <c r="BG20" s="172"/>
      <c r="BH20" s="172"/>
      <c r="BI20" s="172"/>
      <c r="BJ20" s="172"/>
      <c r="BK20" s="173"/>
      <c r="BL20" s="173"/>
      <c r="BM20" s="174"/>
      <c r="BN20" s="172"/>
      <c r="BO20" s="172"/>
      <c r="BP20" s="173"/>
    </row>
    <row r="21" spans="2:68" x14ac:dyDescent="0.15">
      <c r="B21" s="171"/>
      <c r="C21" s="172"/>
      <c r="D21" s="172"/>
      <c r="E21" s="173"/>
      <c r="F21" s="173"/>
      <c r="G21" s="174"/>
      <c r="H21" s="172"/>
      <c r="I21" s="172"/>
      <c r="J21" s="173"/>
      <c r="AA21" s="172"/>
      <c r="AB21" s="172"/>
      <c r="AC21" s="172"/>
      <c r="AD21" s="172"/>
      <c r="AE21" s="173"/>
      <c r="AF21" s="173"/>
      <c r="AG21" s="174"/>
      <c r="AH21" s="172"/>
      <c r="AI21" s="172"/>
      <c r="AJ21" s="173"/>
      <c r="AL21" s="172"/>
      <c r="AM21" s="172"/>
      <c r="AN21" s="172"/>
      <c r="AO21" s="172"/>
      <c r="AP21" s="172"/>
      <c r="AQ21" s="172"/>
      <c r="AR21" s="172"/>
      <c r="AS21" s="172"/>
      <c r="AT21" s="172"/>
      <c r="AU21" s="172"/>
      <c r="AV21" s="172"/>
      <c r="AW21" s="173"/>
      <c r="AX21" s="173"/>
      <c r="AY21" s="174"/>
      <c r="AZ21" s="172"/>
      <c r="BA21" s="172"/>
      <c r="BB21" s="173"/>
      <c r="BD21" s="172"/>
      <c r="BE21" s="172"/>
      <c r="BF21" s="172"/>
      <c r="BG21" s="172"/>
      <c r="BH21" s="172"/>
      <c r="BI21" s="172"/>
      <c r="BJ21" s="172"/>
      <c r="BK21" s="173"/>
      <c r="BL21" s="173"/>
      <c r="BM21" s="174"/>
      <c r="BN21" s="172"/>
      <c r="BO21" s="172"/>
      <c r="BP21" s="173"/>
    </row>
    <row r="22" spans="2:68" x14ac:dyDescent="0.15">
      <c r="B22" s="171"/>
      <c r="C22" s="172"/>
      <c r="D22" s="172"/>
      <c r="E22" s="173"/>
      <c r="F22" s="173"/>
      <c r="G22" s="174"/>
      <c r="H22" s="172"/>
      <c r="I22" s="172"/>
      <c r="J22" s="173"/>
      <c r="AA22" s="172"/>
      <c r="AB22" s="172"/>
      <c r="AC22" s="172"/>
      <c r="AD22" s="172"/>
      <c r="AE22" s="173"/>
      <c r="AF22" s="173"/>
      <c r="AG22" s="174"/>
      <c r="AH22" s="172"/>
      <c r="AI22" s="172"/>
      <c r="AJ22" s="173"/>
      <c r="AL22" s="172"/>
      <c r="AM22" s="172"/>
      <c r="AN22" s="172"/>
      <c r="AO22" s="172"/>
      <c r="AP22" s="172"/>
      <c r="AQ22" s="172"/>
      <c r="AR22" s="172"/>
      <c r="AS22" s="172"/>
      <c r="AT22" s="172"/>
      <c r="AU22" s="172"/>
      <c r="AV22" s="172"/>
      <c r="AW22" s="173"/>
      <c r="AX22" s="173"/>
      <c r="AY22" s="174"/>
      <c r="AZ22" s="172"/>
      <c r="BA22" s="172"/>
      <c r="BB22" s="173"/>
      <c r="BD22" s="172"/>
      <c r="BE22" s="172"/>
      <c r="BF22" s="172"/>
      <c r="BG22" s="172"/>
      <c r="BH22" s="172"/>
      <c r="BI22" s="172"/>
      <c r="BJ22" s="172"/>
      <c r="BK22" s="173"/>
      <c r="BL22" s="173"/>
      <c r="BM22" s="174"/>
      <c r="BN22" s="172"/>
      <c r="BO22" s="172"/>
      <c r="BP22" s="173"/>
    </row>
    <row r="23" spans="2:68" x14ac:dyDescent="0.15">
      <c r="B23" s="171"/>
      <c r="C23" s="172"/>
      <c r="D23" s="172"/>
      <c r="E23" s="173"/>
      <c r="F23" s="173"/>
      <c r="G23" s="174"/>
      <c r="H23" s="172"/>
      <c r="I23" s="172"/>
      <c r="J23" s="173"/>
      <c r="AA23" s="172"/>
      <c r="AB23" s="172"/>
      <c r="AC23" s="172"/>
      <c r="AD23" s="172"/>
      <c r="AE23" s="173"/>
      <c r="AF23" s="173"/>
      <c r="AG23" s="174"/>
      <c r="AH23" s="172"/>
      <c r="AI23" s="172"/>
      <c r="AJ23" s="173"/>
      <c r="AL23" s="172"/>
      <c r="AM23" s="172"/>
      <c r="AN23" s="172"/>
      <c r="AO23" s="172"/>
      <c r="AP23" s="172"/>
      <c r="AQ23" s="172"/>
      <c r="AR23" s="172"/>
      <c r="AS23" s="172"/>
      <c r="AT23" s="172"/>
      <c r="AU23" s="172"/>
      <c r="AV23" s="172"/>
      <c r="AW23" s="173"/>
      <c r="AX23" s="173"/>
      <c r="AY23" s="174"/>
      <c r="AZ23" s="172"/>
      <c r="BA23" s="172"/>
      <c r="BB23" s="173"/>
      <c r="BD23" s="172"/>
      <c r="BE23" s="172"/>
      <c r="BF23" s="172"/>
      <c r="BG23" s="172"/>
      <c r="BH23" s="172"/>
      <c r="BI23" s="172"/>
      <c r="BJ23" s="172"/>
      <c r="BK23" s="173"/>
      <c r="BL23" s="173"/>
      <c r="BM23" s="174"/>
      <c r="BN23" s="172"/>
      <c r="BO23" s="172"/>
      <c r="BP23" s="173"/>
    </row>
    <row r="24" spans="2:68" x14ac:dyDescent="0.15">
      <c r="B24" s="171"/>
      <c r="C24" s="172"/>
      <c r="D24" s="172"/>
      <c r="E24" s="173"/>
      <c r="F24" s="173"/>
      <c r="G24" s="174"/>
      <c r="H24" s="172"/>
      <c r="I24" s="172"/>
      <c r="J24" s="173"/>
      <c r="AA24" s="172"/>
      <c r="AB24" s="172"/>
      <c r="AC24" s="172"/>
      <c r="AD24" s="172"/>
      <c r="AE24" s="173"/>
      <c r="AF24" s="173"/>
      <c r="AG24" s="174"/>
      <c r="AH24" s="172"/>
      <c r="AI24" s="172"/>
      <c r="AJ24" s="173"/>
      <c r="AL24" s="172"/>
      <c r="AM24" s="172"/>
      <c r="AN24" s="172"/>
      <c r="AO24" s="172"/>
      <c r="AP24" s="172"/>
      <c r="AQ24" s="172"/>
      <c r="AR24" s="172"/>
      <c r="AS24" s="172"/>
      <c r="AT24" s="172"/>
      <c r="AU24" s="172"/>
      <c r="AV24" s="172"/>
      <c r="AW24" s="173"/>
      <c r="AX24" s="173"/>
      <c r="AY24" s="174"/>
      <c r="AZ24" s="172"/>
      <c r="BA24" s="172"/>
      <c r="BB24" s="173"/>
      <c r="BD24" s="172"/>
      <c r="BE24" s="172"/>
      <c r="BF24" s="172"/>
      <c r="BG24" s="172"/>
      <c r="BH24" s="172"/>
      <c r="BI24" s="172"/>
      <c r="BJ24" s="172"/>
      <c r="BK24" s="173"/>
      <c r="BL24" s="173"/>
      <c r="BM24" s="174"/>
      <c r="BN24" s="172"/>
      <c r="BO24" s="172"/>
      <c r="BP24" s="173"/>
    </row>
    <row r="25" spans="2:68" x14ac:dyDescent="0.15">
      <c r="B25" s="171"/>
      <c r="C25" s="172"/>
      <c r="D25" s="172"/>
      <c r="E25" s="173"/>
      <c r="F25" s="173"/>
      <c r="G25" s="174"/>
      <c r="H25" s="172"/>
      <c r="I25" s="172"/>
      <c r="J25" s="173"/>
      <c r="AA25" s="172"/>
      <c r="AB25" s="172"/>
      <c r="AC25" s="172"/>
      <c r="AD25" s="172"/>
      <c r="AE25" s="173"/>
      <c r="AF25" s="173"/>
      <c r="AG25" s="174"/>
      <c r="AH25" s="172"/>
      <c r="AI25" s="172"/>
      <c r="AJ25" s="173"/>
      <c r="AL25" s="172"/>
      <c r="AM25" s="172"/>
      <c r="AN25" s="172"/>
      <c r="AO25" s="172"/>
      <c r="AP25" s="172"/>
      <c r="AQ25" s="172"/>
      <c r="AR25" s="172"/>
      <c r="AS25" s="172"/>
      <c r="AT25" s="172"/>
      <c r="AU25" s="172"/>
      <c r="AV25" s="172"/>
      <c r="AW25" s="173"/>
      <c r="AX25" s="173"/>
      <c r="AY25" s="174"/>
      <c r="AZ25" s="172"/>
      <c r="BA25" s="172"/>
      <c r="BB25" s="173"/>
      <c r="BD25" s="172"/>
      <c r="BE25" s="172"/>
      <c r="BF25" s="172"/>
      <c r="BG25" s="172"/>
      <c r="BH25" s="172"/>
      <c r="BI25" s="172"/>
      <c r="BJ25" s="172"/>
      <c r="BK25" s="173"/>
      <c r="BL25" s="173"/>
      <c r="BM25" s="174"/>
      <c r="BN25" s="172"/>
      <c r="BO25" s="172"/>
      <c r="BP25" s="173"/>
    </row>
    <row r="26" spans="2:68" x14ac:dyDescent="0.15">
      <c r="B26" s="171"/>
      <c r="C26" s="172"/>
      <c r="D26" s="172"/>
      <c r="E26" s="173"/>
      <c r="F26" s="173"/>
      <c r="G26" s="174"/>
      <c r="H26" s="172"/>
      <c r="I26" s="172"/>
      <c r="J26" s="173"/>
      <c r="AL26" s="172"/>
      <c r="AM26" s="172"/>
      <c r="AN26" s="172"/>
      <c r="AO26" s="172"/>
      <c r="AP26" s="172"/>
      <c r="AQ26" s="172"/>
      <c r="AR26" s="172"/>
      <c r="AS26" s="172"/>
      <c r="AT26" s="172"/>
      <c r="AU26" s="172"/>
      <c r="AV26" s="172"/>
      <c r="AW26" s="173"/>
      <c r="AX26" s="173"/>
      <c r="AY26" s="174"/>
      <c r="AZ26" s="172"/>
      <c r="BA26" s="172"/>
      <c r="BB26" s="173"/>
      <c r="BD26" s="172"/>
      <c r="BE26" s="172"/>
      <c r="BF26" s="172"/>
      <c r="BG26" s="172"/>
      <c r="BH26" s="172"/>
      <c r="BI26" s="172"/>
      <c r="BJ26" s="172"/>
      <c r="BK26" s="173"/>
      <c r="BL26" s="173"/>
      <c r="BM26" s="174"/>
      <c r="BN26" s="172"/>
      <c r="BO26" s="172"/>
      <c r="BP26" s="173"/>
    </row>
    <row r="27" spans="2:68" x14ac:dyDescent="0.15">
      <c r="B27" s="171"/>
      <c r="C27" s="172"/>
      <c r="D27" s="172"/>
      <c r="E27" s="173"/>
      <c r="F27" s="173"/>
      <c r="G27" s="174"/>
      <c r="H27" s="172"/>
      <c r="I27" s="172"/>
      <c r="J27" s="173"/>
      <c r="AL27" s="172"/>
      <c r="AM27" s="172"/>
      <c r="AN27" s="172"/>
      <c r="AO27" s="172"/>
      <c r="AP27" s="172"/>
      <c r="AQ27" s="172"/>
      <c r="AR27" s="172"/>
      <c r="AS27" s="172"/>
      <c r="AT27" s="172"/>
      <c r="AU27" s="172"/>
      <c r="AV27" s="172"/>
      <c r="AW27" s="173"/>
      <c r="AX27" s="173"/>
      <c r="AY27" s="174"/>
      <c r="AZ27" s="172"/>
      <c r="BA27" s="172"/>
      <c r="BB27" s="173"/>
      <c r="BD27" s="172"/>
      <c r="BE27" s="172"/>
      <c r="BF27" s="172"/>
      <c r="BG27" s="172"/>
      <c r="BH27" s="172"/>
      <c r="BI27" s="172"/>
      <c r="BJ27" s="172"/>
      <c r="BK27" s="173"/>
      <c r="BL27" s="173"/>
      <c r="BM27" s="174"/>
      <c r="BN27" s="172"/>
      <c r="BO27" s="172"/>
      <c r="BP27" s="173"/>
    </row>
    <row r="28" spans="2:68" x14ac:dyDescent="0.15">
      <c r="B28" s="171"/>
      <c r="C28" s="172"/>
      <c r="D28" s="172"/>
      <c r="E28" s="173"/>
      <c r="F28" s="173"/>
      <c r="G28" s="174"/>
      <c r="H28" s="172"/>
      <c r="I28" s="172"/>
      <c r="J28" s="173"/>
      <c r="AL28" s="172"/>
      <c r="AM28" s="172"/>
      <c r="AN28" s="172"/>
      <c r="AO28" s="172"/>
      <c r="AP28" s="172"/>
      <c r="AQ28" s="172"/>
      <c r="AR28" s="172"/>
      <c r="AS28" s="172"/>
      <c r="AT28" s="172"/>
      <c r="AU28" s="172"/>
      <c r="AV28" s="172"/>
      <c r="AW28" s="173"/>
      <c r="AX28" s="173"/>
      <c r="AY28" s="174"/>
      <c r="AZ28" s="172"/>
      <c r="BA28" s="172"/>
      <c r="BB28" s="173"/>
      <c r="BD28" s="172"/>
      <c r="BE28" s="172"/>
      <c r="BF28" s="172"/>
      <c r="BG28" s="172"/>
      <c r="BH28" s="172"/>
      <c r="BI28" s="172"/>
      <c r="BJ28" s="172"/>
      <c r="BK28" s="173"/>
      <c r="BL28" s="173"/>
      <c r="BM28" s="174"/>
      <c r="BN28" s="172"/>
      <c r="BO28" s="172"/>
      <c r="BP28" s="173"/>
    </row>
    <row r="29" spans="2:68" x14ac:dyDescent="0.15">
      <c r="B29" s="171"/>
      <c r="C29" s="172"/>
      <c r="D29" s="172"/>
      <c r="E29" s="173"/>
      <c r="F29" s="173"/>
      <c r="G29" s="174"/>
      <c r="H29" s="172"/>
      <c r="I29" s="172"/>
      <c r="J29" s="173"/>
      <c r="AL29" s="172"/>
      <c r="AM29" s="172"/>
      <c r="AN29" s="172"/>
      <c r="AO29" s="172"/>
      <c r="AP29" s="172"/>
      <c r="AQ29" s="172"/>
      <c r="AR29" s="172"/>
      <c r="AS29" s="172"/>
      <c r="AT29" s="172"/>
      <c r="AU29" s="172"/>
      <c r="AV29" s="172"/>
      <c r="AW29" s="173"/>
      <c r="AX29" s="173"/>
      <c r="AY29" s="174"/>
      <c r="AZ29" s="172"/>
      <c r="BA29" s="172"/>
      <c r="BB29" s="173"/>
      <c r="BD29" s="172"/>
      <c r="BE29" s="172"/>
      <c r="BF29" s="172"/>
      <c r="BG29" s="172"/>
      <c r="BH29" s="172"/>
      <c r="BI29" s="172"/>
      <c r="BJ29" s="172"/>
      <c r="BK29" s="173"/>
      <c r="BL29" s="173"/>
      <c r="BM29" s="174"/>
      <c r="BN29" s="172"/>
      <c r="BO29" s="172"/>
      <c r="BP29" s="173"/>
    </row>
    <row r="30" spans="2:68" x14ac:dyDescent="0.15">
      <c r="B30" s="171"/>
      <c r="C30" s="172"/>
      <c r="D30" s="172"/>
      <c r="E30" s="173"/>
      <c r="F30" s="173"/>
      <c r="G30" s="174"/>
      <c r="H30" s="172"/>
      <c r="I30" s="172"/>
      <c r="J30" s="173"/>
      <c r="AL30" s="172"/>
      <c r="AM30" s="172"/>
      <c r="AN30" s="172"/>
      <c r="AO30" s="172"/>
      <c r="AP30" s="172"/>
      <c r="AQ30" s="172"/>
      <c r="AR30" s="172"/>
      <c r="AS30" s="172"/>
      <c r="AT30" s="172"/>
      <c r="AU30" s="172"/>
      <c r="AV30" s="172"/>
      <c r="AW30" s="173"/>
      <c r="AX30" s="173"/>
      <c r="AY30" s="174"/>
      <c r="AZ30" s="172"/>
      <c r="BA30" s="172"/>
      <c r="BB30" s="173"/>
      <c r="BD30" s="172"/>
      <c r="BE30" s="172"/>
      <c r="BF30" s="172"/>
      <c r="BG30" s="172"/>
      <c r="BH30" s="172"/>
      <c r="BI30" s="172"/>
      <c r="BJ30" s="172"/>
      <c r="BK30" s="173"/>
      <c r="BL30" s="173"/>
      <c r="BM30" s="174"/>
      <c r="BN30" s="172"/>
      <c r="BO30" s="172"/>
      <c r="BP30" s="173"/>
    </row>
    <row r="31" spans="2:68" x14ac:dyDescent="0.15">
      <c r="B31" s="171"/>
      <c r="C31" s="172"/>
      <c r="D31" s="172"/>
      <c r="E31" s="173"/>
      <c r="F31" s="173"/>
      <c r="G31" s="174"/>
      <c r="H31" s="172"/>
      <c r="I31" s="172"/>
      <c r="J31" s="173"/>
      <c r="AL31" s="172"/>
      <c r="AM31" s="172"/>
      <c r="AN31" s="172"/>
      <c r="AO31" s="172"/>
      <c r="AP31" s="172"/>
      <c r="AQ31" s="172"/>
      <c r="AR31" s="172"/>
      <c r="AS31" s="172"/>
      <c r="AT31" s="172"/>
      <c r="AU31" s="172"/>
      <c r="AV31" s="172"/>
      <c r="AW31" s="173"/>
      <c r="AX31" s="173"/>
      <c r="AY31" s="174"/>
      <c r="AZ31" s="172"/>
      <c r="BA31" s="172"/>
      <c r="BB31" s="173"/>
      <c r="BD31" s="172"/>
      <c r="BE31" s="172"/>
      <c r="BF31" s="172"/>
      <c r="BG31" s="172"/>
      <c r="BH31" s="172"/>
      <c r="BI31" s="172"/>
      <c r="BJ31" s="172"/>
      <c r="BK31" s="173"/>
      <c r="BL31" s="173"/>
      <c r="BM31" s="174"/>
      <c r="BN31" s="172"/>
      <c r="BO31" s="172"/>
      <c r="BP31" s="173"/>
    </row>
    <row r="32" spans="2:68" x14ac:dyDescent="0.15">
      <c r="B32" s="171"/>
      <c r="C32" s="172"/>
      <c r="D32" s="172"/>
      <c r="E32" s="173"/>
      <c r="F32" s="173"/>
      <c r="G32" s="174"/>
      <c r="H32" s="172"/>
      <c r="I32" s="172"/>
      <c r="J32" s="173"/>
      <c r="AL32" s="172"/>
      <c r="AM32" s="172"/>
      <c r="AN32" s="172"/>
      <c r="AO32" s="172"/>
      <c r="AP32" s="172"/>
      <c r="AQ32" s="172"/>
      <c r="AR32" s="172"/>
      <c r="AS32" s="172"/>
      <c r="AT32" s="172"/>
      <c r="AU32" s="172"/>
      <c r="AV32" s="172"/>
      <c r="AW32" s="173"/>
      <c r="AX32" s="173"/>
      <c r="AY32" s="174"/>
      <c r="AZ32" s="172"/>
      <c r="BA32" s="172"/>
      <c r="BB32" s="173"/>
      <c r="BD32" s="172"/>
      <c r="BE32" s="172"/>
      <c r="BF32" s="172"/>
      <c r="BG32" s="172"/>
      <c r="BH32" s="172"/>
      <c r="BI32" s="172"/>
      <c r="BJ32" s="172"/>
      <c r="BK32" s="173"/>
      <c r="BL32" s="173"/>
      <c r="BM32" s="174"/>
      <c r="BN32" s="172"/>
      <c r="BO32" s="172"/>
      <c r="BP32" s="173"/>
    </row>
    <row r="33" spans="2:68" x14ac:dyDescent="0.15">
      <c r="B33" s="171"/>
      <c r="C33" s="172"/>
      <c r="D33" s="172"/>
      <c r="E33" s="173"/>
      <c r="F33" s="173"/>
      <c r="G33" s="174"/>
      <c r="H33" s="172"/>
      <c r="I33" s="172"/>
      <c r="J33" s="173"/>
      <c r="AL33" s="172"/>
      <c r="AM33" s="172"/>
      <c r="AN33" s="172"/>
      <c r="AO33" s="172"/>
      <c r="AP33" s="172"/>
      <c r="AQ33" s="172"/>
      <c r="AR33" s="172"/>
      <c r="AS33" s="172"/>
      <c r="AT33" s="172"/>
      <c r="AU33" s="172"/>
      <c r="AV33" s="172"/>
      <c r="AW33" s="173"/>
      <c r="AX33" s="173"/>
      <c r="AY33" s="174"/>
      <c r="AZ33" s="172"/>
      <c r="BA33" s="172"/>
      <c r="BB33" s="173"/>
      <c r="BD33" s="172"/>
      <c r="BE33" s="172"/>
      <c r="BF33" s="172"/>
      <c r="BG33" s="172"/>
      <c r="BH33" s="172"/>
      <c r="BI33" s="172"/>
      <c r="BJ33" s="172"/>
      <c r="BK33" s="173"/>
      <c r="BL33" s="173"/>
      <c r="BM33" s="174"/>
      <c r="BN33" s="172"/>
      <c r="BO33" s="172"/>
      <c r="BP33" s="173"/>
    </row>
    <row r="34" spans="2:68" x14ac:dyDescent="0.15">
      <c r="AL34" s="172"/>
      <c r="AM34" s="172"/>
      <c r="AN34" s="172"/>
      <c r="AO34" s="172"/>
      <c r="AP34" s="172"/>
      <c r="AQ34" s="172"/>
      <c r="AR34" s="172"/>
      <c r="AS34" s="172"/>
      <c r="AT34" s="172"/>
      <c r="AU34" s="172"/>
      <c r="AV34" s="172"/>
      <c r="AW34" s="173"/>
      <c r="AX34" s="173"/>
      <c r="AY34" s="174"/>
      <c r="AZ34" s="172"/>
      <c r="BA34" s="172"/>
      <c r="BB34" s="173"/>
      <c r="BD34" s="172"/>
      <c r="BE34" s="172"/>
      <c r="BF34" s="172"/>
      <c r="BG34" s="172"/>
      <c r="BH34" s="172"/>
      <c r="BI34" s="172"/>
      <c r="BJ34" s="172"/>
      <c r="BK34" s="173"/>
      <c r="BL34" s="173"/>
      <c r="BM34" s="174"/>
      <c r="BN34" s="172"/>
      <c r="BO34" s="172"/>
      <c r="BP34" s="173"/>
    </row>
    <row r="35" spans="2:68" x14ac:dyDescent="0.15">
      <c r="AL35" s="172"/>
      <c r="AM35" s="172"/>
      <c r="AN35" s="172"/>
      <c r="AO35" s="172"/>
      <c r="AP35" s="172"/>
      <c r="AQ35" s="172"/>
      <c r="AR35" s="172"/>
      <c r="AS35" s="172"/>
      <c r="AT35" s="172"/>
      <c r="AU35" s="172"/>
      <c r="AV35" s="172"/>
      <c r="AW35" s="173"/>
      <c r="AX35" s="173"/>
      <c r="AY35" s="174"/>
      <c r="AZ35" s="172"/>
      <c r="BA35" s="172"/>
      <c r="BB35" s="173"/>
      <c r="BD35" s="172"/>
      <c r="BE35" s="172"/>
      <c r="BF35" s="172"/>
      <c r="BG35" s="172"/>
      <c r="BH35" s="172"/>
      <c r="BI35" s="172"/>
      <c r="BJ35" s="172"/>
      <c r="BK35" s="173"/>
      <c r="BL35" s="173"/>
      <c r="BM35" s="174"/>
      <c r="BN35" s="172"/>
      <c r="BO35" s="172"/>
      <c r="BP35" s="173"/>
    </row>
    <row r="36" spans="2:68" x14ac:dyDescent="0.15">
      <c r="AL36" s="172"/>
      <c r="AM36" s="172"/>
      <c r="AN36" s="172"/>
      <c r="AO36" s="172"/>
      <c r="AP36" s="172"/>
      <c r="AQ36" s="172"/>
      <c r="AR36" s="172"/>
      <c r="AS36" s="172"/>
      <c r="AT36" s="172"/>
      <c r="AU36" s="172"/>
      <c r="AV36" s="172"/>
      <c r="AW36" s="173"/>
      <c r="AX36" s="173"/>
      <c r="AY36" s="174"/>
      <c r="AZ36" s="172"/>
      <c r="BA36" s="172"/>
      <c r="BB36" s="173"/>
      <c r="BD36" s="172"/>
      <c r="BE36" s="172"/>
      <c r="BF36" s="172"/>
      <c r="BG36" s="172"/>
      <c r="BH36" s="172"/>
      <c r="BI36" s="172"/>
      <c r="BJ36" s="172"/>
      <c r="BK36" s="173"/>
      <c r="BL36" s="173"/>
      <c r="BM36" s="174"/>
      <c r="BN36" s="172"/>
      <c r="BO36" s="172"/>
      <c r="BP36" s="173"/>
    </row>
    <row r="37" spans="2:68" x14ac:dyDescent="0.15">
      <c r="AL37" s="172"/>
      <c r="AM37" s="172"/>
      <c r="AN37" s="172"/>
      <c r="AO37" s="172"/>
      <c r="AP37" s="172"/>
      <c r="AQ37" s="172"/>
      <c r="AR37" s="172"/>
      <c r="AS37" s="172"/>
      <c r="AT37" s="172"/>
      <c r="AU37" s="172"/>
      <c r="AV37" s="172"/>
      <c r="AW37" s="173"/>
      <c r="AX37" s="173"/>
      <c r="AY37" s="174"/>
      <c r="AZ37" s="172"/>
      <c r="BA37" s="172"/>
      <c r="BB37" s="173"/>
      <c r="BD37" s="172"/>
      <c r="BE37" s="172"/>
      <c r="BF37" s="172"/>
      <c r="BG37" s="172"/>
      <c r="BH37" s="172"/>
      <c r="BI37" s="172"/>
      <c r="BJ37" s="172"/>
      <c r="BK37" s="173"/>
      <c r="BL37" s="173"/>
      <c r="BM37" s="174"/>
      <c r="BN37" s="172"/>
      <c r="BO37" s="172"/>
      <c r="BP37" s="173"/>
    </row>
    <row r="38" spans="2:68" x14ac:dyDescent="0.15">
      <c r="AL38" s="172"/>
      <c r="AM38" s="172"/>
      <c r="AN38" s="172"/>
      <c r="AO38" s="172"/>
      <c r="AP38" s="172"/>
      <c r="AQ38" s="172"/>
      <c r="AR38" s="172"/>
      <c r="AS38" s="172"/>
      <c r="AT38" s="172"/>
      <c r="AU38" s="172"/>
      <c r="AV38" s="172"/>
      <c r="AW38" s="173"/>
      <c r="AX38" s="173"/>
      <c r="AY38" s="174"/>
      <c r="AZ38" s="172"/>
      <c r="BA38" s="172"/>
      <c r="BB38" s="173"/>
      <c r="BD38" s="172"/>
      <c r="BE38" s="172"/>
      <c r="BF38" s="172"/>
      <c r="BG38" s="172"/>
      <c r="BH38" s="172"/>
      <c r="BI38" s="172"/>
      <c r="BJ38" s="172"/>
      <c r="BK38" s="173"/>
      <c r="BL38" s="173"/>
      <c r="BM38" s="174"/>
      <c r="BN38" s="172"/>
      <c r="BO38" s="172"/>
      <c r="BP38" s="173"/>
    </row>
    <row r="39" spans="2:68" x14ac:dyDescent="0.15">
      <c r="AL39" s="172"/>
      <c r="AM39" s="172"/>
      <c r="AN39" s="172"/>
      <c r="AO39" s="172"/>
      <c r="AP39" s="172"/>
      <c r="AQ39" s="172"/>
      <c r="AR39" s="172"/>
      <c r="AS39" s="172"/>
      <c r="AT39" s="172"/>
      <c r="AU39" s="172"/>
      <c r="AV39" s="172"/>
      <c r="AW39" s="173"/>
      <c r="AX39" s="173"/>
      <c r="AY39" s="174"/>
      <c r="AZ39" s="172"/>
      <c r="BA39" s="172"/>
      <c r="BB39" s="173"/>
      <c r="BD39" s="172"/>
      <c r="BE39" s="172"/>
      <c r="BF39" s="172"/>
      <c r="BG39" s="172"/>
      <c r="BH39" s="172"/>
      <c r="BI39" s="172"/>
      <c r="BJ39" s="172"/>
      <c r="BK39" s="173"/>
      <c r="BL39" s="173"/>
      <c r="BM39" s="174"/>
      <c r="BN39" s="172"/>
      <c r="BO39" s="172"/>
      <c r="BP39" s="173"/>
    </row>
    <row r="40" spans="2:68" x14ac:dyDescent="0.15">
      <c r="AL40" s="172"/>
      <c r="AM40" s="172"/>
      <c r="AN40" s="172"/>
      <c r="AO40" s="172"/>
      <c r="AP40" s="172"/>
      <c r="AQ40" s="172"/>
      <c r="AR40" s="172"/>
      <c r="AS40" s="172"/>
      <c r="AT40" s="172"/>
      <c r="AU40" s="172"/>
      <c r="AV40" s="172"/>
      <c r="AW40" s="173"/>
      <c r="AX40" s="173"/>
      <c r="AY40" s="174"/>
      <c r="AZ40" s="172"/>
      <c r="BA40" s="172"/>
      <c r="BB40" s="173"/>
      <c r="BD40" s="172"/>
      <c r="BE40" s="172"/>
      <c r="BF40" s="172"/>
      <c r="BG40" s="172"/>
      <c r="BH40" s="172"/>
      <c r="BI40" s="172"/>
      <c r="BJ40" s="172"/>
      <c r="BK40" s="173"/>
      <c r="BL40" s="173"/>
      <c r="BM40" s="174"/>
      <c r="BN40" s="172"/>
      <c r="BO40" s="172"/>
      <c r="BP40" s="173"/>
    </row>
    <row r="41" spans="2:68" x14ac:dyDescent="0.15">
      <c r="AL41" s="172"/>
      <c r="AM41" s="172"/>
      <c r="AN41" s="172"/>
      <c r="AO41" s="172"/>
      <c r="AP41" s="172"/>
      <c r="AQ41" s="172"/>
      <c r="AR41" s="172"/>
      <c r="AS41" s="172"/>
      <c r="AT41" s="172"/>
      <c r="AU41" s="172"/>
      <c r="AV41" s="172"/>
      <c r="AW41" s="173"/>
      <c r="AX41" s="173"/>
      <c r="AY41" s="174"/>
      <c r="AZ41" s="172"/>
      <c r="BA41" s="172"/>
      <c r="BB41" s="173"/>
      <c r="BD41" s="172"/>
      <c r="BE41" s="172"/>
      <c r="BF41" s="172"/>
      <c r="BG41" s="172"/>
      <c r="BH41" s="172"/>
      <c r="BI41" s="172"/>
      <c r="BJ41" s="172"/>
      <c r="BK41" s="173"/>
      <c r="BL41" s="173"/>
      <c r="BM41" s="174"/>
      <c r="BN41" s="172"/>
      <c r="BO41" s="172"/>
      <c r="BP41" s="173"/>
    </row>
    <row r="42" spans="2:68" x14ac:dyDescent="0.15">
      <c r="AL42" s="172"/>
      <c r="AM42" s="172"/>
      <c r="AN42" s="172"/>
      <c r="AO42" s="172"/>
      <c r="AP42" s="172"/>
      <c r="AQ42" s="172"/>
      <c r="AR42" s="172"/>
      <c r="AS42" s="172"/>
      <c r="AT42" s="172"/>
      <c r="AU42" s="172"/>
      <c r="AV42" s="172"/>
      <c r="AW42" s="173"/>
      <c r="AX42" s="173"/>
      <c r="AY42" s="174"/>
      <c r="AZ42" s="172"/>
      <c r="BA42" s="172"/>
      <c r="BB42" s="173"/>
      <c r="BD42" s="172"/>
      <c r="BE42" s="172"/>
      <c r="BF42" s="172"/>
      <c r="BG42" s="172"/>
      <c r="BH42" s="172"/>
      <c r="BI42" s="172"/>
      <c r="BJ42" s="172"/>
      <c r="BK42" s="173"/>
      <c r="BL42" s="173"/>
      <c r="BM42" s="174"/>
      <c r="BN42" s="172"/>
      <c r="BO42" s="172"/>
      <c r="BP42" s="173"/>
    </row>
    <row r="43" spans="2:68" x14ac:dyDescent="0.15">
      <c r="AL43" s="172"/>
      <c r="AM43" s="172"/>
      <c r="AN43" s="172"/>
      <c r="AO43" s="172"/>
      <c r="AP43" s="172"/>
      <c r="AQ43" s="172"/>
      <c r="AR43" s="172"/>
      <c r="AS43" s="172"/>
      <c r="AT43" s="172"/>
      <c r="AU43" s="172"/>
      <c r="AV43" s="172"/>
      <c r="AW43" s="173"/>
      <c r="AX43" s="173"/>
      <c r="AY43" s="174"/>
      <c r="AZ43" s="172"/>
      <c r="BA43" s="172"/>
      <c r="BB43" s="173"/>
      <c r="BD43" s="172"/>
      <c r="BE43" s="172"/>
      <c r="BF43" s="172"/>
      <c r="BG43" s="172"/>
      <c r="BH43" s="172"/>
      <c r="BI43" s="172"/>
      <c r="BJ43" s="172"/>
      <c r="BK43" s="173"/>
      <c r="BL43" s="173"/>
      <c r="BM43" s="174"/>
      <c r="BN43" s="172"/>
      <c r="BO43" s="172"/>
      <c r="BP43" s="173"/>
    </row>
    <row r="44" spans="2:68" x14ac:dyDescent="0.15">
      <c r="BD44" s="172"/>
      <c r="BE44" s="172"/>
      <c r="BF44" s="172"/>
      <c r="BG44" s="172"/>
      <c r="BH44" s="172"/>
      <c r="BI44" s="172"/>
      <c r="BJ44" s="172"/>
      <c r="BK44" s="173"/>
      <c r="BL44" s="173"/>
      <c r="BM44" s="174"/>
      <c r="BN44" s="172"/>
      <c r="BO44" s="172"/>
      <c r="BP44" s="173"/>
    </row>
    <row r="45" spans="2:68" x14ac:dyDescent="0.15">
      <c r="BD45" s="172"/>
      <c r="BE45" s="172"/>
      <c r="BF45" s="172"/>
      <c r="BG45" s="172"/>
      <c r="BH45" s="172"/>
      <c r="BI45" s="172"/>
      <c r="BJ45" s="172"/>
      <c r="BK45" s="173"/>
      <c r="BL45" s="173"/>
      <c r="BM45" s="174"/>
      <c r="BN45" s="172"/>
      <c r="BO45" s="172"/>
      <c r="BP45" s="173"/>
    </row>
    <row r="46" spans="2:68" x14ac:dyDescent="0.15">
      <c r="BD46" s="172"/>
      <c r="BE46" s="172"/>
      <c r="BF46" s="172"/>
      <c r="BG46" s="172"/>
      <c r="BH46" s="172"/>
      <c r="BI46" s="172"/>
      <c r="BJ46" s="172"/>
      <c r="BK46" s="173"/>
      <c r="BL46" s="173"/>
      <c r="BM46" s="174"/>
      <c r="BN46" s="172"/>
      <c r="BO46" s="172"/>
      <c r="BP46" s="173"/>
    </row>
    <row r="47" spans="2:68" x14ac:dyDescent="0.15">
      <c r="BD47" s="172"/>
      <c r="BE47" s="172"/>
      <c r="BF47" s="172"/>
      <c r="BG47" s="172"/>
      <c r="BH47" s="172"/>
      <c r="BI47" s="172"/>
      <c r="BJ47" s="172"/>
      <c r="BK47" s="173"/>
      <c r="BL47" s="173"/>
      <c r="BM47" s="174"/>
      <c r="BN47" s="172"/>
      <c r="BO47" s="172"/>
      <c r="BP47" s="173"/>
    </row>
    <row r="48" spans="2:68" x14ac:dyDescent="0.15">
      <c r="BD48" s="172"/>
      <c r="BE48" s="172"/>
      <c r="BF48" s="172"/>
      <c r="BG48" s="172"/>
      <c r="BH48" s="172"/>
      <c r="BI48" s="172"/>
      <c r="BJ48" s="172"/>
      <c r="BK48" s="173"/>
      <c r="BL48" s="173"/>
      <c r="BM48" s="174"/>
      <c r="BN48" s="172"/>
      <c r="BO48" s="172"/>
      <c r="BP48" s="173"/>
    </row>
    <row r="49" spans="56:68" x14ac:dyDescent="0.15">
      <c r="BD49" s="172"/>
      <c r="BE49" s="172"/>
      <c r="BF49" s="172"/>
      <c r="BG49" s="172"/>
      <c r="BH49" s="172"/>
      <c r="BI49" s="172"/>
      <c r="BJ49" s="172"/>
      <c r="BK49" s="173"/>
      <c r="BL49" s="173"/>
      <c r="BM49" s="174"/>
      <c r="BN49" s="172"/>
      <c r="BO49" s="172"/>
      <c r="BP49" s="173"/>
    </row>
    <row r="50" spans="56:68" x14ac:dyDescent="0.15">
      <c r="BD50" s="172"/>
      <c r="BE50" s="172"/>
      <c r="BF50" s="172"/>
      <c r="BG50" s="172"/>
      <c r="BH50" s="172"/>
      <c r="BI50" s="172"/>
      <c r="BJ50" s="172"/>
      <c r="BK50" s="173"/>
      <c r="BL50" s="173"/>
      <c r="BM50" s="174"/>
      <c r="BN50" s="172"/>
      <c r="BO50" s="172"/>
      <c r="BP50" s="173"/>
    </row>
    <row r="51" spans="56:68" x14ac:dyDescent="0.15">
      <c r="BD51" s="172"/>
      <c r="BE51" s="172"/>
      <c r="BF51" s="172"/>
      <c r="BG51" s="172"/>
      <c r="BH51" s="172"/>
      <c r="BI51" s="172"/>
      <c r="BJ51" s="172"/>
      <c r="BK51" s="173"/>
      <c r="BL51" s="173"/>
      <c r="BM51" s="174"/>
      <c r="BN51" s="172"/>
      <c r="BO51" s="172"/>
      <c r="BP51" s="173"/>
    </row>
    <row r="52" spans="56:68" x14ac:dyDescent="0.15">
      <c r="BD52" s="172"/>
      <c r="BE52" s="172"/>
      <c r="BF52" s="172"/>
      <c r="BG52" s="172"/>
      <c r="BH52" s="172"/>
      <c r="BI52" s="172"/>
      <c r="BJ52" s="172"/>
      <c r="BK52" s="173"/>
      <c r="BL52" s="173"/>
      <c r="BM52" s="174"/>
      <c r="BN52" s="172"/>
      <c r="BO52" s="172"/>
      <c r="BP52" s="173"/>
    </row>
    <row r="53" spans="56:68" x14ac:dyDescent="0.15">
      <c r="BD53" s="172"/>
      <c r="BE53" s="172"/>
      <c r="BF53" s="172"/>
      <c r="BG53" s="172"/>
      <c r="BH53" s="172"/>
      <c r="BI53" s="172"/>
      <c r="BJ53" s="172"/>
      <c r="BK53" s="173"/>
      <c r="BL53" s="173"/>
      <c r="BM53" s="174"/>
      <c r="BN53" s="172"/>
      <c r="BO53" s="172"/>
      <c r="BP53" s="173"/>
    </row>
    <row r="54" spans="56:68" x14ac:dyDescent="0.15">
      <c r="BD54" s="172"/>
      <c r="BE54" s="172"/>
      <c r="BF54" s="172"/>
      <c r="BG54" s="172"/>
      <c r="BH54" s="172"/>
      <c r="BI54" s="172"/>
      <c r="BJ54" s="172"/>
      <c r="BK54" s="173"/>
      <c r="BL54" s="173"/>
      <c r="BM54" s="174"/>
      <c r="BN54" s="172"/>
      <c r="BO54" s="172"/>
      <c r="BP54" s="173"/>
    </row>
    <row r="55" spans="56:68" x14ac:dyDescent="0.15">
      <c r="BD55" s="172"/>
      <c r="BE55" s="172"/>
      <c r="BF55" s="172"/>
      <c r="BG55" s="172"/>
      <c r="BH55" s="172"/>
      <c r="BI55" s="172"/>
      <c r="BJ55" s="172"/>
      <c r="BK55" s="173"/>
      <c r="BL55" s="173"/>
      <c r="BM55" s="174"/>
      <c r="BN55" s="172"/>
      <c r="BO55" s="172"/>
      <c r="BP55" s="173"/>
    </row>
    <row r="56" spans="56:68" x14ac:dyDescent="0.15">
      <c r="BD56" s="172"/>
      <c r="BE56" s="172"/>
      <c r="BF56" s="172"/>
      <c r="BG56" s="172"/>
      <c r="BH56" s="172"/>
      <c r="BI56" s="172"/>
      <c r="BJ56" s="172"/>
      <c r="BK56" s="173"/>
      <c r="BL56" s="173"/>
      <c r="BM56" s="174"/>
      <c r="BN56" s="172"/>
      <c r="BO56" s="172"/>
      <c r="BP56" s="173"/>
    </row>
    <row r="57" spans="56:68" x14ac:dyDescent="0.15">
      <c r="BD57" s="172"/>
      <c r="BE57" s="172"/>
      <c r="BF57" s="172"/>
      <c r="BG57" s="172"/>
      <c r="BH57" s="172"/>
      <c r="BI57" s="172"/>
      <c r="BJ57" s="172"/>
      <c r="BK57" s="173"/>
      <c r="BL57" s="173"/>
      <c r="BM57" s="174"/>
      <c r="BN57" s="172"/>
      <c r="BO57" s="172"/>
      <c r="BP57" s="173"/>
    </row>
    <row r="58" spans="56:68" x14ac:dyDescent="0.15">
      <c r="BD58" s="172"/>
      <c r="BE58" s="172"/>
      <c r="BF58" s="172"/>
      <c r="BG58" s="172"/>
      <c r="BH58" s="172"/>
      <c r="BI58" s="172"/>
      <c r="BJ58" s="172"/>
      <c r="BK58" s="173"/>
      <c r="BL58" s="173"/>
      <c r="BM58" s="174"/>
      <c r="BN58" s="172"/>
      <c r="BO58" s="172"/>
      <c r="BP58" s="173"/>
    </row>
    <row r="59" spans="56:68" x14ac:dyDescent="0.15">
      <c r="BD59" s="172"/>
      <c r="BE59" s="172"/>
      <c r="BF59" s="172"/>
      <c r="BG59" s="172"/>
      <c r="BH59" s="172"/>
      <c r="BI59" s="172"/>
      <c r="BJ59" s="172"/>
      <c r="BK59" s="173"/>
      <c r="BL59" s="173"/>
      <c r="BM59" s="174"/>
      <c r="BN59" s="172"/>
      <c r="BO59" s="172"/>
      <c r="BP59" s="173"/>
    </row>
    <row r="60" spans="56:68" x14ac:dyDescent="0.15">
      <c r="BD60" s="172"/>
      <c r="BE60" s="172"/>
      <c r="BF60" s="172"/>
      <c r="BG60" s="172"/>
      <c r="BH60" s="172"/>
      <c r="BI60" s="172"/>
      <c r="BJ60" s="172"/>
      <c r="BK60" s="173"/>
      <c r="BL60" s="173"/>
      <c r="BM60" s="174"/>
      <c r="BN60" s="172"/>
      <c r="BO60" s="172"/>
      <c r="BP60" s="173"/>
    </row>
    <row r="61" spans="56:68" x14ac:dyDescent="0.15">
      <c r="BD61" s="172"/>
      <c r="BE61" s="172"/>
      <c r="BF61" s="172"/>
      <c r="BG61" s="172"/>
      <c r="BH61" s="172"/>
      <c r="BI61" s="172"/>
      <c r="BJ61" s="172"/>
      <c r="BK61" s="173"/>
      <c r="BL61" s="173"/>
      <c r="BM61" s="174"/>
      <c r="BN61" s="172"/>
      <c r="BO61" s="172"/>
      <c r="BP61" s="173"/>
    </row>
    <row r="62" spans="56:68" x14ac:dyDescent="0.15">
      <c r="BD62" s="172"/>
      <c r="BE62" s="172"/>
      <c r="BF62" s="172"/>
      <c r="BG62" s="172"/>
      <c r="BH62" s="172"/>
      <c r="BI62" s="172"/>
      <c r="BJ62" s="172"/>
      <c r="BK62" s="173"/>
      <c r="BL62" s="173"/>
      <c r="BM62" s="174"/>
      <c r="BN62" s="172"/>
      <c r="BO62" s="172"/>
      <c r="BP62" s="173"/>
    </row>
    <row r="63" spans="56:68" x14ac:dyDescent="0.15">
      <c r="BD63" s="172"/>
      <c r="BE63" s="172"/>
      <c r="BF63" s="172"/>
      <c r="BG63" s="172"/>
      <c r="BH63" s="172"/>
      <c r="BI63" s="172"/>
      <c r="BJ63" s="172"/>
      <c r="BK63" s="173"/>
      <c r="BL63" s="173"/>
      <c r="BM63" s="174"/>
      <c r="BN63" s="172"/>
      <c r="BO63" s="172"/>
      <c r="BP63" s="173"/>
    </row>
    <row r="64" spans="56:68" x14ac:dyDescent="0.15">
      <c r="BD64" s="172"/>
      <c r="BE64" s="172"/>
      <c r="BF64" s="172"/>
      <c r="BG64" s="172"/>
      <c r="BH64" s="172"/>
      <c r="BI64" s="172"/>
      <c r="BJ64" s="172"/>
      <c r="BK64" s="173"/>
      <c r="BL64" s="173"/>
      <c r="BM64" s="174"/>
      <c r="BN64" s="172"/>
      <c r="BO64" s="172"/>
      <c r="BP64" s="173"/>
    </row>
    <row r="65" spans="56:68" x14ac:dyDescent="0.15">
      <c r="BD65" s="172"/>
      <c r="BE65" s="172"/>
      <c r="BF65" s="172"/>
      <c r="BG65" s="172"/>
      <c r="BH65" s="172"/>
      <c r="BI65" s="172"/>
      <c r="BJ65" s="172"/>
      <c r="BK65" s="173"/>
      <c r="BL65" s="173"/>
      <c r="BM65" s="174"/>
      <c r="BN65" s="172"/>
      <c r="BO65" s="172"/>
      <c r="BP65" s="173"/>
    </row>
    <row r="66" spans="56:68" x14ac:dyDescent="0.15">
      <c r="BD66" s="172"/>
      <c r="BE66" s="172"/>
      <c r="BF66" s="172"/>
      <c r="BG66" s="172"/>
      <c r="BH66" s="172"/>
      <c r="BI66" s="172"/>
      <c r="BJ66" s="172"/>
      <c r="BK66" s="173"/>
      <c r="BL66" s="173"/>
      <c r="BM66" s="174"/>
      <c r="BN66" s="172"/>
      <c r="BO66" s="172"/>
      <c r="BP66" s="173"/>
    </row>
    <row r="67" spans="56:68" x14ac:dyDescent="0.15">
      <c r="BD67" s="172"/>
      <c r="BE67" s="172"/>
      <c r="BF67" s="172"/>
      <c r="BG67" s="172"/>
      <c r="BH67" s="172"/>
      <c r="BI67" s="172"/>
      <c r="BJ67" s="172"/>
      <c r="BK67" s="173"/>
      <c r="BL67" s="173"/>
      <c r="BM67" s="174"/>
      <c r="BN67" s="172"/>
      <c r="BO67" s="172"/>
      <c r="BP67" s="173"/>
    </row>
    <row r="68" spans="56:68" x14ac:dyDescent="0.15">
      <c r="BD68" s="172"/>
      <c r="BE68" s="172"/>
      <c r="BF68" s="172"/>
      <c r="BG68" s="172"/>
      <c r="BH68" s="172"/>
      <c r="BI68" s="172"/>
      <c r="BJ68" s="172"/>
      <c r="BK68" s="173"/>
      <c r="BL68" s="173"/>
      <c r="BM68" s="174"/>
      <c r="BN68" s="172"/>
      <c r="BO68" s="172"/>
      <c r="BP68" s="173"/>
    </row>
    <row r="69" spans="56:68" x14ac:dyDescent="0.15">
      <c r="BD69" s="172"/>
      <c r="BE69" s="172"/>
      <c r="BF69" s="172"/>
      <c r="BG69" s="172"/>
      <c r="BH69" s="172"/>
      <c r="BI69" s="172"/>
      <c r="BJ69" s="172"/>
      <c r="BK69" s="173"/>
      <c r="BL69" s="173"/>
      <c r="BM69" s="174"/>
      <c r="BN69" s="172"/>
      <c r="BO69" s="172"/>
      <c r="BP69" s="173"/>
    </row>
    <row r="70" spans="56:68" x14ac:dyDescent="0.15">
      <c r="BD70" s="172"/>
      <c r="BE70" s="172"/>
      <c r="BF70" s="172"/>
      <c r="BG70" s="172"/>
      <c r="BH70" s="172"/>
      <c r="BI70" s="172"/>
      <c r="BJ70" s="172"/>
      <c r="BK70" s="173"/>
      <c r="BL70" s="173"/>
      <c r="BM70" s="174"/>
      <c r="BN70" s="172"/>
      <c r="BO70" s="172"/>
      <c r="BP70" s="173"/>
    </row>
    <row r="71" spans="56:68" x14ac:dyDescent="0.15">
      <c r="BD71" s="172"/>
      <c r="BE71" s="172"/>
      <c r="BF71" s="172"/>
      <c r="BG71" s="172"/>
      <c r="BH71" s="172"/>
      <c r="BI71" s="172"/>
      <c r="BJ71" s="172"/>
      <c r="BK71" s="173"/>
      <c r="BL71" s="173"/>
      <c r="BM71" s="174"/>
      <c r="BN71" s="172"/>
      <c r="BO71" s="172"/>
      <c r="BP71" s="173"/>
    </row>
    <row r="72" spans="56:68" x14ac:dyDescent="0.15">
      <c r="BD72" s="172"/>
      <c r="BE72" s="172"/>
      <c r="BF72" s="172"/>
      <c r="BG72" s="172"/>
      <c r="BH72" s="172"/>
      <c r="BI72" s="172"/>
      <c r="BJ72" s="172"/>
      <c r="BK72" s="173"/>
      <c r="BL72" s="173"/>
      <c r="BM72" s="174"/>
      <c r="BN72" s="172"/>
      <c r="BO72" s="172"/>
      <c r="BP72" s="173"/>
    </row>
    <row r="73" spans="56:68" x14ac:dyDescent="0.15">
      <c r="BD73" s="172"/>
      <c r="BE73" s="172"/>
      <c r="BF73" s="172"/>
      <c r="BG73" s="172"/>
      <c r="BH73" s="172"/>
      <c r="BI73" s="172"/>
      <c r="BJ73" s="172"/>
      <c r="BK73" s="173"/>
      <c r="BL73" s="173"/>
      <c r="BM73" s="174"/>
      <c r="BN73" s="172"/>
      <c r="BO73" s="172"/>
      <c r="BP73" s="173"/>
    </row>
    <row r="74" spans="56:68" x14ac:dyDescent="0.15">
      <c r="BD74" s="172"/>
      <c r="BE74" s="172"/>
      <c r="BF74" s="172"/>
      <c r="BG74" s="172"/>
      <c r="BH74" s="172"/>
      <c r="BI74" s="172"/>
      <c r="BJ74" s="172"/>
      <c r="BK74" s="173"/>
      <c r="BL74" s="173"/>
      <c r="BM74" s="174"/>
      <c r="BN74" s="172"/>
      <c r="BO74" s="172"/>
      <c r="BP74" s="173"/>
    </row>
    <row r="75" spans="56:68" x14ac:dyDescent="0.15">
      <c r="BD75" s="172"/>
      <c r="BE75" s="172"/>
      <c r="BF75" s="172"/>
      <c r="BG75" s="172"/>
      <c r="BH75" s="172"/>
      <c r="BI75" s="172"/>
      <c r="BJ75" s="172"/>
      <c r="BK75" s="173"/>
      <c r="BL75" s="173"/>
      <c r="BM75" s="174"/>
      <c r="BN75" s="172"/>
      <c r="BO75" s="172"/>
      <c r="BP75" s="173"/>
    </row>
    <row r="76" spans="56:68" x14ac:dyDescent="0.15">
      <c r="BD76" s="172"/>
      <c r="BE76" s="172"/>
      <c r="BF76" s="172"/>
      <c r="BG76" s="172"/>
      <c r="BH76" s="172"/>
      <c r="BI76" s="172"/>
      <c r="BJ76" s="172"/>
      <c r="BK76" s="173"/>
      <c r="BL76" s="173"/>
      <c r="BM76" s="174"/>
      <c r="BN76" s="172"/>
      <c r="BO76" s="172"/>
      <c r="BP76" s="173"/>
    </row>
    <row r="77" spans="56:68" x14ac:dyDescent="0.15">
      <c r="BD77" s="172"/>
      <c r="BE77" s="172"/>
      <c r="BF77" s="172"/>
      <c r="BG77" s="172"/>
      <c r="BH77" s="172"/>
      <c r="BI77" s="172"/>
      <c r="BJ77" s="172"/>
      <c r="BK77" s="173"/>
      <c r="BL77" s="173"/>
      <c r="BM77" s="174"/>
      <c r="BN77" s="172"/>
      <c r="BO77" s="172"/>
      <c r="BP77" s="173"/>
    </row>
    <row r="78" spans="56:68" x14ac:dyDescent="0.15">
      <c r="BD78" s="172"/>
      <c r="BE78" s="172"/>
      <c r="BF78" s="172"/>
      <c r="BG78" s="172"/>
      <c r="BH78" s="172"/>
      <c r="BI78" s="172"/>
      <c r="BJ78" s="172"/>
      <c r="BK78" s="173"/>
      <c r="BL78" s="173"/>
      <c r="BM78" s="174"/>
      <c r="BN78" s="172"/>
      <c r="BO78" s="172"/>
      <c r="BP78" s="173"/>
    </row>
    <row r="79" spans="56:68" x14ac:dyDescent="0.15">
      <c r="BD79" s="172"/>
      <c r="BE79" s="172"/>
      <c r="BF79" s="172"/>
      <c r="BG79" s="172"/>
      <c r="BH79" s="172"/>
      <c r="BI79" s="172"/>
      <c r="BJ79" s="172"/>
      <c r="BK79" s="173"/>
      <c r="BL79" s="173"/>
      <c r="BM79" s="174"/>
      <c r="BN79" s="172"/>
      <c r="BO79" s="172"/>
      <c r="BP79" s="173"/>
    </row>
    <row r="80" spans="56:68" x14ac:dyDescent="0.15">
      <c r="BD80" s="172"/>
      <c r="BE80" s="172"/>
      <c r="BF80" s="172"/>
      <c r="BG80" s="172"/>
      <c r="BH80" s="172"/>
      <c r="BI80" s="172"/>
      <c r="BJ80" s="172"/>
      <c r="BK80" s="173"/>
      <c r="BL80" s="173"/>
      <c r="BM80" s="174"/>
      <c r="BN80" s="172"/>
      <c r="BO80" s="172"/>
      <c r="BP80" s="173"/>
    </row>
    <row r="81" spans="56:68" x14ac:dyDescent="0.15">
      <c r="BD81" s="172"/>
      <c r="BE81" s="172"/>
      <c r="BF81" s="172"/>
      <c r="BG81" s="172"/>
      <c r="BH81" s="172"/>
      <c r="BI81" s="172"/>
      <c r="BJ81" s="172"/>
      <c r="BK81" s="173"/>
      <c r="BL81" s="173"/>
      <c r="BM81" s="174"/>
      <c r="BN81" s="172"/>
      <c r="BO81" s="172"/>
      <c r="BP81" s="173"/>
    </row>
    <row r="82" spans="56:68" x14ac:dyDescent="0.15">
      <c r="BD82" s="172"/>
      <c r="BE82" s="172"/>
      <c r="BF82" s="172"/>
      <c r="BG82" s="172"/>
      <c r="BH82" s="172"/>
      <c r="BI82" s="172"/>
      <c r="BJ82" s="172"/>
      <c r="BK82" s="173"/>
      <c r="BL82" s="173"/>
      <c r="BM82" s="174"/>
      <c r="BN82" s="172"/>
      <c r="BO82" s="172"/>
      <c r="BP82" s="173"/>
    </row>
    <row r="83" spans="56:68" x14ac:dyDescent="0.15">
      <c r="BD83" s="172"/>
      <c r="BE83" s="172"/>
      <c r="BF83" s="172"/>
      <c r="BG83" s="172"/>
      <c r="BH83" s="172"/>
      <c r="BI83" s="172"/>
      <c r="BJ83" s="172"/>
      <c r="BK83" s="173"/>
      <c r="BL83" s="173"/>
      <c r="BM83" s="174"/>
      <c r="BN83" s="172"/>
      <c r="BO83" s="172"/>
      <c r="BP83" s="173"/>
    </row>
    <row r="84" spans="56:68" x14ac:dyDescent="0.15">
      <c r="BD84" s="172"/>
      <c r="BE84" s="172"/>
      <c r="BF84" s="172"/>
      <c r="BG84" s="172"/>
      <c r="BH84" s="172"/>
      <c r="BI84" s="172"/>
      <c r="BJ84" s="172"/>
      <c r="BK84" s="173"/>
      <c r="BL84" s="173"/>
      <c r="BM84" s="174"/>
      <c r="BN84" s="172"/>
      <c r="BO84" s="172"/>
      <c r="BP84" s="173"/>
    </row>
    <row r="85" spans="56:68" x14ac:dyDescent="0.15">
      <c r="BD85" s="172"/>
      <c r="BE85" s="172"/>
      <c r="BF85" s="172"/>
      <c r="BG85" s="172"/>
      <c r="BH85" s="172"/>
      <c r="BI85" s="172"/>
      <c r="BJ85" s="172"/>
      <c r="BK85" s="173"/>
      <c r="BL85" s="173"/>
      <c r="BM85" s="174"/>
      <c r="BN85" s="172"/>
      <c r="BO85" s="172"/>
      <c r="BP85" s="173"/>
    </row>
    <row r="86" spans="56:68" x14ac:dyDescent="0.15">
      <c r="BD86" s="172"/>
      <c r="BE86" s="172"/>
      <c r="BF86" s="172"/>
      <c r="BG86" s="172"/>
      <c r="BH86" s="172"/>
      <c r="BI86" s="172"/>
      <c r="BJ86" s="172"/>
      <c r="BK86" s="173"/>
      <c r="BL86" s="173"/>
      <c r="BM86" s="174"/>
      <c r="BN86" s="172"/>
      <c r="BO86" s="172"/>
      <c r="BP86" s="173"/>
    </row>
    <row r="87" spans="56:68" x14ac:dyDescent="0.15">
      <c r="BD87" s="172"/>
      <c r="BE87" s="172"/>
      <c r="BF87" s="172"/>
      <c r="BG87" s="172"/>
      <c r="BH87" s="172"/>
      <c r="BI87" s="172"/>
      <c r="BJ87" s="172"/>
      <c r="BK87" s="173"/>
      <c r="BL87" s="173"/>
      <c r="BM87" s="174"/>
      <c r="BN87" s="172"/>
      <c r="BO87" s="172"/>
      <c r="BP87" s="173"/>
    </row>
    <row r="88" spans="56:68" x14ac:dyDescent="0.15">
      <c r="BD88" s="172"/>
      <c r="BE88" s="172"/>
      <c r="BF88" s="172"/>
      <c r="BG88" s="172"/>
      <c r="BH88" s="172"/>
      <c r="BI88" s="172"/>
      <c r="BJ88" s="172"/>
      <c r="BK88" s="173"/>
      <c r="BL88" s="173"/>
      <c r="BM88" s="174"/>
      <c r="BN88" s="172"/>
      <c r="BO88" s="172"/>
      <c r="BP88" s="173"/>
    </row>
    <row r="89" spans="56:68" x14ac:dyDescent="0.15">
      <c r="BD89" s="172"/>
      <c r="BE89" s="172"/>
      <c r="BF89" s="172"/>
      <c r="BG89" s="172"/>
      <c r="BH89" s="172"/>
      <c r="BI89" s="172"/>
      <c r="BJ89" s="172"/>
      <c r="BK89" s="173"/>
      <c r="BL89" s="173"/>
      <c r="BM89" s="174"/>
      <c r="BN89" s="172"/>
      <c r="BO89" s="172"/>
      <c r="BP89" s="173"/>
    </row>
    <row r="90" spans="56:68" x14ac:dyDescent="0.15">
      <c r="BD90" s="172"/>
      <c r="BE90" s="172"/>
      <c r="BF90" s="172"/>
      <c r="BG90" s="172"/>
      <c r="BH90" s="172"/>
      <c r="BI90" s="172"/>
      <c r="BJ90" s="172"/>
      <c r="BK90" s="173"/>
      <c r="BL90" s="173"/>
      <c r="BM90" s="174"/>
      <c r="BN90" s="172"/>
      <c r="BO90" s="172"/>
      <c r="BP90" s="173"/>
    </row>
    <row r="91" spans="56:68" x14ac:dyDescent="0.15">
      <c r="BD91" s="172"/>
      <c r="BE91" s="172"/>
      <c r="BF91" s="172"/>
      <c r="BG91" s="172"/>
      <c r="BH91" s="172"/>
      <c r="BI91" s="172"/>
      <c r="BJ91" s="172"/>
      <c r="BK91" s="173"/>
      <c r="BL91" s="173"/>
      <c r="BM91" s="174"/>
      <c r="BN91" s="172"/>
      <c r="BO91" s="172"/>
      <c r="BP91" s="173"/>
    </row>
    <row r="92" spans="56:68" x14ac:dyDescent="0.15">
      <c r="BD92" s="172"/>
      <c r="BE92" s="172"/>
      <c r="BF92" s="172"/>
      <c r="BG92" s="172"/>
      <c r="BH92" s="172"/>
      <c r="BI92" s="172"/>
      <c r="BJ92" s="172"/>
      <c r="BK92" s="173"/>
      <c r="BL92" s="173"/>
      <c r="BM92" s="174"/>
      <c r="BN92" s="172"/>
      <c r="BO92" s="172"/>
      <c r="BP92" s="173"/>
    </row>
    <row r="93" spans="56:68" x14ac:dyDescent="0.15">
      <c r="BD93" s="172"/>
      <c r="BE93" s="172"/>
      <c r="BF93" s="172"/>
      <c r="BG93" s="172"/>
      <c r="BH93" s="172"/>
      <c r="BI93" s="172"/>
      <c r="BJ93" s="172"/>
      <c r="BK93" s="173"/>
      <c r="BL93" s="173"/>
      <c r="BM93" s="174"/>
      <c r="BN93" s="172"/>
      <c r="BO93" s="172"/>
      <c r="BP93" s="173"/>
    </row>
    <row r="94" spans="56:68" x14ac:dyDescent="0.15">
      <c r="BD94" s="172"/>
      <c r="BE94" s="172"/>
      <c r="BF94" s="172"/>
      <c r="BG94" s="172"/>
      <c r="BH94" s="172"/>
      <c r="BI94" s="172"/>
      <c r="BJ94" s="172"/>
      <c r="BK94" s="173"/>
      <c r="BL94" s="173"/>
      <c r="BM94" s="174"/>
      <c r="BN94" s="172"/>
      <c r="BO94" s="172"/>
      <c r="BP94" s="173"/>
    </row>
    <row r="95" spans="56:68" x14ac:dyDescent="0.15">
      <c r="BD95" s="172"/>
      <c r="BE95" s="172"/>
      <c r="BF95" s="172"/>
      <c r="BG95" s="172"/>
      <c r="BH95" s="172"/>
      <c r="BI95" s="172"/>
      <c r="BJ95" s="172"/>
      <c r="BK95" s="173"/>
      <c r="BL95" s="173"/>
      <c r="BM95" s="174"/>
      <c r="BN95" s="172"/>
      <c r="BO95" s="172"/>
      <c r="BP95" s="173"/>
    </row>
    <row r="96" spans="56:68" x14ac:dyDescent="0.15">
      <c r="BD96" s="172"/>
      <c r="BE96" s="172"/>
      <c r="BF96" s="172"/>
      <c r="BG96" s="172"/>
      <c r="BH96" s="172"/>
      <c r="BI96" s="172"/>
      <c r="BJ96" s="172"/>
      <c r="BK96" s="173"/>
      <c r="BL96" s="173"/>
      <c r="BM96" s="174"/>
      <c r="BN96" s="172"/>
      <c r="BO96" s="172"/>
      <c r="BP96" s="173"/>
    </row>
    <row r="97" spans="56:68" x14ac:dyDescent="0.15">
      <c r="BD97" s="172"/>
      <c r="BE97" s="172"/>
      <c r="BF97" s="172"/>
      <c r="BG97" s="172"/>
      <c r="BH97" s="172"/>
      <c r="BI97" s="172"/>
      <c r="BJ97" s="172"/>
      <c r="BK97" s="173"/>
      <c r="BL97" s="173"/>
      <c r="BM97" s="174"/>
      <c r="BN97" s="172"/>
      <c r="BO97" s="172"/>
      <c r="BP97" s="173"/>
    </row>
    <row r="98" spans="56:68" x14ac:dyDescent="0.15">
      <c r="BD98" s="172"/>
      <c r="BE98" s="172"/>
      <c r="BF98" s="172"/>
      <c r="BG98" s="172"/>
      <c r="BH98" s="172"/>
      <c r="BI98" s="172"/>
      <c r="BJ98" s="172"/>
      <c r="BK98" s="173"/>
      <c r="BL98" s="173"/>
      <c r="BM98" s="174"/>
      <c r="BN98" s="172"/>
      <c r="BO98" s="172"/>
      <c r="BP98" s="173"/>
    </row>
    <row r="99" spans="56:68" x14ac:dyDescent="0.15">
      <c r="BD99" s="172"/>
      <c r="BE99" s="172"/>
      <c r="BF99" s="172"/>
      <c r="BG99" s="172"/>
      <c r="BH99" s="172"/>
      <c r="BI99" s="172"/>
      <c r="BJ99" s="172"/>
      <c r="BK99" s="173"/>
      <c r="BL99" s="173"/>
      <c r="BM99" s="174"/>
      <c r="BN99" s="172"/>
      <c r="BO99" s="172"/>
      <c r="BP99" s="173"/>
    </row>
    <row r="100" spans="56:68" x14ac:dyDescent="0.15">
      <c r="BD100" s="172"/>
      <c r="BE100" s="172"/>
      <c r="BF100" s="172"/>
      <c r="BG100" s="172"/>
      <c r="BH100" s="172"/>
      <c r="BI100" s="172"/>
      <c r="BJ100" s="172"/>
      <c r="BK100" s="173"/>
      <c r="BL100" s="173"/>
      <c r="BM100" s="174"/>
      <c r="BN100" s="172"/>
      <c r="BO100" s="172"/>
      <c r="BP100" s="173"/>
    </row>
    <row r="101" spans="56:68" x14ac:dyDescent="0.15">
      <c r="BD101" s="172"/>
      <c r="BE101" s="172"/>
      <c r="BF101" s="172"/>
      <c r="BG101" s="172"/>
      <c r="BH101" s="172"/>
      <c r="BI101" s="172"/>
      <c r="BJ101" s="172"/>
      <c r="BK101" s="173"/>
      <c r="BL101" s="173"/>
      <c r="BM101" s="174"/>
      <c r="BN101" s="172"/>
      <c r="BO101" s="172"/>
      <c r="BP101" s="173"/>
    </row>
    <row r="102" spans="56:68" x14ac:dyDescent="0.15">
      <c r="BD102" s="172"/>
      <c r="BE102" s="172"/>
      <c r="BF102" s="172"/>
      <c r="BG102" s="172"/>
      <c r="BH102" s="172"/>
      <c r="BI102" s="172"/>
      <c r="BJ102" s="172"/>
      <c r="BK102" s="173"/>
      <c r="BL102" s="173"/>
      <c r="BM102" s="174"/>
      <c r="BN102" s="172"/>
      <c r="BO102" s="172"/>
      <c r="BP102" s="173"/>
    </row>
    <row r="103" spans="56:68" x14ac:dyDescent="0.15">
      <c r="BD103" s="172"/>
      <c r="BE103" s="172"/>
      <c r="BF103" s="172"/>
      <c r="BG103" s="172"/>
      <c r="BH103" s="172"/>
      <c r="BI103" s="172"/>
      <c r="BJ103" s="172"/>
      <c r="BK103" s="173"/>
      <c r="BL103" s="173"/>
      <c r="BM103" s="174"/>
      <c r="BN103" s="172"/>
      <c r="BO103" s="172"/>
      <c r="BP103" s="173"/>
    </row>
    <row r="104" spans="56:68" x14ac:dyDescent="0.15">
      <c r="BD104" s="172"/>
      <c r="BE104" s="172"/>
      <c r="BF104" s="172"/>
      <c r="BG104" s="172"/>
      <c r="BH104" s="172"/>
      <c r="BI104" s="172"/>
      <c r="BJ104" s="172"/>
      <c r="BK104" s="173"/>
      <c r="BL104" s="173"/>
      <c r="BM104" s="174"/>
      <c r="BN104" s="172"/>
      <c r="BO104" s="172"/>
      <c r="BP104" s="173"/>
    </row>
    <row r="105" spans="56:68" x14ac:dyDescent="0.15">
      <c r="BD105" s="172"/>
      <c r="BE105" s="172"/>
      <c r="BF105" s="172"/>
      <c r="BG105" s="172"/>
      <c r="BH105" s="172"/>
      <c r="BI105" s="172"/>
      <c r="BJ105" s="172"/>
      <c r="BK105" s="173"/>
      <c r="BL105" s="173"/>
      <c r="BM105" s="174"/>
      <c r="BN105" s="172"/>
      <c r="BO105" s="172"/>
      <c r="BP105" s="173"/>
    </row>
    <row r="106" spans="56:68" x14ac:dyDescent="0.15">
      <c r="BD106" s="172"/>
      <c r="BE106" s="172"/>
      <c r="BF106" s="172"/>
      <c r="BG106" s="172"/>
      <c r="BH106" s="172"/>
      <c r="BI106" s="172"/>
      <c r="BJ106" s="172"/>
      <c r="BK106" s="173"/>
      <c r="BL106" s="173"/>
      <c r="BM106" s="174"/>
      <c r="BN106" s="172"/>
      <c r="BO106" s="172"/>
      <c r="BP106" s="173"/>
    </row>
    <row r="107" spans="56:68" x14ac:dyDescent="0.15">
      <c r="BD107" s="172"/>
      <c r="BE107" s="172"/>
      <c r="BF107" s="172"/>
      <c r="BG107" s="172"/>
      <c r="BH107" s="172"/>
      <c r="BI107" s="172"/>
      <c r="BJ107" s="172"/>
      <c r="BK107" s="173"/>
      <c r="BL107" s="173"/>
      <c r="BM107" s="174"/>
      <c r="BN107" s="172"/>
      <c r="BO107" s="172"/>
      <c r="BP107" s="173"/>
    </row>
    <row r="108" spans="56:68" x14ac:dyDescent="0.15">
      <c r="BD108" s="172"/>
      <c r="BE108" s="172"/>
      <c r="BF108" s="172"/>
      <c r="BG108" s="172"/>
      <c r="BH108" s="172"/>
      <c r="BI108" s="172"/>
      <c r="BJ108" s="172"/>
      <c r="BK108" s="173"/>
      <c r="BL108" s="173"/>
      <c r="BM108" s="174"/>
      <c r="BN108" s="172"/>
      <c r="BO108" s="172"/>
      <c r="BP108" s="173"/>
    </row>
    <row r="109" spans="56:68" x14ac:dyDescent="0.15">
      <c r="BD109" s="172"/>
      <c r="BE109" s="172"/>
      <c r="BF109" s="172"/>
      <c r="BG109" s="172"/>
      <c r="BH109" s="172"/>
      <c r="BI109" s="172"/>
      <c r="BJ109" s="172"/>
      <c r="BK109" s="173"/>
      <c r="BL109" s="173"/>
      <c r="BM109" s="174"/>
      <c r="BN109" s="172"/>
      <c r="BO109" s="172"/>
      <c r="BP109" s="173"/>
    </row>
    <row r="110" spans="56:68" x14ac:dyDescent="0.15">
      <c r="BD110" s="172"/>
      <c r="BE110" s="172"/>
      <c r="BF110" s="172"/>
      <c r="BG110" s="172"/>
      <c r="BH110" s="172"/>
      <c r="BI110" s="172"/>
      <c r="BJ110" s="172"/>
      <c r="BK110" s="173"/>
      <c r="BL110" s="173"/>
      <c r="BM110" s="174"/>
      <c r="BN110" s="172"/>
      <c r="BO110" s="172"/>
      <c r="BP110" s="173"/>
    </row>
    <row r="111" spans="56:68" x14ac:dyDescent="0.15">
      <c r="BD111" s="172"/>
      <c r="BE111" s="172"/>
      <c r="BF111" s="172"/>
      <c r="BG111" s="172"/>
      <c r="BH111" s="172"/>
      <c r="BI111" s="172"/>
      <c r="BJ111" s="172"/>
      <c r="BK111" s="173"/>
      <c r="BL111" s="173"/>
      <c r="BM111" s="174"/>
      <c r="BN111" s="172"/>
      <c r="BO111" s="172"/>
      <c r="BP111" s="173"/>
    </row>
    <row r="112" spans="56:68" x14ac:dyDescent="0.15">
      <c r="BD112" s="172"/>
      <c r="BE112" s="172"/>
      <c r="BF112" s="172"/>
      <c r="BG112" s="172"/>
      <c r="BH112" s="172"/>
      <c r="BI112" s="172"/>
      <c r="BJ112" s="172"/>
      <c r="BK112" s="173"/>
      <c r="BL112" s="173"/>
      <c r="BM112" s="174"/>
      <c r="BN112" s="172"/>
      <c r="BO112" s="172"/>
      <c r="BP112" s="173"/>
    </row>
    <row r="113" spans="56:68" x14ac:dyDescent="0.15">
      <c r="BD113" s="172"/>
      <c r="BE113" s="172"/>
      <c r="BF113" s="172"/>
      <c r="BG113" s="172"/>
      <c r="BH113" s="172"/>
      <c r="BI113" s="172"/>
      <c r="BJ113" s="172"/>
      <c r="BK113" s="173"/>
      <c r="BL113" s="173"/>
      <c r="BM113" s="174"/>
      <c r="BN113" s="172"/>
      <c r="BO113" s="172"/>
      <c r="BP113" s="173"/>
    </row>
    <row r="114" spans="56:68" x14ac:dyDescent="0.15">
      <c r="BD114" s="172"/>
      <c r="BE114" s="172"/>
      <c r="BF114" s="172"/>
      <c r="BG114" s="172"/>
      <c r="BH114" s="172"/>
      <c r="BI114" s="172"/>
      <c r="BJ114" s="172"/>
      <c r="BK114" s="173"/>
      <c r="BL114" s="173"/>
      <c r="BM114" s="174"/>
      <c r="BN114" s="172"/>
      <c r="BO114" s="172"/>
      <c r="BP114" s="173"/>
    </row>
    <row r="115" spans="56:68" x14ac:dyDescent="0.15">
      <c r="BD115" s="172"/>
      <c r="BE115" s="172"/>
      <c r="BF115" s="172"/>
      <c r="BG115" s="172"/>
      <c r="BH115" s="172"/>
      <c r="BI115" s="172"/>
      <c r="BJ115" s="172"/>
      <c r="BK115" s="173"/>
      <c r="BL115" s="173"/>
      <c r="BM115" s="174"/>
      <c r="BN115" s="172"/>
      <c r="BO115" s="172"/>
      <c r="BP115" s="173"/>
    </row>
    <row r="116" spans="56:68" x14ac:dyDescent="0.15">
      <c r="BD116" s="172"/>
      <c r="BE116" s="172"/>
      <c r="BF116" s="172"/>
      <c r="BG116" s="172"/>
      <c r="BH116" s="172"/>
      <c r="BI116" s="172"/>
      <c r="BJ116" s="172"/>
      <c r="BK116" s="173"/>
      <c r="BL116" s="173"/>
      <c r="BM116" s="174"/>
      <c r="BN116" s="172"/>
      <c r="BO116" s="172"/>
      <c r="BP116" s="173"/>
    </row>
    <row r="117" spans="56:68" x14ac:dyDescent="0.15">
      <c r="BD117" s="172"/>
      <c r="BE117" s="172"/>
      <c r="BF117" s="172"/>
      <c r="BG117" s="172"/>
      <c r="BH117" s="172"/>
      <c r="BI117" s="172"/>
      <c r="BJ117" s="172"/>
      <c r="BK117" s="173"/>
      <c r="BL117" s="173"/>
      <c r="BM117" s="174"/>
      <c r="BN117" s="172"/>
      <c r="BO117" s="172"/>
      <c r="BP117" s="173"/>
    </row>
    <row r="118" spans="56:68" x14ac:dyDescent="0.15">
      <c r="BD118" s="172"/>
      <c r="BE118" s="172"/>
      <c r="BF118" s="172"/>
      <c r="BG118" s="172"/>
      <c r="BH118" s="172"/>
      <c r="BI118" s="172"/>
      <c r="BJ118" s="172"/>
      <c r="BK118" s="173"/>
      <c r="BL118" s="173"/>
      <c r="BM118" s="174"/>
      <c r="BN118" s="172"/>
      <c r="BO118" s="172"/>
      <c r="BP118" s="173"/>
    </row>
    <row r="119" spans="56:68" x14ac:dyDescent="0.15">
      <c r="BD119" s="172"/>
      <c r="BE119" s="172"/>
      <c r="BF119" s="172"/>
      <c r="BG119" s="172"/>
      <c r="BH119" s="172"/>
      <c r="BI119" s="172"/>
      <c r="BJ119" s="172"/>
      <c r="BK119" s="173"/>
      <c r="BL119" s="173"/>
      <c r="BM119" s="174"/>
      <c r="BN119" s="172"/>
      <c r="BO119" s="172"/>
      <c r="BP119" s="173"/>
    </row>
    <row r="120" spans="56:68" x14ac:dyDescent="0.15">
      <c r="BD120" s="172"/>
      <c r="BE120" s="172"/>
      <c r="BF120" s="172"/>
      <c r="BG120" s="172"/>
      <c r="BH120" s="172"/>
      <c r="BI120" s="172"/>
      <c r="BJ120" s="172"/>
      <c r="BK120" s="173"/>
      <c r="BL120" s="173"/>
      <c r="BM120" s="174"/>
      <c r="BN120" s="172"/>
      <c r="BO120" s="172"/>
      <c r="BP120" s="173"/>
    </row>
    <row r="121" spans="56:68" x14ac:dyDescent="0.15">
      <c r="BD121" s="172"/>
      <c r="BE121" s="172"/>
      <c r="BF121" s="172"/>
      <c r="BG121" s="172"/>
      <c r="BH121" s="172"/>
      <c r="BI121" s="172"/>
      <c r="BJ121" s="172"/>
      <c r="BK121" s="173"/>
      <c r="BL121" s="173"/>
      <c r="BM121" s="174"/>
      <c r="BN121" s="172"/>
      <c r="BO121" s="172"/>
      <c r="BP121" s="173"/>
    </row>
    <row r="122" spans="56:68" x14ac:dyDescent="0.15">
      <c r="BD122" s="172"/>
      <c r="BE122" s="172"/>
      <c r="BF122" s="172"/>
      <c r="BG122" s="172"/>
      <c r="BH122" s="172"/>
      <c r="BI122" s="172"/>
      <c r="BJ122" s="172"/>
      <c r="BK122" s="173"/>
      <c r="BL122" s="173"/>
      <c r="BM122" s="174"/>
      <c r="BN122" s="172"/>
      <c r="BO122" s="172"/>
      <c r="BP122" s="173"/>
    </row>
    <row r="123" spans="56:68" x14ac:dyDescent="0.15">
      <c r="BD123" s="172"/>
      <c r="BE123" s="172"/>
      <c r="BF123" s="172"/>
      <c r="BG123" s="172"/>
      <c r="BH123" s="172"/>
      <c r="BI123" s="172"/>
      <c r="BJ123" s="172"/>
      <c r="BK123" s="173"/>
      <c r="BL123" s="173"/>
      <c r="BM123" s="174"/>
      <c r="BN123" s="172"/>
      <c r="BO123" s="172"/>
      <c r="BP123" s="173"/>
    </row>
    <row r="124" spans="56:68" x14ac:dyDescent="0.15">
      <c r="BD124" s="172"/>
      <c r="BE124" s="172"/>
      <c r="BF124" s="172"/>
      <c r="BG124" s="172"/>
      <c r="BH124" s="172"/>
      <c r="BI124" s="172"/>
      <c r="BJ124" s="172"/>
      <c r="BK124" s="173"/>
      <c r="BL124" s="173"/>
      <c r="BM124" s="174"/>
      <c r="BN124" s="172"/>
      <c r="BO124" s="172"/>
      <c r="BP124" s="173"/>
    </row>
    <row r="125" spans="56:68" x14ac:dyDescent="0.15">
      <c r="BD125" s="172"/>
      <c r="BE125" s="172"/>
      <c r="BF125" s="172"/>
      <c r="BG125" s="172"/>
      <c r="BH125" s="172"/>
      <c r="BI125" s="172"/>
      <c r="BJ125" s="172"/>
      <c r="BK125" s="173"/>
      <c r="BL125" s="173"/>
      <c r="BM125" s="174"/>
      <c r="BN125" s="172"/>
      <c r="BO125" s="172"/>
      <c r="BP125" s="173"/>
    </row>
    <row r="126" spans="56:68" x14ac:dyDescent="0.15">
      <c r="BD126" s="172"/>
      <c r="BE126" s="172"/>
      <c r="BF126" s="172"/>
      <c r="BG126" s="172"/>
      <c r="BH126" s="172"/>
      <c r="BI126" s="172"/>
      <c r="BJ126" s="172"/>
      <c r="BK126" s="173"/>
      <c r="BL126" s="173"/>
      <c r="BM126" s="174"/>
      <c r="BN126" s="172"/>
      <c r="BO126" s="172"/>
      <c r="BP126" s="173"/>
    </row>
    <row r="127" spans="56:68" x14ac:dyDescent="0.15">
      <c r="BD127" s="172"/>
      <c r="BE127" s="172"/>
      <c r="BF127" s="172"/>
      <c r="BG127" s="172"/>
      <c r="BH127" s="172"/>
      <c r="BI127" s="172"/>
      <c r="BJ127" s="172"/>
      <c r="BK127" s="173"/>
      <c r="BL127" s="173"/>
      <c r="BM127" s="174"/>
      <c r="BN127" s="172"/>
      <c r="BO127" s="172"/>
      <c r="BP127" s="173"/>
    </row>
    <row r="128" spans="56:68" x14ac:dyDescent="0.15">
      <c r="BD128" s="172"/>
      <c r="BE128" s="172"/>
      <c r="BF128" s="172"/>
      <c r="BG128" s="172"/>
      <c r="BH128" s="172"/>
      <c r="BI128" s="172"/>
      <c r="BJ128" s="172"/>
      <c r="BK128" s="173"/>
      <c r="BL128" s="173"/>
      <c r="BM128" s="174"/>
      <c r="BN128" s="172"/>
      <c r="BO128" s="172"/>
      <c r="BP128" s="173"/>
    </row>
    <row r="129" spans="56:68" x14ac:dyDescent="0.15">
      <c r="BD129" s="172"/>
      <c r="BE129" s="172"/>
      <c r="BF129" s="172"/>
      <c r="BG129" s="172"/>
      <c r="BH129" s="172"/>
      <c r="BI129" s="172"/>
      <c r="BJ129" s="172"/>
      <c r="BK129" s="173"/>
      <c r="BL129" s="173"/>
      <c r="BM129" s="174"/>
      <c r="BN129" s="172"/>
      <c r="BO129" s="172"/>
      <c r="BP129" s="173"/>
    </row>
    <row r="130" spans="56:68" x14ac:dyDescent="0.15">
      <c r="BD130" s="172"/>
      <c r="BE130" s="172"/>
      <c r="BF130" s="172"/>
      <c r="BG130" s="172"/>
      <c r="BH130" s="172"/>
      <c r="BI130" s="172"/>
      <c r="BJ130" s="172"/>
      <c r="BK130" s="173"/>
      <c r="BL130" s="173"/>
      <c r="BM130" s="174"/>
      <c r="BN130" s="172"/>
      <c r="BO130" s="172"/>
      <c r="BP130" s="173"/>
    </row>
    <row r="131" spans="56:68" x14ac:dyDescent="0.15">
      <c r="BD131" s="172"/>
      <c r="BE131" s="172"/>
      <c r="BF131" s="172"/>
      <c r="BG131" s="172"/>
      <c r="BH131" s="172"/>
      <c r="BI131" s="172"/>
      <c r="BJ131" s="172"/>
      <c r="BK131" s="173"/>
      <c r="BL131" s="173"/>
      <c r="BM131" s="174"/>
      <c r="BN131" s="172"/>
      <c r="BO131" s="172"/>
      <c r="BP131" s="173"/>
    </row>
    <row r="132" spans="56:68" x14ac:dyDescent="0.15">
      <c r="BD132" s="172"/>
      <c r="BE132" s="172"/>
      <c r="BF132" s="172"/>
      <c r="BG132" s="172"/>
      <c r="BH132" s="172"/>
      <c r="BI132" s="172"/>
      <c r="BJ132" s="172"/>
      <c r="BK132" s="173"/>
      <c r="BL132" s="173"/>
      <c r="BM132" s="174"/>
      <c r="BN132" s="172"/>
      <c r="BO132" s="172"/>
      <c r="BP132" s="173"/>
    </row>
    <row r="133" spans="56:68" x14ac:dyDescent="0.15">
      <c r="BD133" s="172"/>
      <c r="BE133" s="172"/>
      <c r="BF133" s="172"/>
      <c r="BG133" s="172"/>
      <c r="BH133" s="172"/>
      <c r="BI133" s="172"/>
      <c r="BJ133" s="172"/>
      <c r="BK133" s="173"/>
      <c r="BL133" s="173"/>
      <c r="BM133" s="174"/>
      <c r="BN133" s="172"/>
      <c r="BO133" s="172"/>
      <c r="BP133" s="173"/>
    </row>
    <row r="134" spans="56:68" x14ac:dyDescent="0.15">
      <c r="BD134" s="172"/>
      <c r="BE134" s="172"/>
      <c r="BF134" s="172"/>
      <c r="BG134" s="172"/>
      <c r="BH134" s="172"/>
      <c r="BI134" s="172"/>
      <c r="BJ134" s="172"/>
      <c r="BK134" s="173"/>
      <c r="BL134" s="173"/>
      <c r="BM134" s="174"/>
      <c r="BN134" s="172"/>
      <c r="BO134" s="172"/>
      <c r="BP134" s="173"/>
    </row>
    <row r="135" spans="56:68" x14ac:dyDescent="0.15">
      <c r="BD135" s="172"/>
      <c r="BE135" s="172"/>
      <c r="BF135" s="172"/>
      <c r="BG135" s="172"/>
      <c r="BH135" s="172"/>
      <c r="BI135" s="172"/>
      <c r="BJ135" s="172"/>
      <c r="BK135" s="173"/>
      <c r="BL135" s="173"/>
      <c r="BM135" s="174"/>
      <c r="BN135" s="172"/>
      <c r="BO135" s="172"/>
      <c r="BP135" s="173"/>
    </row>
    <row r="136" spans="56:68" x14ac:dyDescent="0.15">
      <c r="BD136" s="172"/>
      <c r="BE136" s="172"/>
      <c r="BF136" s="172"/>
      <c r="BG136" s="172"/>
      <c r="BH136" s="172"/>
      <c r="BI136" s="172"/>
      <c r="BJ136" s="172"/>
      <c r="BK136" s="173"/>
      <c r="BL136" s="173"/>
      <c r="BM136" s="174"/>
      <c r="BN136" s="172"/>
      <c r="BO136" s="172"/>
      <c r="BP136" s="173"/>
    </row>
    <row r="137" spans="56:68" x14ac:dyDescent="0.15">
      <c r="BD137" s="172"/>
      <c r="BE137" s="172"/>
      <c r="BF137" s="172"/>
      <c r="BG137" s="172"/>
      <c r="BH137" s="172"/>
      <c r="BI137" s="172"/>
      <c r="BJ137" s="172"/>
      <c r="BK137" s="173"/>
      <c r="BL137" s="173"/>
      <c r="BM137" s="174"/>
      <c r="BN137" s="172"/>
      <c r="BO137" s="172"/>
      <c r="BP137" s="173"/>
    </row>
    <row r="138" spans="56:68" x14ac:dyDescent="0.15">
      <c r="BD138" s="172"/>
      <c r="BE138" s="172"/>
      <c r="BF138" s="172"/>
      <c r="BG138" s="172"/>
      <c r="BH138" s="172"/>
      <c r="BI138" s="172"/>
      <c r="BJ138" s="172"/>
      <c r="BK138" s="173"/>
      <c r="BL138" s="173"/>
      <c r="BM138" s="174"/>
      <c r="BN138" s="172"/>
      <c r="BO138" s="172"/>
      <c r="BP138" s="173"/>
    </row>
    <row r="139" spans="56:68" x14ac:dyDescent="0.15">
      <c r="BD139" s="172"/>
      <c r="BE139" s="172"/>
      <c r="BF139" s="172"/>
      <c r="BG139" s="172"/>
      <c r="BH139" s="172"/>
      <c r="BI139" s="172"/>
      <c r="BJ139" s="172"/>
      <c r="BK139" s="173"/>
      <c r="BL139" s="173"/>
      <c r="BM139" s="174"/>
      <c r="BN139" s="172"/>
      <c r="BO139" s="172"/>
      <c r="BP139" s="173"/>
    </row>
    <row r="140" spans="56:68" x14ac:dyDescent="0.15">
      <c r="BD140" s="172"/>
      <c r="BE140" s="172"/>
      <c r="BF140" s="172"/>
      <c r="BG140" s="172"/>
      <c r="BH140" s="172"/>
      <c r="BI140" s="172"/>
      <c r="BJ140" s="172"/>
      <c r="BK140" s="173"/>
      <c r="BL140" s="173"/>
      <c r="BM140" s="174"/>
      <c r="BN140" s="172"/>
      <c r="BO140" s="172"/>
      <c r="BP140" s="173"/>
    </row>
    <row r="141" spans="56:68" x14ac:dyDescent="0.15">
      <c r="BD141" s="172"/>
      <c r="BE141" s="172"/>
      <c r="BF141" s="172"/>
      <c r="BG141" s="172"/>
      <c r="BH141" s="172"/>
      <c r="BI141" s="172"/>
      <c r="BJ141" s="172"/>
      <c r="BK141" s="173"/>
      <c r="BL141" s="173"/>
      <c r="BM141" s="174"/>
      <c r="BN141" s="172"/>
      <c r="BO141" s="172"/>
      <c r="BP141" s="173"/>
    </row>
    <row r="142" spans="56:68" x14ac:dyDescent="0.15">
      <c r="BD142" s="172"/>
      <c r="BE142" s="172"/>
      <c r="BF142" s="172"/>
      <c r="BG142" s="172"/>
      <c r="BH142" s="172"/>
      <c r="BI142" s="172"/>
      <c r="BJ142" s="172"/>
      <c r="BK142" s="173"/>
      <c r="BL142" s="173"/>
      <c r="BM142" s="174"/>
      <c r="BN142" s="172"/>
      <c r="BO142" s="172"/>
      <c r="BP142" s="173"/>
    </row>
    <row r="143" spans="56:68" x14ac:dyDescent="0.15">
      <c r="BD143" s="172"/>
      <c r="BE143" s="172"/>
      <c r="BF143" s="172"/>
      <c r="BG143" s="172"/>
      <c r="BH143" s="172"/>
      <c r="BI143" s="172"/>
      <c r="BJ143" s="172"/>
      <c r="BK143" s="173"/>
      <c r="BL143" s="173"/>
      <c r="BM143" s="174"/>
      <c r="BN143" s="172"/>
      <c r="BO143" s="172"/>
      <c r="BP143" s="173"/>
    </row>
    <row r="144" spans="56:68" x14ac:dyDescent="0.15">
      <c r="BD144" s="172"/>
      <c r="BE144" s="172"/>
      <c r="BF144" s="172"/>
      <c r="BG144" s="172"/>
      <c r="BH144" s="172"/>
      <c r="BI144" s="172"/>
      <c r="BJ144" s="172"/>
      <c r="BK144" s="173"/>
      <c r="BL144" s="173"/>
      <c r="BM144" s="174"/>
      <c r="BN144" s="172"/>
      <c r="BO144" s="172"/>
      <c r="BP144" s="173"/>
    </row>
    <row r="145" spans="56:68" x14ac:dyDescent="0.15">
      <c r="BD145" s="172"/>
      <c r="BE145" s="172"/>
      <c r="BF145" s="172"/>
      <c r="BG145" s="172"/>
      <c r="BH145" s="172"/>
      <c r="BI145" s="172"/>
      <c r="BJ145" s="172"/>
      <c r="BK145" s="173"/>
      <c r="BL145" s="173"/>
      <c r="BM145" s="174"/>
      <c r="BN145" s="172"/>
      <c r="BO145" s="172"/>
      <c r="BP145" s="173"/>
    </row>
    <row r="146" spans="56:68" x14ac:dyDescent="0.15">
      <c r="BD146" s="172"/>
      <c r="BE146" s="172"/>
      <c r="BF146" s="172"/>
      <c r="BG146" s="172"/>
      <c r="BH146" s="172"/>
      <c r="BI146" s="172"/>
      <c r="BJ146" s="172"/>
      <c r="BK146" s="173"/>
      <c r="BL146" s="173"/>
      <c r="BM146" s="174"/>
      <c r="BN146" s="172"/>
      <c r="BO146" s="172"/>
      <c r="BP146" s="173"/>
    </row>
    <row r="147" spans="56:68" x14ac:dyDescent="0.15">
      <c r="BD147" s="172"/>
      <c r="BE147" s="172"/>
      <c r="BF147" s="172"/>
      <c r="BG147" s="172"/>
      <c r="BH147" s="172"/>
      <c r="BI147" s="172"/>
      <c r="BJ147" s="172"/>
      <c r="BK147" s="173"/>
      <c r="BL147" s="173"/>
      <c r="BM147" s="174"/>
      <c r="BN147" s="172"/>
      <c r="BO147" s="172"/>
      <c r="BP147" s="173"/>
    </row>
    <row r="148" spans="56:68" x14ac:dyDescent="0.15">
      <c r="BD148" s="172"/>
      <c r="BE148" s="172"/>
      <c r="BF148" s="172"/>
      <c r="BG148" s="172"/>
      <c r="BH148" s="172"/>
      <c r="BI148" s="172"/>
      <c r="BJ148" s="172"/>
      <c r="BK148" s="173"/>
      <c r="BL148" s="173"/>
      <c r="BM148" s="174"/>
      <c r="BN148" s="172"/>
      <c r="BO148" s="172"/>
      <c r="BP148" s="173"/>
    </row>
    <row r="149" spans="56:68" x14ac:dyDescent="0.15">
      <c r="BD149" s="172"/>
      <c r="BE149" s="172"/>
      <c r="BF149" s="172"/>
      <c r="BG149" s="172"/>
      <c r="BH149" s="172"/>
      <c r="BI149" s="172"/>
      <c r="BJ149" s="172"/>
      <c r="BK149" s="173"/>
      <c r="BL149" s="173"/>
      <c r="BM149" s="174"/>
      <c r="BN149" s="172"/>
      <c r="BO149" s="172"/>
      <c r="BP149" s="173"/>
    </row>
    <row r="150" spans="56:68" x14ac:dyDescent="0.15">
      <c r="BD150" s="172"/>
      <c r="BE150" s="172"/>
      <c r="BF150" s="172"/>
      <c r="BG150" s="172"/>
      <c r="BH150" s="172"/>
      <c r="BI150" s="172"/>
      <c r="BJ150" s="172"/>
      <c r="BK150" s="173"/>
      <c r="BL150" s="173"/>
      <c r="BM150" s="174"/>
      <c r="BN150" s="172"/>
      <c r="BO150" s="172"/>
      <c r="BP150" s="173"/>
    </row>
    <row r="151" spans="56:68" x14ac:dyDescent="0.15">
      <c r="BD151" s="172"/>
      <c r="BE151" s="172"/>
      <c r="BF151" s="172"/>
      <c r="BG151" s="172"/>
      <c r="BH151" s="172"/>
      <c r="BI151" s="172"/>
      <c r="BJ151" s="172"/>
      <c r="BK151" s="173"/>
      <c r="BL151" s="173"/>
      <c r="BM151" s="174"/>
      <c r="BN151" s="172"/>
      <c r="BO151" s="172"/>
      <c r="BP151" s="173"/>
    </row>
    <row r="152" spans="56:68" x14ac:dyDescent="0.15">
      <c r="BD152" s="172"/>
      <c r="BE152" s="172"/>
      <c r="BF152" s="172"/>
      <c r="BG152" s="172"/>
      <c r="BH152" s="172"/>
      <c r="BI152" s="172"/>
      <c r="BJ152" s="172"/>
      <c r="BK152" s="173"/>
      <c r="BL152" s="173"/>
      <c r="BM152" s="174"/>
      <c r="BN152" s="172"/>
      <c r="BO152" s="172"/>
      <c r="BP152" s="173"/>
    </row>
    <row r="153" spans="56:68" x14ac:dyDescent="0.15">
      <c r="BD153" s="172"/>
      <c r="BE153" s="172"/>
      <c r="BF153" s="172"/>
      <c r="BG153" s="172"/>
      <c r="BH153" s="172"/>
      <c r="BI153" s="172"/>
      <c r="BJ153" s="172"/>
      <c r="BK153" s="173"/>
      <c r="BL153" s="173"/>
      <c r="BM153" s="174"/>
      <c r="BN153" s="172"/>
      <c r="BO153" s="172"/>
      <c r="BP153" s="173"/>
    </row>
    <row r="154" spans="56:68" x14ac:dyDescent="0.15">
      <c r="BD154" s="172"/>
      <c r="BE154" s="172"/>
      <c r="BF154" s="172"/>
      <c r="BG154" s="172"/>
      <c r="BH154" s="172"/>
      <c r="BI154" s="172"/>
      <c r="BJ154" s="172"/>
      <c r="BK154" s="173"/>
      <c r="BL154" s="173"/>
      <c r="BM154" s="174"/>
      <c r="BN154" s="172"/>
      <c r="BO154" s="172"/>
      <c r="BP154" s="173"/>
    </row>
    <row r="155" spans="56:68" x14ac:dyDescent="0.15">
      <c r="BD155" s="172"/>
      <c r="BE155" s="172"/>
      <c r="BF155" s="172"/>
      <c r="BG155" s="172"/>
      <c r="BH155" s="172"/>
      <c r="BI155" s="172"/>
      <c r="BJ155" s="172"/>
      <c r="BK155" s="173"/>
      <c r="BL155" s="173"/>
      <c r="BM155" s="174"/>
      <c r="BN155" s="172"/>
      <c r="BO155" s="172"/>
      <c r="BP155" s="173"/>
    </row>
    <row r="156" spans="56:68" x14ac:dyDescent="0.15">
      <c r="BD156" s="172"/>
      <c r="BE156" s="172"/>
      <c r="BF156" s="172"/>
      <c r="BG156" s="172"/>
      <c r="BH156" s="172"/>
      <c r="BI156" s="172"/>
      <c r="BJ156" s="172"/>
      <c r="BK156" s="173"/>
      <c r="BL156" s="173"/>
      <c r="BM156" s="174"/>
      <c r="BN156" s="172"/>
      <c r="BO156" s="172"/>
      <c r="BP156" s="173"/>
    </row>
    <row r="157" spans="56:68" x14ac:dyDescent="0.15">
      <c r="BD157" s="172"/>
      <c r="BE157" s="172"/>
      <c r="BF157" s="172"/>
      <c r="BG157" s="172"/>
      <c r="BH157" s="172"/>
      <c r="BI157" s="172"/>
      <c r="BJ157" s="172"/>
      <c r="BK157" s="173"/>
      <c r="BL157" s="173"/>
      <c r="BM157" s="174"/>
      <c r="BN157" s="172"/>
      <c r="BO157" s="172"/>
      <c r="BP157" s="173"/>
    </row>
    <row r="158" spans="56:68" x14ac:dyDescent="0.15">
      <c r="BD158" s="172"/>
      <c r="BE158" s="172"/>
      <c r="BF158" s="172"/>
      <c r="BG158" s="172"/>
      <c r="BH158" s="172"/>
      <c r="BI158" s="172"/>
      <c r="BJ158" s="172"/>
      <c r="BK158" s="173"/>
      <c r="BL158" s="173"/>
      <c r="BM158" s="174"/>
      <c r="BN158" s="172"/>
      <c r="BO158" s="172"/>
      <c r="BP158" s="173"/>
    </row>
    <row r="159" spans="56:68" x14ac:dyDescent="0.15">
      <c r="BD159" s="172"/>
      <c r="BE159" s="172"/>
      <c r="BF159" s="172"/>
      <c r="BG159" s="172"/>
      <c r="BH159" s="172"/>
      <c r="BI159" s="172"/>
      <c r="BJ159" s="172"/>
      <c r="BK159" s="173"/>
      <c r="BL159" s="173"/>
      <c r="BM159" s="174"/>
      <c r="BN159" s="172"/>
      <c r="BO159" s="172"/>
      <c r="BP159" s="173"/>
    </row>
    <row r="160" spans="56:68" x14ac:dyDescent="0.15">
      <c r="BD160" s="172"/>
      <c r="BE160" s="172"/>
      <c r="BF160" s="172"/>
      <c r="BG160" s="172"/>
      <c r="BH160" s="172"/>
      <c r="BI160" s="172"/>
      <c r="BJ160" s="172"/>
      <c r="BK160" s="173"/>
      <c r="BL160" s="173"/>
      <c r="BM160" s="174"/>
      <c r="BN160" s="172"/>
      <c r="BO160" s="172"/>
      <c r="BP160" s="173"/>
    </row>
    <row r="161" spans="56:68" x14ac:dyDescent="0.15">
      <c r="BD161" s="172"/>
      <c r="BE161" s="172"/>
      <c r="BF161" s="172"/>
      <c r="BG161" s="172"/>
      <c r="BH161" s="172"/>
      <c r="BI161" s="172"/>
      <c r="BJ161" s="172"/>
      <c r="BK161" s="173"/>
      <c r="BL161" s="173"/>
      <c r="BM161" s="174"/>
      <c r="BN161" s="172"/>
      <c r="BO161" s="172"/>
      <c r="BP161" s="173"/>
    </row>
    <row r="162" spans="56:68" x14ac:dyDescent="0.15">
      <c r="BD162" s="172"/>
      <c r="BE162" s="172"/>
      <c r="BF162" s="172"/>
      <c r="BG162" s="172"/>
      <c r="BH162" s="172"/>
      <c r="BI162" s="172"/>
      <c r="BJ162" s="172"/>
      <c r="BK162" s="173"/>
      <c r="BL162" s="173"/>
      <c r="BM162" s="174"/>
      <c r="BN162" s="172"/>
      <c r="BO162" s="172"/>
      <c r="BP162" s="173"/>
    </row>
    <row r="163" spans="56:68" x14ac:dyDescent="0.15">
      <c r="BD163" s="172"/>
      <c r="BE163" s="172"/>
      <c r="BF163" s="172"/>
      <c r="BG163" s="172"/>
      <c r="BH163" s="172"/>
      <c r="BI163" s="172"/>
      <c r="BJ163" s="172"/>
      <c r="BK163" s="173"/>
      <c r="BL163" s="173"/>
      <c r="BM163" s="174"/>
      <c r="BN163" s="172"/>
      <c r="BO163" s="172"/>
      <c r="BP163" s="173"/>
    </row>
    <row r="164" spans="56:68" x14ac:dyDescent="0.15">
      <c r="BD164" s="172"/>
      <c r="BE164" s="172"/>
      <c r="BF164" s="172"/>
      <c r="BG164" s="172"/>
      <c r="BH164" s="172"/>
      <c r="BI164" s="172"/>
      <c r="BJ164" s="172"/>
      <c r="BK164" s="173"/>
      <c r="BL164" s="173"/>
      <c r="BM164" s="174"/>
      <c r="BN164" s="172"/>
      <c r="BO164" s="172"/>
      <c r="BP164" s="173"/>
    </row>
    <row r="165" spans="56:68" x14ac:dyDescent="0.15">
      <c r="BD165" s="172"/>
      <c r="BE165" s="172"/>
      <c r="BF165" s="172"/>
      <c r="BG165" s="172"/>
      <c r="BH165" s="172"/>
      <c r="BI165" s="172"/>
      <c r="BJ165" s="172"/>
      <c r="BK165" s="173"/>
      <c r="BL165" s="173"/>
      <c r="BM165" s="174"/>
      <c r="BN165" s="172"/>
      <c r="BO165" s="172"/>
      <c r="BP165" s="173"/>
    </row>
    <row r="166" spans="56:68" x14ac:dyDescent="0.15">
      <c r="BD166" s="172"/>
      <c r="BE166" s="172"/>
      <c r="BF166" s="172"/>
      <c r="BG166" s="172"/>
      <c r="BH166" s="172"/>
      <c r="BI166" s="172"/>
      <c r="BJ166" s="172"/>
      <c r="BK166" s="173"/>
      <c r="BL166" s="173"/>
      <c r="BM166" s="174"/>
      <c r="BN166" s="172"/>
      <c r="BO166" s="172"/>
      <c r="BP166" s="173"/>
    </row>
    <row r="167" spans="56:68" x14ac:dyDescent="0.15">
      <c r="BD167" s="172"/>
      <c r="BE167" s="172"/>
      <c r="BF167" s="172"/>
      <c r="BG167" s="172"/>
      <c r="BH167" s="172"/>
      <c r="BI167" s="172"/>
      <c r="BJ167" s="172"/>
      <c r="BK167" s="173"/>
      <c r="BL167" s="173"/>
      <c r="BM167" s="174"/>
      <c r="BN167" s="172"/>
      <c r="BO167" s="172"/>
      <c r="BP167" s="173"/>
    </row>
    <row r="168" spans="56:68" x14ac:dyDescent="0.15">
      <c r="BD168" s="172"/>
      <c r="BE168" s="172"/>
      <c r="BF168" s="172"/>
      <c r="BG168" s="172"/>
      <c r="BH168" s="172"/>
      <c r="BI168" s="172"/>
      <c r="BJ168" s="172"/>
      <c r="BK168" s="173"/>
      <c r="BL168" s="173"/>
      <c r="BM168" s="174"/>
      <c r="BN168" s="172"/>
      <c r="BO168" s="172"/>
      <c r="BP168" s="173"/>
    </row>
    <row r="169" spans="56:68" x14ac:dyDescent="0.15">
      <c r="BD169" s="172"/>
      <c r="BE169" s="172"/>
      <c r="BF169" s="172"/>
      <c r="BG169" s="172"/>
      <c r="BH169" s="172"/>
      <c r="BI169" s="172"/>
      <c r="BJ169" s="172"/>
      <c r="BK169" s="173"/>
      <c r="BL169" s="173"/>
      <c r="BM169" s="174"/>
      <c r="BN169" s="172"/>
      <c r="BO169" s="172"/>
      <c r="BP169" s="173"/>
    </row>
    <row r="170" spans="56:68" x14ac:dyDescent="0.15">
      <c r="BD170" s="172"/>
      <c r="BE170" s="172"/>
      <c r="BF170" s="172"/>
      <c r="BG170" s="172"/>
      <c r="BH170" s="172"/>
      <c r="BI170" s="172"/>
      <c r="BJ170" s="172"/>
      <c r="BK170" s="173"/>
      <c r="BL170" s="173"/>
      <c r="BM170" s="174"/>
      <c r="BN170" s="172"/>
      <c r="BO170" s="172"/>
      <c r="BP170" s="173"/>
    </row>
    <row r="171" spans="56:68" x14ac:dyDescent="0.15">
      <c r="BD171" s="172"/>
      <c r="BE171" s="172"/>
      <c r="BF171" s="172"/>
      <c r="BG171" s="172"/>
      <c r="BH171" s="172"/>
      <c r="BI171" s="172"/>
      <c r="BJ171" s="172"/>
      <c r="BK171" s="173"/>
      <c r="BL171" s="173"/>
      <c r="BM171" s="174"/>
      <c r="BN171" s="172"/>
      <c r="BO171" s="172"/>
      <c r="BP171" s="173"/>
    </row>
    <row r="172" spans="56:68" x14ac:dyDescent="0.15">
      <c r="BD172" s="172"/>
      <c r="BE172" s="172"/>
      <c r="BF172" s="172"/>
      <c r="BG172" s="172"/>
      <c r="BH172" s="172"/>
      <c r="BI172" s="172"/>
      <c r="BJ172" s="172"/>
      <c r="BK172" s="173"/>
      <c r="BL172" s="173"/>
      <c r="BM172" s="174"/>
      <c r="BN172" s="172"/>
      <c r="BO172" s="172"/>
      <c r="BP172" s="173"/>
    </row>
    <row r="173" spans="56:68" x14ac:dyDescent="0.15">
      <c r="BD173" s="172"/>
      <c r="BE173" s="172"/>
      <c r="BF173" s="172"/>
      <c r="BG173" s="172"/>
      <c r="BH173" s="172"/>
      <c r="BI173" s="172"/>
      <c r="BJ173" s="172"/>
      <c r="BK173" s="173"/>
      <c r="BL173" s="173"/>
      <c r="BM173" s="174"/>
      <c r="BN173" s="172"/>
      <c r="BO173" s="172"/>
      <c r="BP173" s="173"/>
    </row>
    <row r="174" spans="56:68" x14ac:dyDescent="0.15">
      <c r="BD174" s="172"/>
      <c r="BE174" s="172"/>
      <c r="BF174" s="172"/>
      <c r="BG174" s="172"/>
      <c r="BH174" s="172"/>
      <c r="BI174" s="172"/>
      <c r="BJ174" s="172"/>
      <c r="BK174" s="173"/>
      <c r="BL174" s="173"/>
      <c r="BM174" s="174"/>
      <c r="BN174" s="172"/>
      <c r="BO174" s="172"/>
      <c r="BP174" s="173"/>
    </row>
    <row r="175" spans="56:68" x14ac:dyDescent="0.15">
      <c r="BD175" s="172"/>
      <c r="BE175" s="172"/>
      <c r="BF175" s="172"/>
      <c r="BG175" s="172"/>
      <c r="BH175" s="172"/>
      <c r="BI175" s="172"/>
      <c r="BJ175" s="172"/>
      <c r="BK175" s="173"/>
      <c r="BL175" s="173"/>
      <c r="BM175" s="174"/>
      <c r="BN175" s="172"/>
      <c r="BO175" s="172"/>
      <c r="BP175" s="173"/>
    </row>
    <row r="176" spans="56:68" x14ac:dyDescent="0.15">
      <c r="BD176" s="172"/>
      <c r="BE176" s="172"/>
      <c r="BF176" s="172"/>
      <c r="BG176" s="172"/>
      <c r="BH176" s="172"/>
      <c r="BI176" s="172"/>
      <c r="BJ176" s="172"/>
      <c r="BK176" s="173"/>
      <c r="BL176" s="173"/>
      <c r="BM176" s="174"/>
      <c r="BN176" s="172"/>
      <c r="BO176" s="172"/>
      <c r="BP176" s="173"/>
    </row>
    <row r="177" spans="56:68" x14ac:dyDescent="0.15">
      <c r="BD177" s="172"/>
      <c r="BE177" s="172"/>
      <c r="BF177" s="172"/>
      <c r="BG177" s="172"/>
      <c r="BH177" s="172"/>
      <c r="BI177" s="172"/>
      <c r="BJ177" s="172"/>
      <c r="BK177" s="173"/>
      <c r="BL177" s="173"/>
      <c r="BM177" s="174"/>
      <c r="BN177" s="172"/>
      <c r="BO177" s="172"/>
      <c r="BP177" s="173"/>
    </row>
    <row r="178" spans="56:68" x14ac:dyDescent="0.15">
      <c r="BD178" s="172"/>
      <c r="BE178" s="172"/>
      <c r="BF178" s="172"/>
      <c r="BG178" s="172"/>
      <c r="BH178" s="172"/>
      <c r="BI178" s="172"/>
      <c r="BJ178" s="172"/>
      <c r="BK178" s="173"/>
      <c r="BL178" s="173"/>
      <c r="BM178" s="174"/>
      <c r="BN178" s="172"/>
      <c r="BO178" s="172"/>
      <c r="BP178" s="173"/>
    </row>
    <row r="179" spans="56:68" x14ac:dyDescent="0.15">
      <c r="BD179" s="172"/>
      <c r="BE179" s="172"/>
      <c r="BF179" s="172"/>
      <c r="BG179" s="172"/>
      <c r="BH179" s="172"/>
      <c r="BI179" s="172"/>
      <c r="BJ179" s="172"/>
      <c r="BK179" s="173"/>
      <c r="BL179" s="173"/>
      <c r="BM179" s="174"/>
      <c r="BN179" s="172"/>
      <c r="BO179" s="172"/>
      <c r="BP179" s="173"/>
    </row>
    <row r="180" spans="56:68" x14ac:dyDescent="0.15">
      <c r="BD180" s="172"/>
      <c r="BE180" s="172"/>
      <c r="BF180" s="172"/>
      <c r="BG180" s="172"/>
      <c r="BH180" s="172"/>
      <c r="BI180" s="172"/>
      <c r="BJ180" s="172"/>
      <c r="BK180" s="173"/>
      <c r="BL180" s="173"/>
      <c r="BM180" s="174"/>
      <c r="BN180" s="172"/>
      <c r="BO180" s="172"/>
      <c r="BP180" s="173"/>
    </row>
    <row r="181" spans="56:68" x14ac:dyDescent="0.15">
      <c r="BD181" s="172"/>
      <c r="BE181" s="172"/>
      <c r="BF181" s="172"/>
      <c r="BG181" s="172"/>
      <c r="BH181" s="172"/>
      <c r="BI181" s="172"/>
      <c r="BJ181" s="172"/>
      <c r="BK181" s="173"/>
      <c r="BL181" s="173"/>
      <c r="BM181" s="174"/>
      <c r="BN181" s="172"/>
      <c r="BO181" s="172"/>
      <c r="BP181" s="173"/>
    </row>
    <row r="182" spans="56:68" x14ac:dyDescent="0.15">
      <c r="BD182" s="172"/>
      <c r="BE182" s="172"/>
      <c r="BF182" s="172"/>
      <c r="BG182" s="172"/>
      <c r="BH182" s="172"/>
      <c r="BI182" s="172"/>
      <c r="BJ182" s="172"/>
      <c r="BK182" s="173"/>
      <c r="BL182" s="173"/>
      <c r="BM182" s="174"/>
      <c r="BN182" s="172"/>
      <c r="BO182" s="172"/>
      <c r="BP182" s="173"/>
    </row>
    <row r="183" spans="56:68" x14ac:dyDescent="0.15">
      <c r="BD183" s="172"/>
      <c r="BE183" s="172"/>
      <c r="BF183" s="172"/>
      <c r="BG183" s="172"/>
      <c r="BH183" s="172"/>
      <c r="BI183" s="172"/>
      <c r="BJ183" s="172"/>
      <c r="BK183" s="173"/>
      <c r="BL183" s="173"/>
      <c r="BM183" s="174"/>
      <c r="BN183" s="172"/>
      <c r="BO183" s="172"/>
      <c r="BP183" s="173"/>
    </row>
    <row r="184" spans="56:68" x14ac:dyDescent="0.15">
      <c r="BD184" s="172"/>
      <c r="BE184" s="172"/>
      <c r="BF184" s="172"/>
      <c r="BG184" s="172"/>
      <c r="BH184" s="172"/>
      <c r="BI184" s="172"/>
      <c r="BJ184" s="172"/>
      <c r="BK184" s="173"/>
      <c r="BL184" s="173"/>
      <c r="BM184" s="174"/>
      <c r="BN184" s="172"/>
      <c r="BO184" s="172"/>
      <c r="BP184" s="173"/>
    </row>
    <row r="185" spans="56:68" x14ac:dyDescent="0.15">
      <c r="BD185" s="172"/>
      <c r="BE185" s="172"/>
      <c r="BF185" s="172"/>
      <c r="BG185" s="172"/>
      <c r="BH185" s="172"/>
      <c r="BI185" s="172"/>
      <c r="BJ185" s="172"/>
      <c r="BK185" s="173"/>
      <c r="BL185" s="173"/>
      <c r="BM185" s="174"/>
      <c r="BN185" s="172"/>
      <c r="BO185" s="172"/>
      <c r="BP185" s="173"/>
    </row>
    <row r="186" spans="56:68" x14ac:dyDescent="0.15">
      <c r="BD186" s="172"/>
      <c r="BE186" s="172"/>
      <c r="BF186" s="172"/>
      <c r="BG186" s="172"/>
      <c r="BH186" s="172"/>
      <c r="BI186" s="172"/>
      <c r="BJ186" s="172"/>
      <c r="BK186" s="173"/>
      <c r="BL186" s="173"/>
      <c r="BM186" s="174"/>
      <c r="BN186" s="172"/>
      <c r="BO186" s="172"/>
      <c r="BP186" s="173"/>
    </row>
    <row r="187" spans="56:68" x14ac:dyDescent="0.15">
      <c r="BD187" s="172"/>
      <c r="BE187" s="172"/>
      <c r="BF187" s="172"/>
      <c r="BG187" s="172"/>
      <c r="BH187" s="172"/>
      <c r="BI187" s="172"/>
      <c r="BJ187" s="172"/>
      <c r="BK187" s="173"/>
      <c r="BL187" s="173"/>
      <c r="BM187" s="174"/>
      <c r="BN187" s="172"/>
      <c r="BO187" s="172"/>
      <c r="BP187" s="173"/>
    </row>
    <row r="188" spans="56:68" x14ac:dyDescent="0.15">
      <c r="BD188" s="172"/>
      <c r="BE188" s="172"/>
      <c r="BF188" s="172"/>
      <c r="BG188" s="172"/>
      <c r="BH188" s="172"/>
      <c r="BI188" s="172"/>
      <c r="BJ188" s="172"/>
      <c r="BK188" s="173"/>
      <c r="BL188" s="173"/>
      <c r="BM188" s="174"/>
      <c r="BN188" s="172"/>
      <c r="BO188" s="172"/>
      <c r="BP188" s="173"/>
    </row>
    <row r="189" spans="56:68" x14ac:dyDescent="0.15">
      <c r="BD189" s="172"/>
      <c r="BE189" s="172"/>
      <c r="BF189" s="172"/>
      <c r="BG189" s="172"/>
      <c r="BH189" s="172"/>
      <c r="BI189" s="172"/>
      <c r="BJ189" s="172"/>
      <c r="BK189" s="173"/>
      <c r="BL189" s="173"/>
      <c r="BM189" s="174"/>
      <c r="BN189" s="172"/>
      <c r="BO189" s="172"/>
      <c r="BP189" s="173"/>
    </row>
    <row r="190" spans="56:68" x14ac:dyDescent="0.15">
      <c r="BD190" s="172"/>
      <c r="BE190" s="172"/>
      <c r="BF190" s="172"/>
      <c r="BG190" s="172"/>
      <c r="BH190" s="172"/>
      <c r="BI190" s="172"/>
      <c r="BJ190" s="172"/>
      <c r="BK190" s="173"/>
      <c r="BL190" s="173"/>
      <c r="BM190" s="174"/>
      <c r="BN190" s="172"/>
      <c r="BO190" s="172"/>
      <c r="BP190" s="173"/>
    </row>
    <row r="191" spans="56:68" x14ac:dyDescent="0.15">
      <c r="BD191" s="172"/>
      <c r="BE191" s="172"/>
      <c r="BF191" s="172"/>
      <c r="BG191" s="172"/>
      <c r="BH191" s="172"/>
      <c r="BI191" s="172"/>
      <c r="BJ191" s="172"/>
      <c r="BK191" s="173"/>
      <c r="BL191" s="173"/>
      <c r="BM191" s="174"/>
      <c r="BN191" s="172"/>
      <c r="BO191" s="172"/>
      <c r="BP191" s="173"/>
    </row>
    <row r="192" spans="56:68" x14ac:dyDescent="0.15">
      <c r="BD192" s="172"/>
      <c r="BE192" s="172"/>
      <c r="BF192" s="172"/>
      <c r="BG192" s="172"/>
      <c r="BH192" s="172"/>
      <c r="BI192" s="172"/>
      <c r="BJ192" s="172"/>
      <c r="BK192" s="173"/>
      <c r="BL192" s="173"/>
      <c r="BM192" s="174"/>
      <c r="BN192" s="172"/>
      <c r="BO192" s="172"/>
      <c r="BP192" s="173"/>
    </row>
    <row r="193" spans="56:68" x14ac:dyDescent="0.15">
      <c r="BD193" s="172"/>
      <c r="BE193" s="172"/>
      <c r="BF193" s="172"/>
      <c r="BG193" s="172"/>
      <c r="BH193" s="172"/>
      <c r="BI193" s="172"/>
      <c r="BJ193" s="172"/>
      <c r="BK193" s="173"/>
      <c r="BL193" s="173"/>
      <c r="BM193" s="174"/>
      <c r="BN193" s="172"/>
      <c r="BO193" s="172"/>
      <c r="BP193" s="173"/>
    </row>
    <row r="194" spans="56:68" x14ac:dyDescent="0.15">
      <c r="BD194" s="172"/>
      <c r="BE194" s="172"/>
      <c r="BF194" s="172"/>
      <c r="BG194" s="172"/>
      <c r="BH194" s="172"/>
      <c r="BI194" s="172"/>
      <c r="BJ194" s="172"/>
      <c r="BK194" s="173"/>
      <c r="BL194" s="173"/>
      <c r="BM194" s="174"/>
      <c r="BN194" s="172"/>
      <c r="BO194" s="172"/>
      <c r="BP194" s="173"/>
    </row>
    <row r="195" spans="56:68" x14ac:dyDescent="0.15">
      <c r="BD195" s="172"/>
      <c r="BE195" s="172"/>
      <c r="BF195" s="172"/>
      <c r="BG195" s="172"/>
      <c r="BH195" s="172"/>
      <c r="BI195" s="172"/>
      <c r="BJ195" s="172"/>
      <c r="BK195" s="173"/>
      <c r="BL195" s="173"/>
      <c r="BM195" s="174"/>
      <c r="BN195" s="172"/>
      <c r="BO195" s="172"/>
      <c r="BP195" s="173"/>
    </row>
    <row r="196" spans="56:68" x14ac:dyDescent="0.15">
      <c r="BD196" s="172"/>
      <c r="BE196" s="172"/>
      <c r="BF196" s="172"/>
      <c r="BG196" s="172"/>
      <c r="BH196" s="172"/>
      <c r="BI196" s="172"/>
      <c r="BJ196" s="172"/>
      <c r="BK196" s="173"/>
      <c r="BL196" s="173"/>
      <c r="BM196" s="174"/>
      <c r="BN196" s="172"/>
      <c r="BO196" s="172"/>
      <c r="BP196" s="173"/>
    </row>
    <row r="197" spans="56:68" x14ac:dyDescent="0.15">
      <c r="BD197" s="172"/>
      <c r="BE197" s="172"/>
      <c r="BF197" s="172"/>
      <c r="BG197" s="172"/>
      <c r="BH197" s="172"/>
      <c r="BI197" s="172"/>
      <c r="BJ197" s="172"/>
      <c r="BK197" s="173"/>
      <c r="BL197" s="173"/>
      <c r="BM197" s="174"/>
      <c r="BN197" s="172"/>
      <c r="BO197" s="172"/>
      <c r="BP197" s="173"/>
    </row>
    <row r="198" spans="56:68" x14ac:dyDescent="0.15">
      <c r="BD198" s="172"/>
      <c r="BE198" s="172"/>
      <c r="BF198" s="172"/>
      <c r="BG198" s="172"/>
      <c r="BH198" s="172"/>
      <c r="BI198" s="172"/>
      <c r="BJ198" s="172"/>
      <c r="BK198" s="173"/>
      <c r="BL198" s="173"/>
      <c r="BM198" s="174"/>
      <c r="BN198" s="172"/>
      <c r="BO198" s="172"/>
      <c r="BP198" s="173"/>
    </row>
    <row r="199" spans="56:68" x14ac:dyDescent="0.15">
      <c r="BD199" s="172"/>
      <c r="BE199" s="172"/>
      <c r="BF199" s="172"/>
      <c r="BG199" s="172"/>
      <c r="BH199" s="172"/>
      <c r="BI199" s="172"/>
      <c r="BJ199" s="172"/>
      <c r="BK199" s="173"/>
      <c r="BL199" s="173"/>
      <c r="BM199" s="174"/>
      <c r="BN199" s="172"/>
      <c r="BO199" s="172"/>
      <c r="BP199" s="173"/>
    </row>
    <row r="200" spans="56:68" x14ac:dyDescent="0.15">
      <c r="BD200" s="172"/>
      <c r="BE200" s="172"/>
      <c r="BF200" s="172"/>
      <c r="BG200" s="172"/>
      <c r="BH200" s="172"/>
      <c r="BI200" s="172"/>
      <c r="BJ200" s="172"/>
      <c r="BK200" s="173"/>
      <c r="BL200" s="173"/>
      <c r="BM200" s="174"/>
      <c r="BN200" s="172"/>
      <c r="BO200" s="172"/>
      <c r="BP200" s="173"/>
    </row>
    <row r="201" spans="56:68" x14ac:dyDescent="0.15">
      <c r="BD201" s="172"/>
      <c r="BE201" s="172"/>
      <c r="BF201" s="172"/>
      <c r="BG201" s="172"/>
      <c r="BH201" s="172"/>
      <c r="BI201" s="172"/>
      <c r="BJ201" s="172"/>
      <c r="BK201" s="173"/>
      <c r="BL201" s="173"/>
      <c r="BM201" s="174"/>
      <c r="BN201" s="172"/>
      <c r="BO201" s="172"/>
      <c r="BP201" s="173"/>
    </row>
    <row r="202" spans="56:68" x14ac:dyDescent="0.15">
      <c r="BD202" s="172"/>
      <c r="BE202" s="172"/>
      <c r="BF202" s="172"/>
      <c r="BG202" s="172"/>
      <c r="BH202" s="172"/>
      <c r="BI202" s="172"/>
      <c r="BJ202" s="172"/>
      <c r="BK202" s="173"/>
      <c r="BL202" s="173"/>
      <c r="BM202" s="174"/>
      <c r="BN202" s="172"/>
      <c r="BO202" s="172"/>
      <c r="BP202" s="173"/>
    </row>
    <row r="203" spans="56:68" x14ac:dyDescent="0.15">
      <c r="BD203" s="172"/>
      <c r="BE203" s="172"/>
      <c r="BF203" s="172"/>
      <c r="BG203" s="172"/>
      <c r="BH203" s="172"/>
      <c r="BI203" s="172"/>
      <c r="BJ203" s="172"/>
      <c r="BK203" s="173"/>
      <c r="BL203" s="173"/>
      <c r="BM203" s="174"/>
      <c r="BN203" s="172"/>
      <c r="BO203" s="172"/>
      <c r="BP203" s="173"/>
    </row>
    <row r="204" spans="56:68" x14ac:dyDescent="0.15">
      <c r="BD204" s="172"/>
      <c r="BE204" s="172"/>
      <c r="BF204" s="172"/>
      <c r="BG204" s="172"/>
      <c r="BH204" s="172"/>
      <c r="BI204" s="172"/>
      <c r="BJ204" s="172"/>
      <c r="BK204" s="173"/>
      <c r="BL204" s="173"/>
      <c r="BM204" s="174"/>
      <c r="BN204" s="172"/>
      <c r="BO204" s="172"/>
      <c r="BP204" s="173"/>
    </row>
    <row r="205" spans="56:68" x14ac:dyDescent="0.15">
      <c r="BD205" s="172"/>
      <c r="BE205" s="172"/>
      <c r="BF205" s="172"/>
      <c r="BG205" s="172"/>
      <c r="BH205" s="172"/>
      <c r="BI205" s="172"/>
      <c r="BJ205" s="172"/>
      <c r="BK205" s="173"/>
      <c r="BL205" s="173"/>
      <c r="BM205" s="174"/>
      <c r="BN205" s="172"/>
      <c r="BO205" s="172"/>
      <c r="BP205" s="173"/>
    </row>
    <row r="206" spans="56:68" x14ac:dyDescent="0.15">
      <c r="BD206" s="172"/>
      <c r="BE206" s="172"/>
      <c r="BF206" s="172"/>
      <c r="BG206" s="172"/>
      <c r="BH206" s="172"/>
      <c r="BI206" s="172"/>
      <c r="BJ206" s="172"/>
      <c r="BK206" s="173"/>
      <c r="BL206" s="173"/>
      <c r="BM206" s="174"/>
      <c r="BN206" s="172"/>
      <c r="BO206" s="172"/>
      <c r="BP206" s="173"/>
    </row>
    <row r="207" spans="56:68" x14ac:dyDescent="0.15">
      <c r="BD207" s="172"/>
      <c r="BE207" s="172"/>
      <c r="BF207" s="172"/>
      <c r="BG207" s="172"/>
      <c r="BH207" s="172"/>
      <c r="BI207" s="172"/>
      <c r="BJ207" s="172"/>
      <c r="BK207" s="173"/>
      <c r="BL207" s="173"/>
      <c r="BM207" s="174"/>
      <c r="BN207" s="172"/>
      <c r="BO207" s="172"/>
      <c r="BP207" s="173"/>
    </row>
    <row r="208" spans="56:68" x14ac:dyDescent="0.15">
      <c r="BD208" s="172"/>
      <c r="BE208" s="172"/>
      <c r="BF208" s="172"/>
      <c r="BG208" s="172"/>
      <c r="BH208" s="172"/>
      <c r="BI208" s="172"/>
      <c r="BJ208" s="172"/>
      <c r="BK208" s="173"/>
      <c r="BL208" s="173"/>
      <c r="BM208" s="174"/>
      <c r="BN208" s="172"/>
      <c r="BO208" s="172"/>
      <c r="BP208" s="173"/>
    </row>
    <row r="209" spans="56:68" x14ac:dyDescent="0.15">
      <c r="BD209" s="172"/>
      <c r="BE209" s="172"/>
      <c r="BF209" s="172"/>
      <c r="BG209" s="172"/>
      <c r="BH209" s="172"/>
      <c r="BI209" s="172"/>
      <c r="BJ209" s="172"/>
      <c r="BK209" s="173"/>
      <c r="BL209" s="173"/>
      <c r="BM209" s="174"/>
      <c r="BN209" s="172"/>
      <c r="BO209" s="172"/>
      <c r="BP209" s="173"/>
    </row>
    <row r="210" spans="56:68" x14ac:dyDescent="0.15">
      <c r="BD210" s="172"/>
      <c r="BE210" s="172"/>
      <c r="BF210" s="172"/>
      <c r="BG210" s="172"/>
      <c r="BH210" s="172"/>
      <c r="BI210" s="172"/>
      <c r="BJ210" s="172"/>
      <c r="BK210" s="173"/>
      <c r="BL210" s="173"/>
      <c r="BM210" s="174"/>
      <c r="BN210" s="172"/>
      <c r="BO210" s="172"/>
      <c r="BP210" s="173"/>
    </row>
    <row r="211" spans="56:68" x14ac:dyDescent="0.15">
      <c r="BD211" s="172"/>
      <c r="BE211" s="172"/>
      <c r="BF211" s="172"/>
      <c r="BG211" s="172"/>
      <c r="BH211" s="172"/>
      <c r="BI211" s="172"/>
      <c r="BJ211" s="172"/>
      <c r="BK211" s="173"/>
      <c r="BL211" s="173"/>
      <c r="BM211" s="174"/>
      <c r="BN211" s="172"/>
      <c r="BO211" s="172"/>
      <c r="BP211" s="173"/>
    </row>
    <row r="212" spans="56:68" x14ac:dyDescent="0.15">
      <c r="BD212" s="172"/>
      <c r="BE212" s="172"/>
      <c r="BF212" s="172"/>
      <c r="BG212" s="172"/>
      <c r="BH212" s="172"/>
      <c r="BI212" s="172"/>
      <c r="BJ212" s="172"/>
      <c r="BK212" s="173"/>
      <c r="BL212" s="173"/>
      <c r="BM212" s="174"/>
      <c r="BN212" s="172"/>
      <c r="BO212" s="172"/>
      <c r="BP212" s="173"/>
    </row>
    <row r="213" spans="56:68" x14ac:dyDescent="0.15">
      <c r="BD213" s="172"/>
      <c r="BE213" s="172"/>
      <c r="BF213" s="172"/>
      <c r="BG213" s="172"/>
      <c r="BH213" s="172"/>
      <c r="BI213" s="172"/>
      <c r="BJ213" s="172"/>
      <c r="BK213" s="173"/>
      <c r="BL213" s="173"/>
      <c r="BM213" s="174"/>
      <c r="BN213" s="172"/>
      <c r="BO213" s="172"/>
      <c r="BP213" s="173"/>
    </row>
    <row r="214" spans="56:68" x14ac:dyDescent="0.15">
      <c r="BD214" s="172"/>
      <c r="BE214" s="172"/>
      <c r="BF214" s="172"/>
      <c r="BG214" s="172"/>
      <c r="BH214" s="172"/>
      <c r="BI214" s="172"/>
      <c r="BJ214" s="172"/>
      <c r="BK214" s="173"/>
      <c r="BL214" s="173"/>
      <c r="BM214" s="174"/>
      <c r="BN214" s="172"/>
      <c r="BO214" s="172"/>
      <c r="BP214" s="173"/>
    </row>
    <row r="215" spans="56:68" x14ac:dyDescent="0.15">
      <c r="BD215" s="172"/>
      <c r="BE215" s="172"/>
      <c r="BF215" s="172"/>
      <c r="BG215" s="172"/>
      <c r="BH215" s="172"/>
      <c r="BI215" s="172"/>
      <c r="BJ215" s="172"/>
      <c r="BK215" s="173"/>
      <c r="BL215" s="173"/>
      <c r="BM215" s="174"/>
      <c r="BN215" s="172"/>
      <c r="BO215" s="172"/>
      <c r="BP215" s="173"/>
    </row>
    <row r="216" spans="56:68" x14ac:dyDescent="0.15">
      <c r="BD216" s="172"/>
      <c r="BE216" s="172"/>
      <c r="BF216" s="172"/>
      <c r="BG216" s="172"/>
      <c r="BH216" s="172"/>
      <c r="BI216" s="172"/>
      <c r="BJ216" s="172"/>
      <c r="BK216" s="173"/>
      <c r="BL216" s="173"/>
      <c r="BM216" s="174"/>
      <c r="BN216" s="172"/>
      <c r="BO216" s="172"/>
      <c r="BP216" s="173"/>
    </row>
    <row r="217" spans="56:68" x14ac:dyDescent="0.15">
      <c r="BD217" s="172"/>
      <c r="BE217" s="172"/>
      <c r="BF217" s="172"/>
      <c r="BG217" s="172"/>
      <c r="BH217" s="172"/>
      <c r="BI217" s="172"/>
      <c r="BJ217" s="172"/>
      <c r="BK217" s="173"/>
      <c r="BL217" s="173"/>
      <c r="BM217" s="174"/>
      <c r="BN217" s="172"/>
      <c r="BO217" s="172"/>
      <c r="BP217" s="173"/>
    </row>
    <row r="218" spans="56:68" x14ac:dyDescent="0.15">
      <c r="BD218" s="172"/>
      <c r="BE218" s="172"/>
      <c r="BF218" s="172"/>
      <c r="BG218" s="172"/>
      <c r="BH218" s="172"/>
      <c r="BI218" s="172"/>
      <c r="BJ218" s="172"/>
      <c r="BK218" s="173"/>
      <c r="BL218" s="173"/>
      <c r="BM218" s="174"/>
      <c r="BN218" s="172"/>
      <c r="BO218" s="172"/>
      <c r="BP218" s="173"/>
    </row>
    <row r="219" spans="56:68" x14ac:dyDescent="0.15">
      <c r="BD219" s="172"/>
      <c r="BE219" s="172"/>
      <c r="BF219" s="172"/>
      <c r="BG219" s="172"/>
      <c r="BH219" s="172"/>
      <c r="BI219" s="172"/>
      <c r="BJ219" s="172"/>
      <c r="BK219" s="173"/>
      <c r="BL219" s="173"/>
      <c r="BM219" s="174"/>
      <c r="BN219" s="172"/>
      <c r="BO219" s="172"/>
      <c r="BP219" s="173"/>
    </row>
    <row r="220" spans="56:68" x14ac:dyDescent="0.15">
      <c r="BD220" s="172"/>
      <c r="BE220" s="172"/>
      <c r="BF220" s="172"/>
      <c r="BG220" s="172"/>
      <c r="BH220" s="172"/>
      <c r="BI220" s="172"/>
      <c r="BJ220" s="172"/>
      <c r="BK220" s="173"/>
      <c r="BL220" s="173"/>
      <c r="BM220" s="174"/>
      <c r="BN220" s="172"/>
      <c r="BO220" s="172"/>
      <c r="BP220" s="173"/>
    </row>
    <row r="221" spans="56:68" x14ac:dyDescent="0.15">
      <c r="BD221" s="172"/>
      <c r="BE221" s="172"/>
      <c r="BF221" s="172"/>
      <c r="BG221" s="172"/>
      <c r="BH221" s="172"/>
      <c r="BI221" s="172"/>
      <c r="BJ221" s="172"/>
      <c r="BK221" s="173"/>
      <c r="BL221" s="173"/>
      <c r="BM221" s="174"/>
      <c r="BN221" s="172"/>
      <c r="BO221" s="172"/>
      <c r="BP221" s="173"/>
    </row>
    <row r="222" spans="56:68" x14ac:dyDescent="0.15">
      <c r="BD222" s="172"/>
      <c r="BE222" s="172"/>
      <c r="BF222" s="172"/>
      <c r="BG222" s="172"/>
      <c r="BH222" s="172"/>
      <c r="BI222" s="172"/>
      <c r="BJ222" s="172"/>
      <c r="BK222" s="173"/>
      <c r="BL222" s="173"/>
      <c r="BM222" s="174"/>
      <c r="BN222" s="172"/>
      <c r="BO222" s="172"/>
      <c r="BP222" s="173"/>
    </row>
    <row r="223" spans="56:68" x14ac:dyDescent="0.15">
      <c r="BD223" s="172"/>
      <c r="BE223" s="172"/>
      <c r="BF223" s="172"/>
      <c r="BG223" s="172"/>
      <c r="BH223" s="172"/>
      <c r="BI223" s="172"/>
      <c r="BJ223" s="172"/>
      <c r="BK223" s="173"/>
      <c r="BL223" s="173"/>
      <c r="BM223" s="174"/>
      <c r="BN223" s="172"/>
      <c r="BO223" s="172"/>
      <c r="BP223" s="173"/>
    </row>
    <row r="224" spans="56:68" x14ac:dyDescent="0.15">
      <c r="BD224" s="172"/>
      <c r="BE224" s="172"/>
      <c r="BF224" s="172"/>
      <c r="BG224" s="172"/>
      <c r="BH224" s="172"/>
      <c r="BI224" s="172"/>
      <c r="BJ224" s="172"/>
      <c r="BK224" s="173"/>
      <c r="BL224" s="173"/>
      <c r="BM224" s="174"/>
      <c r="BN224" s="172"/>
      <c r="BO224" s="172"/>
      <c r="BP224" s="173"/>
    </row>
    <row r="225" spans="56:68" x14ac:dyDescent="0.15">
      <c r="BD225" s="172"/>
      <c r="BE225" s="172"/>
      <c r="BF225" s="172"/>
      <c r="BG225" s="172"/>
      <c r="BH225" s="172"/>
      <c r="BI225" s="172"/>
      <c r="BJ225" s="172"/>
      <c r="BK225" s="173"/>
      <c r="BL225" s="173"/>
      <c r="BM225" s="174"/>
      <c r="BN225" s="172"/>
      <c r="BO225" s="172"/>
      <c r="BP225" s="173"/>
    </row>
    <row r="226" spans="56:68" x14ac:dyDescent="0.15">
      <c r="BD226" s="172"/>
      <c r="BE226" s="172"/>
      <c r="BF226" s="172"/>
      <c r="BG226" s="172"/>
      <c r="BH226" s="172"/>
      <c r="BI226" s="172"/>
      <c r="BJ226" s="172"/>
      <c r="BK226" s="173"/>
      <c r="BL226" s="173"/>
      <c r="BM226" s="174"/>
      <c r="BN226" s="172"/>
      <c r="BO226" s="172"/>
      <c r="BP226" s="173"/>
    </row>
    <row r="227" spans="56:68" x14ac:dyDescent="0.15">
      <c r="BD227" s="172"/>
      <c r="BE227" s="172"/>
      <c r="BF227" s="172"/>
      <c r="BG227" s="172"/>
      <c r="BH227" s="172"/>
      <c r="BI227" s="172"/>
      <c r="BJ227" s="172"/>
      <c r="BK227" s="173"/>
      <c r="BL227" s="173"/>
      <c r="BM227" s="174"/>
      <c r="BN227" s="172"/>
      <c r="BO227" s="172"/>
      <c r="BP227" s="173"/>
    </row>
    <row r="228" spans="56:68" x14ac:dyDescent="0.15">
      <c r="BD228" s="172"/>
      <c r="BE228" s="172"/>
      <c r="BF228" s="172"/>
      <c r="BG228" s="172"/>
      <c r="BH228" s="172"/>
      <c r="BI228" s="172"/>
      <c r="BJ228" s="172"/>
      <c r="BK228" s="173"/>
      <c r="BL228" s="173"/>
      <c r="BM228" s="174"/>
      <c r="BN228" s="172"/>
      <c r="BO228" s="172"/>
      <c r="BP228" s="173"/>
    </row>
    <row r="229" spans="56:68" x14ac:dyDescent="0.15">
      <c r="BD229" s="172"/>
      <c r="BE229" s="172"/>
      <c r="BF229" s="172"/>
      <c r="BG229" s="172"/>
      <c r="BH229" s="172"/>
      <c r="BI229" s="172"/>
      <c r="BJ229" s="172"/>
      <c r="BK229" s="173"/>
      <c r="BL229" s="173"/>
      <c r="BM229" s="174"/>
      <c r="BN229" s="172"/>
      <c r="BO229" s="172"/>
      <c r="BP229" s="173"/>
    </row>
    <row r="230" spans="56:68" x14ac:dyDescent="0.15">
      <c r="BD230" s="172"/>
      <c r="BE230" s="172"/>
      <c r="BF230" s="172"/>
      <c r="BG230" s="172"/>
      <c r="BH230" s="172"/>
      <c r="BI230" s="172"/>
      <c r="BJ230" s="172"/>
      <c r="BK230" s="173"/>
      <c r="BL230" s="173"/>
      <c r="BM230" s="174"/>
      <c r="BN230" s="172"/>
      <c r="BO230" s="172"/>
      <c r="BP230" s="173"/>
    </row>
    <row r="231" spans="56:68" x14ac:dyDescent="0.15">
      <c r="BD231" s="172"/>
      <c r="BE231" s="172"/>
      <c r="BF231" s="172"/>
      <c r="BG231" s="172"/>
      <c r="BH231" s="172"/>
      <c r="BI231" s="172"/>
      <c r="BJ231" s="172"/>
      <c r="BK231" s="173"/>
      <c r="BL231" s="173"/>
      <c r="BM231" s="174"/>
      <c r="BN231" s="172"/>
      <c r="BO231" s="172"/>
      <c r="BP231" s="173"/>
    </row>
    <row r="232" spans="56:68" x14ac:dyDescent="0.15">
      <c r="BD232" s="172"/>
      <c r="BE232" s="172"/>
      <c r="BF232" s="172"/>
      <c r="BG232" s="172"/>
      <c r="BH232" s="172"/>
      <c r="BI232" s="172"/>
      <c r="BJ232" s="172"/>
      <c r="BK232" s="173"/>
      <c r="BL232" s="173"/>
      <c r="BM232" s="174"/>
      <c r="BN232" s="172"/>
      <c r="BO232" s="172"/>
      <c r="BP232" s="173"/>
    </row>
    <row r="233" spans="56:68" x14ac:dyDescent="0.15">
      <c r="BD233" s="172"/>
      <c r="BE233" s="172"/>
      <c r="BF233" s="172"/>
      <c r="BG233" s="172"/>
      <c r="BH233" s="172"/>
      <c r="BI233" s="172"/>
      <c r="BJ233" s="172"/>
      <c r="BK233" s="173"/>
      <c r="BL233" s="173"/>
      <c r="BM233" s="174"/>
      <c r="BN233" s="172"/>
      <c r="BO233" s="172"/>
      <c r="BP233" s="173"/>
    </row>
    <row r="234" spans="56:68" x14ac:dyDescent="0.15">
      <c r="BD234" s="172"/>
      <c r="BE234" s="172"/>
      <c r="BF234" s="172"/>
      <c r="BG234" s="172"/>
      <c r="BH234" s="172"/>
      <c r="BI234" s="172"/>
      <c r="BJ234" s="172"/>
      <c r="BK234" s="173"/>
      <c r="BL234" s="173"/>
      <c r="BM234" s="174"/>
      <c r="BN234" s="172"/>
      <c r="BO234" s="172"/>
      <c r="BP234" s="173"/>
    </row>
    <row r="235" spans="56:68" x14ac:dyDescent="0.15">
      <c r="BD235" s="172"/>
      <c r="BE235" s="172"/>
      <c r="BF235" s="172"/>
      <c r="BG235" s="172"/>
      <c r="BH235" s="172"/>
      <c r="BI235" s="172"/>
      <c r="BJ235" s="172"/>
      <c r="BK235" s="173"/>
      <c r="BL235" s="173"/>
      <c r="BM235" s="174"/>
      <c r="BN235" s="172"/>
      <c r="BO235" s="172"/>
      <c r="BP235" s="173"/>
    </row>
    <row r="236" spans="56:68" x14ac:dyDescent="0.15">
      <c r="BD236" s="172"/>
      <c r="BE236" s="172"/>
      <c r="BF236" s="172"/>
      <c r="BG236" s="172"/>
      <c r="BH236" s="172"/>
      <c r="BI236" s="172"/>
      <c r="BJ236" s="172"/>
      <c r="BK236" s="173"/>
      <c r="BL236" s="173"/>
      <c r="BM236" s="174"/>
      <c r="BN236" s="172"/>
      <c r="BO236" s="172"/>
      <c r="BP236" s="173"/>
    </row>
    <row r="237" spans="56:68" x14ac:dyDescent="0.15">
      <c r="BD237" s="172"/>
      <c r="BE237" s="172"/>
      <c r="BF237" s="172"/>
      <c r="BG237" s="172"/>
      <c r="BH237" s="172"/>
      <c r="BI237" s="172"/>
      <c r="BJ237" s="172"/>
      <c r="BK237" s="173"/>
      <c r="BL237" s="173"/>
      <c r="BM237" s="174"/>
      <c r="BN237" s="172"/>
      <c r="BO237" s="172"/>
      <c r="BP237" s="173"/>
    </row>
    <row r="238" spans="56:68" x14ac:dyDescent="0.15">
      <c r="BD238" s="172"/>
      <c r="BE238" s="172"/>
      <c r="BF238" s="172"/>
      <c r="BG238" s="172"/>
      <c r="BH238" s="172"/>
      <c r="BI238" s="172"/>
      <c r="BJ238" s="172"/>
      <c r="BK238" s="173"/>
      <c r="BL238" s="173"/>
      <c r="BM238" s="174"/>
      <c r="BN238" s="172"/>
      <c r="BO238" s="172"/>
      <c r="BP238" s="173"/>
    </row>
    <row r="239" spans="56:68" x14ac:dyDescent="0.15">
      <c r="BD239" s="172"/>
      <c r="BE239" s="172"/>
      <c r="BF239" s="172"/>
      <c r="BG239" s="172"/>
      <c r="BH239" s="172"/>
      <c r="BI239" s="172"/>
      <c r="BJ239" s="172"/>
      <c r="BK239" s="173"/>
      <c r="BL239" s="173"/>
      <c r="BM239" s="174"/>
      <c r="BN239" s="172"/>
      <c r="BO239" s="172"/>
      <c r="BP239" s="173"/>
    </row>
    <row r="240" spans="56:68" x14ac:dyDescent="0.15">
      <c r="BD240" s="172"/>
      <c r="BE240" s="172"/>
      <c r="BF240" s="172"/>
      <c r="BG240" s="172"/>
      <c r="BH240" s="172"/>
      <c r="BI240" s="172"/>
      <c r="BJ240" s="172"/>
      <c r="BK240" s="173"/>
      <c r="BL240" s="173"/>
      <c r="BM240" s="174"/>
      <c r="BN240" s="172"/>
      <c r="BO240" s="172"/>
      <c r="BP240" s="173"/>
    </row>
    <row r="241" spans="56:68" x14ac:dyDescent="0.15">
      <c r="BD241" s="172"/>
      <c r="BE241" s="172"/>
      <c r="BF241" s="172"/>
      <c r="BG241" s="172"/>
      <c r="BH241" s="172"/>
      <c r="BI241" s="172"/>
      <c r="BJ241" s="172"/>
      <c r="BK241" s="173"/>
      <c r="BL241" s="173"/>
      <c r="BM241" s="174"/>
      <c r="BN241" s="172"/>
      <c r="BO241" s="172"/>
      <c r="BP241" s="173"/>
    </row>
    <row r="242" spans="56:68" x14ac:dyDescent="0.15">
      <c r="BD242" s="172"/>
      <c r="BE242" s="172"/>
      <c r="BF242" s="172"/>
      <c r="BG242" s="172"/>
      <c r="BH242" s="172"/>
      <c r="BI242" s="172"/>
      <c r="BJ242" s="172"/>
      <c r="BK242" s="173"/>
      <c r="BL242" s="173"/>
      <c r="BM242" s="174"/>
      <c r="BN242" s="172"/>
      <c r="BO242" s="172"/>
      <c r="BP242" s="173"/>
    </row>
    <row r="243" spans="56:68" x14ac:dyDescent="0.15">
      <c r="BD243" s="172"/>
      <c r="BE243" s="172"/>
      <c r="BF243" s="172"/>
      <c r="BG243" s="172"/>
      <c r="BH243" s="172"/>
      <c r="BI243" s="172"/>
      <c r="BJ243" s="172"/>
      <c r="BK243" s="173"/>
      <c r="BL243" s="173"/>
      <c r="BM243" s="174"/>
      <c r="BN243" s="172"/>
      <c r="BO243" s="172"/>
      <c r="BP243" s="173"/>
    </row>
    <row r="244" spans="56:68" x14ac:dyDescent="0.15">
      <c r="BD244" s="172"/>
      <c r="BE244" s="172"/>
      <c r="BF244" s="172"/>
      <c r="BG244" s="172"/>
      <c r="BH244" s="172"/>
      <c r="BI244" s="172"/>
      <c r="BJ244" s="172"/>
      <c r="BK244" s="173"/>
      <c r="BL244" s="173"/>
      <c r="BM244" s="174"/>
      <c r="BN244" s="172"/>
      <c r="BO244" s="172"/>
      <c r="BP244" s="173"/>
    </row>
    <row r="245" spans="56:68" x14ac:dyDescent="0.15">
      <c r="BD245" s="172"/>
      <c r="BE245" s="172"/>
      <c r="BF245" s="172"/>
      <c r="BG245" s="172"/>
      <c r="BH245" s="172"/>
      <c r="BI245" s="172"/>
      <c r="BJ245" s="172"/>
      <c r="BK245" s="173"/>
      <c r="BL245" s="173"/>
      <c r="BM245" s="174"/>
      <c r="BN245" s="172"/>
      <c r="BO245" s="172"/>
      <c r="BP245" s="173"/>
    </row>
    <row r="246" spans="56:68" x14ac:dyDescent="0.15">
      <c r="BD246" s="172"/>
      <c r="BE246" s="172"/>
      <c r="BF246" s="172"/>
      <c r="BG246" s="172"/>
      <c r="BH246" s="172"/>
      <c r="BI246" s="172"/>
      <c r="BJ246" s="172"/>
      <c r="BK246" s="173"/>
      <c r="BL246" s="173"/>
      <c r="BM246" s="174"/>
      <c r="BN246" s="172"/>
      <c r="BO246" s="172"/>
      <c r="BP246" s="173"/>
    </row>
    <row r="247" spans="56:68" x14ac:dyDescent="0.15">
      <c r="BD247" s="172"/>
      <c r="BE247" s="172"/>
      <c r="BF247" s="172"/>
      <c r="BG247" s="172"/>
      <c r="BH247" s="172"/>
      <c r="BI247" s="172"/>
      <c r="BJ247" s="172"/>
      <c r="BK247" s="173"/>
      <c r="BL247" s="173"/>
      <c r="BM247" s="174"/>
      <c r="BN247" s="172"/>
      <c r="BO247" s="172"/>
      <c r="BP247" s="173"/>
    </row>
    <row r="248" spans="56:68" x14ac:dyDescent="0.15">
      <c r="BD248" s="172"/>
      <c r="BE248" s="172"/>
      <c r="BF248" s="172"/>
      <c r="BG248" s="172"/>
      <c r="BH248" s="172"/>
      <c r="BI248" s="172"/>
      <c r="BJ248" s="172"/>
      <c r="BK248" s="173"/>
      <c r="BL248" s="173"/>
      <c r="BM248" s="174"/>
      <c r="BN248" s="172"/>
      <c r="BO248" s="172"/>
      <c r="BP248" s="173"/>
    </row>
    <row r="249" spans="56:68" x14ac:dyDescent="0.15">
      <c r="BD249" s="172"/>
      <c r="BE249" s="172"/>
      <c r="BF249" s="172"/>
      <c r="BG249" s="172"/>
      <c r="BH249" s="172"/>
      <c r="BI249" s="172"/>
      <c r="BJ249" s="172"/>
      <c r="BK249" s="173"/>
      <c r="BL249" s="173"/>
      <c r="BM249" s="174"/>
      <c r="BN249" s="172"/>
      <c r="BO249" s="172"/>
      <c r="BP249" s="173"/>
    </row>
    <row r="250" spans="56:68" x14ac:dyDescent="0.15">
      <c r="BD250" s="172"/>
      <c r="BE250" s="172"/>
      <c r="BF250" s="172"/>
      <c r="BG250" s="172"/>
      <c r="BH250" s="172"/>
      <c r="BI250" s="172"/>
      <c r="BJ250" s="172"/>
      <c r="BK250" s="173"/>
      <c r="BL250" s="173"/>
      <c r="BM250" s="174"/>
      <c r="BN250" s="172"/>
      <c r="BO250" s="172"/>
      <c r="BP250" s="173"/>
    </row>
    <row r="251" spans="56:68" x14ac:dyDescent="0.15">
      <c r="BD251" s="172"/>
      <c r="BE251" s="172"/>
      <c r="BF251" s="172"/>
      <c r="BG251" s="172"/>
      <c r="BH251" s="172"/>
      <c r="BI251" s="172"/>
      <c r="BJ251" s="172"/>
      <c r="BK251" s="173"/>
      <c r="BL251" s="173"/>
      <c r="BM251" s="174"/>
      <c r="BN251" s="172"/>
      <c r="BO251" s="172"/>
      <c r="BP251" s="173"/>
    </row>
    <row r="252" spans="56:68" x14ac:dyDescent="0.15">
      <c r="BD252" s="172"/>
      <c r="BE252" s="172"/>
      <c r="BF252" s="172"/>
      <c r="BG252" s="172"/>
      <c r="BH252" s="172"/>
      <c r="BI252" s="172"/>
      <c r="BJ252" s="172"/>
      <c r="BK252" s="173"/>
      <c r="BL252" s="173"/>
      <c r="BM252" s="174"/>
      <c r="BN252" s="172"/>
      <c r="BO252" s="172"/>
      <c r="BP252" s="173"/>
    </row>
    <row r="253" spans="56:68" x14ac:dyDescent="0.15">
      <c r="BD253" s="172"/>
      <c r="BE253" s="172"/>
      <c r="BF253" s="172"/>
      <c r="BG253" s="172"/>
      <c r="BH253" s="172"/>
      <c r="BI253" s="172"/>
      <c r="BJ253" s="172"/>
      <c r="BK253" s="173"/>
      <c r="BL253" s="173"/>
      <c r="BM253" s="174"/>
      <c r="BN253" s="172"/>
      <c r="BO253" s="172"/>
      <c r="BP253" s="173"/>
    </row>
    <row r="254" spans="56:68" x14ac:dyDescent="0.15">
      <c r="BD254" s="172"/>
      <c r="BE254" s="172"/>
      <c r="BF254" s="172"/>
      <c r="BG254" s="172"/>
      <c r="BH254" s="172"/>
      <c r="BI254" s="172"/>
      <c r="BJ254" s="172"/>
      <c r="BK254" s="173"/>
      <c r="BL254" s="173"/>
      <c r="BM254" s="174"/>
      <c r="BN254" s="172"/>
      <c r="BO254" s="172"/>
      <c r="BP254" s="173"/>
    </row>
    <row r="255" spans="56:68" x14ac:dyDescent="0.15">
      <c r="BD255" s="172"/>
      <c r="BE255" s="172"/>
      <c r="BF255" s="172"/>
      <c r="BG255" s="172"/>
      <c r="BH255" s="172"/>
      <c r="BI255" s="172"/>
      <c r="BJ255" s="172"/>
      <c r="BK255" s="173"/>
      <c r="BL255" s="173"/>
      <c r="BM255" s="174"/>
      <c r="BN255" s="172"/>
      <c r="BO255" s="172"/>
      <c r="BP255" s="173"/>
    </row>
    <row r="256" spans="56:68" x14ac:dyDescent="0.15">
      <c r="BD256" s="172"/>
      <c r="BE256" s="172"/>
      <c r="BF256" s="172"/>
      <c r="BG256" s="172"/>
      <c r="BH256" s="172"/>
      <c r="BI256" s="172"/>
      <c r="BJ256" s="172"/>
      <c r="BK256" s="173"/>
      <c r="BL256" s="173"/>
      <c r="BM256" s="174"/>
      <c r="BN256" s="172"/>
      <c r="BO256" s="172"/>
      <c r="BP256" s="173"/>
    </row>
    <row r="257" spans="56:68" x14ac:dyDescent="0.15">
      <c r="BD257" s="172"/>
      <c r="BE257" s="172"/>
      <c r="BF257" s="172"/>
      <c r="BG257" s="172"/>
      <c r="BH257" s="172"/>
      <c r="BI257" s="172"/>
      <c r="BJ257" s="172"/>
      <c r="BK257" s="173"/>
      <c r="BL257" s="173"/>
      <c r="BM257" s="174"/>
      <c r="BN257" s="172"/>
      <c r="BO257" s="172"/>
      <c r="BP257" s="173"/>
    </row>
    <row r="258" spans="56:68" x14ac:dyDescent="0.15">
      <c r="BD258" s="172"/>
      <c r="BE258" s="172"/>
      <c r="BF258" s="172"/>
      <c r="BG258" s="172"/>
      <c r="BH258" s="172"/>
      <c r="BI258" s="172"/>
      <c r="BJ258" s="172"/>
      <c r="BK258" s="173"/>
      <c r="BL258" s="173"/>
      <c r="BM258" s="174"/>
      <c r="BN258" s="172"/>
      <c r="BO258" s="172"/>
      <c r="BP258" s="173"/>
    </row>
    <row r="259" spans="56:68" x14ac:dyDescent="0.15">
      <c r="BD259" s="172"/>
      <c r="BE259" s="172"/>
      <c r="BF259" s="172"/>
      <c r="BG259" s="172"/>
      <c r="BH259" s="172"/>
      <c r="BI259" s="172"/>
      <c r="BJ259" s="172"/>
      <c r="BK259" s="173"/>
      <c r="BL259" s="173"/>
      <c r="BM259" s="174"/>
      <c r="BN259" s="172"/>
      <c r="BO259" s="172"/>
      <c r="BP259" s="173"/>
    </row>
    <row r="260" spans="56:68" x14ac:dyDescent="0.15">
      <c r="BD260" s="172"/>
      <c r="BE260" s="172"/>
      <c r="BF260" s="172"/>
      <c r="BG260" s="172"/>
      <c r="BH260" s="172"/>
      <c r="BI260" s="172"/>
      <c r="BJ260" s="172"/>
      <c r="BK260" s="173"/>
      <c r="BL260" s="173"/>
      <c r="BM260" s="174"/>
      <c r="BN260" s="172"/>
      <c r="BO260" s="172"/>
      <c r="BP260" s="173"/>
    </row>
    <row r="261" spans="56:68" x14ac:dyDescent="0.15">
      <c r="BD261" s="172"/>
      <c r="BE261" s="172"/>
      <c r="BF261" s="172"/>
      <c r="BG261" s="172"/>
      <c r="BH261" s="172"/>
      <c r="BI261" s="172"/>
      <c r="BJ261" s="172"/>
      <c r="BK261" s="173"/>
      <c r="BL261" s="173"/>
      <c r="BM261" s="174"/>
      <c r="BN261" s="172"/>
      <c r="BO261" s="172"/>
      <c r="BP261" s="173"/>
    </row>
    <row r="262" spans="56:68" x14ac:dyDescent="0.15">
      <c r="BD262" s="172"/>
      <c r="BE262" s="172"/>
      <c r="BF262" s="172"/>
      <c r="BG262" s="172"/>
      <c r="BH262" s="172"/>
      <c r="BI262" s="172"/>
      <c r="BJ262" s="172"/>
      <c r="BK262" s="173"/>
      <c r="BL262" s="173"/>
      <c r="BM262" s="174"/>
      <c r="BN262" s="172"/>
      <c r="BO262" s="172"/>
      <c r="BP262" s="173"/>
    </row>
    <row r="263" spans="56:68" x14ac:dyDescent="0.15">
      <c r="BD263" s="172"/>
      <c r="BE263" s="172"/>
      <c r="BF263" s="172"/>
      <c r="BG263" s="172"/>
      <c r="BH263" s="172"/>
      <c r="BI263" s="172"/>
      <c r="BJ263" s="172"/>
      <c r="BK263" s="173"/>
      <c r="BL263" s="173"/>
      <c r="BM263" s="174"/>
      <c r="BN263" s="172"/>
      <c r="BO263" s="172"/>
      <c r="BP263" s="173"/>
    </row>
    <row r="264" spans="56:68" x14ac:dyDescent="0.15">
      <c r="BD264" s="172"/>
      <c r="BE264" s="172"/>
      <c r="BF264" s="172"/>
      <c r="BG264" s="172"/>
      <c r="BH264" s="172"/>
      <c r="BI264" s="172"/>
      <c r="BJ264" s="172"/>
      <c r="BK264" s="173"/>
      <c r="BL264" s="173"/>
      <c r="BM264" s="174"/>
      <c r="BN264" s="172"/>
      <c r="BO264" s="172"/>
      <c r="BP264" s="173"/>
    </row>
    <row r="265" spans="56:68" x14ac:dyDescent="0.15">
      <c r="BD265" s="172"/>
      <c r="BE265" s="172"/>
      <c r="BF265" s="172"/>
      <c r="BG265" s="172"/>
      <c r="BH265" s="172"/>
      <c r="BI265" s="172"/>
      <c r="BJ265" s="172"/>
      <c r="BK265" s="173"/>
      <c r="BL265" s="173"/>
      <c r="BM265" s="174"/>
      <c r="BN265" s="172"/>
      <c r="BO265" s="172"/>
      <c r="BP265" s="173"/>
    </row>
    <row r="266" spans="56:68" x14ac:dyDescent="0.15">
      <c r="BD266" s="172"/>
      <c r="BE266" s="172"/>
      <c r="BF266" s="172"/>
      <c r="BG266" s="172"/>
      <c r="BH266" s="172"/>
      <c r="BI266" s="172"/>
      <c r="BJ266" s="172"/>
      <c r="BK266" s="173"/>
      <c r="BL266" s="173"/>
      <c r="BM266" s="174"/>
      <c r="BN266" s="172"/>
      <c r="BO266" s="172"/>
      <c r="BP266" s="173"/>
    </row>
    <row r="267" spans="56:68" x14ac:dyDescent="0.15">
      <c r="BD267" s="172"/>
      <c r="BE267" s="172"/>
      <c r="BF267" s="172"/>
      <c r="BG267" s="172"/>
      <c r="BH267" s="172"/>
      <c r="BI267" s="172"/>
      <c r="BJ267" s="172"/>
      <c r="BK267" s="173"/>
      <c r="BL267" s="173"/>
      <c r="BM267" s="174"/>
      <c r="BN267" s="172"/>
      <c r="BO267" s="172"/>
      <c r="BP267" s="173"/>
    </row>
    <row r="268" spans="56:68" x14ac:dyDescent="0.15">
      <c r="BD268" s="172"/>
      <c r="BE268" s="172"/>
      <c r="BF268" s="172"/>
      <c r="BG268" s="172"/>
      <c r="BH268" s="172"/>
      <c r="BI268" s="172"/>
      <c r="BJ268" s="172"/>
      <c r="BK268" s="173"/>
      <c r="BL268" s="173"/>
      <c r="BM268" s="174"/>
      <c r="BN268" s="172"/>
      <c r="BO268" s="172"/>
      <c r="BP268" s="173"/>
    </row>
    <row r="269" spans="56:68" x14ac:dyDescent="0.15">
      <c r="BD269" s="172"/>
      <c r="BE269" s="172"/>
      <c r="BF269" s="172"/>
      <c r="BG269" s="172"/>
      <c r="BH269" s="172"/>
      <c r="BI269" s="172"/>
      <c r="BJ269" s="172"/>
      <c r="BK269" s="173"/>
      <c r="BL269" s="173"/>
      <c r="BM269" s="174"/>
      <c r="BN269" s="172"/>
      <c r="BO269" s="172"/>
      <c r="BP269" s="173"/>
    </row>
    <row r="270" spans="56:68" x14ac:dyDescent="0.15">
      <c r="BD270" s="172"/>
      <c r="BE270" s="172"/>
      <c r="BF270" s="172"/>
      <c r="BG270" s="172"/>
      <c r="BH270" s="172"/>
      <c r="BI270" s="172"/>
      <c r="BJ270" s="172"/>
      <c r="BK270" s="173"/>
      <c r="BL270" s="173"/>
      <c r="BM270" s="174"/>
      <c r="BN270" s="172"/>
      <c r="BO270" s="172"/>
      <c r="BP270" s="173"/>
    </row>
    <row r="271" spans="56:68" x14ac:dyDescent="0.15">
      <c r="BD271" s="172"/>
      <c r="BE271" s="172"/>
      <c r="BF271" s="172"/>
      <c r="BG271" s="172"/>
      <c r="BH271" s="172"/>
      <c r="BI271" s="172"/>
      <c r="BJ271" s="172"/>
      <c r="BK271" s="173"/>
      <c r="BL271" s="173"/>
      <c r="BM271" s="174"/>
      <c r="BN271" s="172"/>
      <c r="BO271" s="172"/>
      <c r="BP271" s="173"/>
    </row>
    <row r="272" spans="56:68" x14ac:dyDescent="0.15">
      <c r="BD272" s="172"/>
      <c r="BE272" s="172"/>
      <c r="BF272" s="172"/>
      <c r="BG272" s="172"/>
      <c r="BH272" s="172"/>
      <c r="BI272" s="172"/>
      <c r="BJ272" s="172"/>
      <c r="BK272" s="173"/>
      <c r="BL272" s="173"/>
      <c r="BM272" s="174"/>
      <c r="BN272" s="172"/>
      <c r="BO272" s="172"/>
      <c r="BP272" s="173"/>
    </row>
    <row r="273" spans="56:68" x14ac:dyDescent="0.15">
      <c r="BD273" s="172"/>
      <c r="BE273" s="172"/>
      <c r="BF273" s="172"/>
      <c r="BG273" s="172"/>
      <c r="BH273" s="172"/>
      <c r="BI273" s="172"/>
      <c r="BJ273" s="172"/>
      <c r="BK273" s="173"/>
      <c r="BL273" s="173"/>
      <c r="BM273" s="174"/>
      <c r="BN273" s="172"/>
      <c r="BO273" s="172"/>
      <c r="BP273" s="173"/>
    </row>
    <row r="274" spans="56:68" x14ac:dyDescent="0.15">
      <c r="BD274" s="172"/>
      <c r="BE274" s="172"/>
      <c r="BF274" s="172"/>
      <c r="BG274" s="172"/>
      <c r="BH274" s="172"/>
      <c r="BI274" s="172"/>
      <c r="BJ274" s="172"/>
      <c r="BK274" s="173"/>
      <c r="BL274" s="173"/>
      <c r="BM274" s="174"/>
      <c r="BN274" s="172"/>
      <c r="BO274" s="172"/>
      <c r="BP274" s="173"/>
    </row>
    <row r="275" spans="56:68" x14ac:dyDescent="0.15">
      <c r="BD275" s="172"/>
      <c r="BE275" s="172"/>
      <c r="BF275" s="172"/>
      <c r="BG275" s="172"/>
      <c r="BH275" s="172"/>
      <c r="BI275" s="172"/>
      <c r="BJ275" s="172"/>
      <c r="BK275" s="173"/>
      <c r="BL275" s="173"/>
      <c r="BM275" s="174"/>
      <c r="BN275" s="172"/>
      <c r="BO275" s="172"/>
      <c r="BP275" s="173"/>
    </row>
    <row r="276" spans="56:68" x14ac:dyDescent="0.15">
      <c r="BD276" s="172"/>
      <c r="BE276" s="172"/>
      <c r="BF276" s="172"/>
      <c r="BG276" s="172"/>
      <c r="BH276" s="172"/>
      <c r="BI276" s="172"/>
      <c r="BJ276" s="172"/>
      <c r="BK276" s="173"/>
      <c r="BL276" s="173"/>
      <c r="BM276" s="174"/>
      <c r="BN276" s="172"/>
      <c r="BO276" s="172"/>
      <c r="BP276" s="173"/>
    </row>
    <row r="277" spans="56:68" x14ac:dyDescent="0.15">
      <c r="BD277" s="172"/>
      <c r="BE277" s="172"/>
      <c r="BF277" s="172"/>
      <c r="BG277" s="172"/>
      <c r="BH277" s="172"/>
      <c r="BI277" s="172"/>
      <c r="BJ277" s="172"/>
      <c r="BK277" s="173"/>
      <c r="BL277" s="173"/>
      <c r="BM277" s="174"/>
      <c r="BN277" s="172"/>
      <c r="BO277" s="172"/>
      <c r="BP277" s="173"/>
    </row>
    <row r="278" spans="56:68" x14ac:dyDescent="0.15">
      <c r="BD278" s="172"/>
      <c r="BE278" s="172"/>
      <c r="BF278" s="172"/>
      <c r="BG278" s="172"/>
      <c r="BH278" s="172"/>
      <c r="BI278" s="172"/>
      <c r="BJ278" s="172"/>
      <c r="BK278" s="173"/>
      <c r="BL278" s="173"/>
      <c r="BM278" s="174"/>
      <c r="BN278" s="172"/>
      <c r="BO278" s="172"/>
      <c r="BP278" s="173"/>
    </row>
    <row r="279" spans="56:68" x14ac:dyDescent="0.15">
      <c r="BD279" s="172"/>
      <c r="BE279" s="172"/>
      <c r="BF279" s="172"/>
      <c r="BG279" s="172"/>
      <c r="BH279" s="172"/>
      <c r="BI279" s="172"/>
      <c r="BJ279" s="172"/>
      <c r="BK279" s="173"/>
      <c r="BL279" s="173"/>
      <c r="BM279" s="174"/>
      <c r="BN279" s="172"/>
      <c r="BO279" s="172"/>
      <c r="BP279" s="173"/>
    </row>
    <row r="280" spans="56:68" x14ac:dyDescent="0.15">
      <c r="BD280" s="172"/>
      <c r="BE280" s="172"/>
      <c r="BF280" s="172"/>
      <c r="BG280" s="172"/>
      <c r="BH280" s="172"/>
      <c r="BI280" s="172"/>
      <c r="BJ280" s="172"/>
      <c r="BK280" s="173"/>
      <c r="BL280" s="173"/>
      <c r="BM280" s="174"/>
      <c r="BN280" s="172"/>
      <c r="BO280" s="172"/>
      <c r="BP280" s="173"/>
    </row>
    <row r="281" spans="56:68" x14ac:dyDescent="0.15">
      <c r="BD281" s="172"/>
      <c r="BE281" s="172"/>
      <c r="BF281" s="172"/>
      <c r="BG281" s="172"/>
      <c r="BH281" s="172"/>
      <c r="BI281" s="172"/>
      <c r="BJ281" s="172"/>
      <c r="BK281" s="173"/>
      <c r="BL281" s="173"/>
      <c r="BM281" s="174"/>
      <c r="BN281" s="172"/>
      <c r="BO281" s="172"/>
      <c r="BP281" s="173"/>
    </row>
    <row r="282" spans="56:68" x14ac:dyDescent="0.15">
      <c r="BD282" s="172"/>
      <c r="BE282" s="172"/>
      <c r="BF282" s="172"/>
      <c r="BG282" s="172"/>
      <c r="BH282" s="172"/>
      <c r="BI282" s="172"/>
      <c r="BJ282" s="172"/>
      <c r="BK282" s="173"/>
      <c r="BL282" s="173"/>
      <c r="BM282" s="174"/>
      <c r="BN282" s="172"/>
      <c r="BO282" s="172"/>
      <c r="BP282" s="173"/>
    </row>
    <row r="283" spans="56:68" x14ac:dyDescent="0.15">
      <c r="BD283" s="172"/>
      <c r="BE283" s="172"/>
      <c r="BF283" s="172"/>
      <c r="BG283" s="172"/>
      <c r="BH283" s="172"/>
      <c r="BI283" s="172"/>
      <c r="BJ283" s="172"/>
      <c r="BK283" s="173"/>
      <c r="BL283" s="173"/>
      <c r="BM283" s="174"/>
      <c r="BN283" s="172"/>
      <c r="BO283" s="172"/>
      <c r="BP283" s="173"/>
    </row>
    <row r="284" spans="56:68" x14ac:dyDescent="0.15">
      <c r="BD284" s="172"/>
      <c r="BE284" s="172"/>
      <c r="BF284" s="172"/>
      <c r="BG284" s="172"/>
      <c r="BH284" s="172"/>
      <c r="BI284" s="172"/>
      <c r="BJ284" s="172"/>
      <c r="BK284" s="173"/>
      <c r="BL284" s="173"/>
      <c r="BM284" s="174"/>
      <c r="BN284" s="172"/>
      <c r="BO284" s="172"/>
      <c r="BP284" s="173"/>
    </row>
    <row r="285" spans="56:68" x14ac:dyDescent="0.15">
      <c r="BD285" s="172"/>
      <c r="BE285" s="172"/>
      <c r="BF285" s="172"/>
      <c r="BG285" s="172"/>
      <c r="BH285" s="172"/>
      <c r="BI285" s="172"/>
      <c r="BJ285" s="172"/>
      <c r="BK285" s="173"/>
      <c r="BL285" s="173"/>
      <c r="BM285" s="174"/>
      <c r="BN285" s="172"/>
      <c r="BO285" s="172"/>
      <c r="BP285" s="173"/>
    </row>
    <row r="286" spans="56:68" x14ac:dyDescent="0.15">
      <c r="BD286" s="172"/>
      <c r="BE286" s="172"/>
      <c r="BF286" s="172"/>
      <c r="BG286" s="172"/>
      <c r="BH286" s="172"/>
      <c r="BI286" s="172"/>
      <c r="BJ286" s="172"/>
      <c r="BK286" s="173"/>
      <c r="BL286" s="173"/>
      <c r="BM286" s="174"/>
      <c r="BN286" s="172"/>
      <c r="BO286" s="172"/>
      <c r="BP286" s="173"/>
    </row>
    <row r="287" spans="56:68" x14ac:dyDescent="0.15">
      <c r="BD287" s="172"/>
      <c r="BE287" s="172"/>
      <c r="BF287" s="172"/>
      <c r="BG287" s="172"/>
      <c r="BH287" s="172"/>
      <c r="BI287" s="172"/>
      <c r="BJ287" s="172"/>
      <c r="BK287" s="173"/>
      <c r="BL287" s="173"/>
      <c r="BM287" s="174"/>
      <c r="BN287" s="172"/>
      <c r="BO287" s="172"/>
      <c r="BP287" s="173"/>
    </row>
    <row r="288" spans="56:68" x14ac:dyDescent="0.15">
      <c r="BD288" s="172"/>
      <c r="BE288" s="172"/>
      <c r="BF288" s="172"/>
      <c r="BG288" s="172"/>
      <c r="BH288" s="172"/>
      <c r="BI288" s="172"/>
      <c r="BJ288" s="172"/>
      <c r="BK288" s="173"/>
      <c r="BL288" s="173"/>
      <c r="BM288" s="174"/>
      <c r="BN288" s="172"/>
      <c r="BO288" s="172"/>
      <c r="BP288" s="173"/>
    </row>
    <row r="289" spans="56:68" x14ac:dyDescent="0.15">
      <c r="BD289" s="172"/>
      <c r="BE289" s="172"/>
      <c r="BF289" s="172"/>
      <c r="BG289" s="172"/>
      <c r="BH289" s="172"/>
      <c r="BI289" s="172"/>
      <c r="BJ289" s="172"/>
      <c r="BK289" s="173"/>
      <c r="BL289" s="173"/>
      <c r="BM289" s="174"/>
      <c r="BN289" s="172"/>
      <c r="BO289" s="172"/>
      <c r="BP289" s="173"/>
    </row>
    <row r="290" spans="56:68" x14ac:dyDescent="0.15">
      <c r="BD290" s="172"/>
      <c r="BE290" s="172"/>
      <c r="BF290" s="172"/>
      <c r="BG290" s="172"/>
      <c r="BH290" s="172"/>
      <c r="BI290" s="172"/>
      <c r="BJ290" s="172"/>
      <c r="BK290" s="173"/>
      <c r="BL290" s="173"/>
      <c r="BM290" s="174"/>
      <c r="BN290" s="172"/>
      <c r="BO290" s="172"/>
      <c r="BP290" s="173"/>
    </row>
    <row r="291" spans="56:68" x14ac:dyDescent="0.15">
      <c r="BD291" s="172"/>
      <c r="BE291" s="172"/>
      <c r="BF291" s="172"/>
      <c r="BG291" s="172"/>
      <c r="BH291" s="172"/>
      <c r="BI291" s="172"/>
      <c r="BJ291" s="172"/>
      <c r="BK291" s="173"/>
      <c r="BL291" s="173"/>
      <c r="BM291" s="174"/>
      <c r="BN291" s="172"/>
      <c r="BO291" s="172"/>
      <c r="BP291" s="173"/>
    </row>
    <row r="292" spans="56:68" x14ac:dyDescent="0.15">
      <c r="BD292" s="172"/>
      <c r="BE292" s="172"/>
      <c r="BF292" s="172"/>
      <c r="BG292" s="172"/>
      <c r="BH292" s="172"/>
      <c r="BI292" s="172"/>
      <c r="BJ292" s="172"/>
      <c r="BK292" s="173"/>
      <c r="BL292" s="173"/>
      <c r="BM292" s="174"/>
      <c r="BN292" s="172"/>
      <c r="BO292" s="172"/>
      <c r="BP292" s="173"/>
    </row>
    <row r="293" spans="56:68" x14ac:dyDescent="0.15">
      <c r="BD293" s="172"/>
      <c r="BE293" s="172"/>
      <c r="BF293" s="172"/>
      <c r="BG293" s="172"/>
      <c r="BH293" s="172"/>
      <c r="BI293" s="172"/>
      <c r="BJ293" s="172"/>
      <c r="BK293" s="173"/>
      <c r="BL293" s="173"/>
      <c r="BM293" s="174"/>
      <c r="BN293" s="172"/>
      <c r="BO293" s="172"/>
      <c r="BP293" s="173"/>
    </row>
    <row r="294" spans="56:68" x14ac:dyDescent="0.15">
      <c r="BD294" s="172"/>
      <c r="BE294" s="172"/>
      <c r="BF294" s="172"/>
      <c r="BG294" s="172"/>
      <c r="BH294" s="172"/>
      <c r="BI294" s="172"/>
      <c r="BJ294" s="172"/>
      <c r="BK294" s="173"/>
      <c r="BL294" s="173"/>
      <c r="BM294" s="174"/>
      <c r="BN294" s="172"/>
      <c r="BO294" s="172"/>
      <c r="BP294" s="173"/>
    </row>
    <row r="295" spans="56:68" x14ac:dyDescent="0.15">
      <c r="BD295" s="172"/>
      <c r="BE295" s="172"/>
      <c r="BF295" s="172"/>
      <c r="BG295" s="172"/>
      <c r="BH295" s="172"/>
      <c r="BI295" s="172"/>
      <c r="BJ295" s="172"/>
      <c r="BK295" s="173"/>
      <c r="BL295" s="173"/>
      <c r="BM295" s="174"/>
      <c r="BN295" s="172"/>
      <c r="BO295" s="172"/>
      <c r="BP295" s="173"/>
    </row>
    <row r="296" spans="56:68" x14ac:dyDescent="0.15">
      <c r="BD296" s="172"/>
      <c r="BE296" s="172"/>
      <c r="BF296" s="172"/>
      <c r="BG296" s="172"/>
      <c r="BH296" s="172"/>
      <c r="BI296" s="172"/>
      <c r="BJ296" s="172"/>
      <c r="BK296" s="173"/>
      <c r="BL296" s="173"/>
      <c r="BM296" s="174"/>
      <c r="BN296" s="172"/>
      <c r="BO296" s="172"/>
      <c r="BP296" s="173"/>
    </row>
    <row r="297" spans="56:68" x14ac:dyDescent="0.15">
      <c r="BD297" s="172"/>
      <c r="BE297" s="172"/>
      <c r="BF297" s="172"/>
      <c r="BG297" s="172"/>
      <c r="BH297" s="172"/>
      <c r="BI297" s="172"/>
      <c r="BJ297" s="172"/>
      <c r="BK297" s="173"/>
      <c r="BL297" s="173"/>
      <c r="BM297" s="174"/>
      <c r="BN297" s="172"/>
      <c r="BO297" s="172"/>
      <c r="BP297" s="173"/>
    </row>
    <row r="298" spans="56:68" x14ac:dyDescent="0.15">
      <c r="BD298" s="172"/>
      <c r="BE298" s="172"/>
      <c r="BF298" s="172"/>
      <c r="BG298" s="172"/>
      <c r="BH298" s="172"/>
      <c r="BI298" s="172"/>
      <c r="BJ298" s="172"/>
      <c r="BK298" s="173"/>
      <c r="BL298" s="173"/>
      <c r="BM298" s="174"/>
      <c r="BN298" s="172"/>
      <c r="BO298" s="172"/>
      <c r="BP298" s="173"/>
    </row>
    <row r="299" spans="56:68" x14ac:dyDescent="0.15">
      <c r="BD299" s="172"/>
      <c r="BE299" s="172"/>
      <c r="BF299" s="172"/>
      <c r="BG299" s="172"/>
      <c r="BH299" s="172"/>
      <c r="BI299" s="172"/>
      <c r="BJ299" s="172"/>
      <c r="BK299" s="173"/>
      <c r="BL299" s="173"/>
      <c r="BM299" s="174"/>
      <c r="BN299" s="172"/>
      <c r="BO299" s="172"/>
      <c r="BP299" s="173"/>
    </row>
    <row r="300" spans="56:68" x14ac:dyDescent="0.15">
      <c r="BD300" s="172"/>
      <c r="BE300" s="172"/>
      <c r="BF300" s="172"/>
      <c r="BG300" s="172"/>
      <c r="BH300" s="172"/>
      <c r="BI300" s="172"/>
      <c r="BJ300" s="172"/>
      <c r="BK300" s="173"/>
      <c r="BL300" s="173"/>
      <c r="BM300" s="174"/>
      <c r="BN300" s="172"/>
      <c r="BO300" s="172"/>
      <c r="BP300" s="173"/>
    </row>
    <row r="301" spans="56:68" x14ac:dyDescent="0.15">
      <c r="BD301" s="172"/>
      <c r="BE301" s="172"/>
      <c r="BF301" s="172"/>
      <c r="BG301" s="172"/>
      <c r="BH301" s="172"/>
      <c r="BI301" s="172"/>
      <c r="BJ301" s="172"/>
      <c r="BK301" s="173"/>
      <c r="BL301" s="173"/>
      <c r="BM301" s="174"/>
      <c r="BN301" s="172"/>
      <c r="BO301" s="172"/>
      <c r="BP301" s="173"/>
    </row>
    <row r="302" spans="56:68" x14ac:dyDescent="0.15">
      <c r="BD302" s="172"/>
      <c r="BE302" s="172"/>
      <c r="BF302" s="172"/>
      <c r="BG302" s="172"/>
      <c r="BH302" s="172"/>
      <c r="BI302" s="172"/>
      <c r="BJ302" s="172"/>
      <c r="BK302" s="173"/>
      <c r="BL302" s="173"/>
      <c r="BM302" s="174"/>
      <c r="BN302" s="172"/>
      <c r="BO302" s="172"/>
      <c r="BP302" s="173"/>
    </row>
    <row r="303" spans="56:68" x14ac:dyDescent="0.15">
      <c r="BD303" s="172"/>
      <c r="BE303" s="172"/>
      <c r="BF303" s="172"/>
      <c r="BG303" s="172"/>
      <c r="BH303" s="172"/>
      <c r="BI303" s="172"/>
      <c r="BJ303" s="172"/>
      <c r="BK303" s="173"/>
      <c r="BL303" s="173"/>
      <c r="BM303" s="174"/>
      <c r="BN303" s="172"/>
      <c r="BO303" s="172"/>
      <c r="BP303" s="173"/>
    </row>
    <row r="304" spans="56:68" x14ac:dyDescent="0.15">
      <c r="BD304" s="172"/>
      <c r="BE304" s="172"/>
      <c r="BF304" s="172"/>
      <c r="BG304" s="172"/>
      <c r="BH304" s="172"/>
      <c r="BI304" s="172"/>
      <c r="BJ304" s="172"/>
      <c r="BK304" s="173"/>
      <c r="BL304" s="173"/>
      <c r="BM304" s="174"/>
      <c r="BN304" s="172"/>
      <c r="BO304" s="172"/>
      <c r="BP304" s="173"/>
    </row>
    <row r="305" spans="56:68" x14ac:dyDescent="0.15">
      <c r="BD305" s="172"/>
      <c r="BE305" s="172"/>
      <c r="BF305" s="172"/>
      <c r="BG305" s="172"/>
      <c r="BH305" s="172"/>
      <c r="BI305" s="172"/>
      <c r="BJ305" s="172"/>
      <c r="BK305" s="173"/>
      <c r="BL305" s="173"/>
      <c r="BM305" s="174"/>
      <c r="BN305" s="172"/>
      <c r="BO305" s="172"/>
      <c r="BP305" s="173"/>
    </row>
    <row r="306" spans="56:68" x14ac:dyDescent="0.15">
      <c r="BD306" s="172"/>
      <c r="BE306" s="172"/>
      <c r="BF306" s="172"/>
      <c r="BG306" s="172"/>
      <c r="BH306" s="172"/>
      <c r="BI306" s="172"/>
      <c r="BJ306" s="172"/>
      <c r="BK306" s="173"/>
      <c r="BL306" s="173"/>
      <c r="BM306" s="174"/>
      <c r="BN306" s="172"/>
      <c r="BO306" s="172"/>
      <c r="BP306" s="173"/>
    </row>
    <row r="307" spans="56:68" x14ac:dyDescent="0.15">
      <c r="BD307" s="172"/>
      <c r="BE307" s="172"/>
      <c r="BF307" s="172"/>
      <c r="BG307" s="172"/>
      <c r="BH307" s="172"/>
      <c r="BI307" s="172"/>
      <c r="BJ307" s="172"/>
      <c r="BK307" s="173"/>
      <c r="BL307" s="173"/>
      <c r="BM307" s="174"/>
      <c r="BN307" s="172"/>
      <c r="BO307" s="172"/>
      <c r="BP307" s="173"/>
    </row>
    <row r="308" spans="56:68" x14ac:dyDescent="0.15">
      <c r="BD308" s="172"/>
      <c r="BE308" s="172"/>
      <c r="BF308" s="172"/>
      <c r="BG308" s="172"/>
      <c r="BH308" s="172"/>
      <c r="BI308" s="172"/>
      <c r="BJ308" s="172"/>
      <c r="BK308" s="173"/>
      <c r="BL308" s="173"/>
      <c r="BM308" s="174"/>
      <c r="BN308" s="172"/>
      <c r="BO308" s="172"/>
      <c r="BP308" s="173"/>
    </row>
    <row r="309" spans="56:68" x14ac:dyDescent="0.15">
      <c r="BD309" s="172"/>
      <c r="BE309" s="172"/>
      <c r="BF309" s="172"/>
      <c r="BG309" s="172"/>
      <c r="BH309" s="172"/>
      <c r="BI309" s="172"/>
      <c r="BJ309" s="172"/>
      <c r="BK309" s="173"/>
      <c r="BL309" s="173"/>
      <c r="BM309" s="174"/>
      <c r="BN309" s="172"/>
      <c r="BO309" s="172"/>
      <c r="BP309" s="173"/>
    </row>
    <row r="310" spans="56:68" x14ac:dyDescent="0.15">
      <c r="BD310" s="172"/>
      <c r="BE310" s="172"/>
      <c r="BF310" s="172"/>
      <c r="BG310" s="172"/>
      <c r="BH310" s="172"/>
      <c r="BI310" s="172"/>
      <c r="BJ310" s="172"/>
      <c r="BK310" s="173"/>
      <c r="BL310" s="173"/>
      <c r="BM310" s="174"/>
      <c r="BN310" s="172"/>
      <c r="BO310" s="172"/>
      <c r="BP310" s="173"/>
    </row>
    <row r="311" spans="56:68" x14ac:dyDescent="0.15">
      <c r="BD311" s="172"/>
      <c r="BE311" s="172"/>
      <c r="BF311" s="172"/>
      <c r="BG311" s="172"/>
      <c r="BH311" s="172"/>
      <c r="BI311" s="172"/>
      <c r="BJ311" s="172"/>
      <c r="BK311" s="173"/>
      <c r="BL311" s="173"/>
      <c r="BM311" s="174"/>
      <c r="BN311" s="172"/>
      <c r="BO311" s="172"/>
      <c r="BP311" s="173"/>
    </row>
    <row r="312" spans="56:68" x14ac:dyDescent="0.15">
      <c r="BD312" s="172"/>
      <c r="BE312" s="172"/>
      <c r="BF312" s="172"/>
      <c r="BG312" s="172"/>
      <c r="BH312" s="172"/>
      <c r="BI312" s="172"/>
      <c r="BJ312" s="172"/>
      <c r="BK312" s="173"/>
      <c r="BL312" s="173"/>
      <c r="BM312" s="174"/>
      <c r="BN312" s="172"/>
      <c r="BO312" s="172"/>
      <c r="BP312" s="173"/>
    </row>
    <row r="313" spans="56:68" x14ac:dyDescent="0.15">
      <c r="BD313" s="172"/>
      <c r="BE313" s="172"/>
      <c r="BF313" s="172"/>
      <c r="BG313" s="172"/>
      <c r="BH313" s="172"/>
      <c r="BI313" s="172"/>
      <c r="BJ313" s="172"/>
      <c r="BK313" s="173"/>
      <c r="BL313" s="173"/>
      <c r="BM313" s="174"/>
      <c r="BN313" s="172"/>
      <c r="BO313" s="172"/>
      <c r="BP313" s="173"/>
    </row>
    <row r="314" spans="56:68" x14ac:dyDescent="0.15">
      <c r="BD314" s="172"/>
      <c r="BE314" s="172"/>
      <c r="BF314" s="172"/>
      <c r="BG314" s="172"/>
      <c r="BH314" s="172"/>
      <c r="BI314" s="172"/>
      <c r="BJ314" s="172"/>
      <c r="BK314" s="173"/>
      <c r="BL314" s="173"/>
      <c r="BM314" s="174"/>
      <c r="BN314" s="172"/>
      <c r="BO314" s="172"/>
      <c r="BP314" s="173"/>
    </row>
    <row r="315" spans="56:68" x14ac:dyDescent="0.15">
      <c r="BD315" s="172"/>
      <c r="BE315" s="172"/>
      <c r="BF315" s="172"/>
      <c r="BG315" s="172"/>
      <c r="BH315" s="172"/>
      <c r="BI315" s="172"/>
      <c r="BJ315" s="172"/>
      <c r="BK315" s="173"/>
      <c r="BL315" s="173"/>
      <c r="BM315" s="174"/>
      <c r="BN315" s="172"/>
      <c r="BO315" s="172"/>
      <c r="BP315" s="173"/>
    </row>
    <row r="316" spans="56:68" x14ac:dyDescent="0.15">
      <c r="BD316" s="172"/>
      <c r="BE316" s="172"/>
      <c r="BF316" s="172"/>
      <c r="BG316" s="172"/>
      <c r="BH316" s="172"/>
      <c r="BI316" s="172"/>
      <c r="BJ316" s="172"/>
      <c r="BK316" s="173"/>
      <c r="BL316" s="173"/>
      <c r="BM316" s="174"/>
      <c r="BN316" s="172"/>
      <c r="BO316" s="172"/>
      <c r="BP316" s="173"/>
    </row>
    <row r="317" spans="56:68" x14ac:dyDescent="0.15">
      <c r="BD317" s="172"/>
      <c r="BE317" s="172"/>
      <c r="BF317" s="172"/>
      <c r="BG317" s="172"/>
      <c r="BH317" s="172"/>
      <c r="BI317" s="172"/>
      <c r="BJ317" s="172"/>
      <c r="BK317" s="173"/>
      <c r="BL317" s="173"/>
      <c r="BM317" s="174"/>
      <c r="BN317" s="172"/>
      <c r="BO317" s="172"/>
      <c r="BP317" s="173"/>
    </row>
    <row r="318" spans="56:68" x14ac:dyDescent="0.15">
      <c r="BD318" s="172"/>
      <c r="BE318" s="172"/>
      <c r="BF318" s="172"/>
      <c r="BG318" s="172"/>
      <c r="BH318" s="172"/>
      <c r="BI318" s="172"/>
      <c r="BJ318" s="172"/>
      <c r="BK318" s="173"/>
      <c r="BL318" s="173"/>
      <c r="BM318" s="174"/>
      <c r="BN318" s="172"/>
      <c r="BO318" s="172"/>
      <c r="BP318" s="173"/>
    </row>
    <row r="319" spans="56:68" x14ac:dyDescent="0.15">
      <c r="BD319" s="172"/>
      <c r="BE319" s="172"/>
      <c r="BF319" s="172"/>
      <c r="BG319" s="172"/>
      <c r="BH319" s="172"/>
      <c r="BI319" s="172"/>
      <c r="BJ319" s="172"/>
      <c r="BK319" s="173"/>
      <c r="BL319" s="173"/>
      <c r="BM319" s="174"/>
      <c r="BN319" s="172"/>
      <c r="BO319" s="172"/>
      <c r="BP319" s="173"/>
    </row>
    <row r="320" spans="56:68" x14ac:dyDescent="0.15">
      <c r="BD320" s="172"/>
      <c r="BE320" s="172"/>
      <c r="BF320" s="172"/>
      <c r="BG320" s="172"/>
      <c r="BH320" s="172"/>
      <c r="BI320" s="172"/>
      <c r="BJ320" s="172"/>
      <c r="BK320" s="173"/>
      <c r="BL320" s="173"/>
      <c r="BM320" s="174"/>
      <c r="BN320" s="172"/>
      <c r="BO320" s="172"/>
      <c r="BP320" s="173"/>
    </row>
    <row r="321" spans="56:68" x14ac:dyDescent="0.15">
      <c r="BD321" s="172"/>
      <c r="BE321" s="172"/>
      <c r="BF321" s="172"/>
      <c r="BG321" s="172"/>
      <c r="BH321" s="172"/>
      <c r="BI321" s="172"/>
      <c r="BJ321" s="172"/>
      <c r="BK321" s="173"/>
      <c r="BL321" s="173"/>
      <c r="BM321" s="174"/>
      <c r="BN321" s="172"/>
      <c r="BO321" s="172"/>
      <c r="BP321" s="173"/>
    </row>
    <row r="322" spans="56:68" x14ac:dyDescent="0.15">
      <c r="BD322" s="172"/>
      <c r="BE322" s="172"/>
      <c r="BF322" s="172"/>
      <c r="BG322" s="172"/>
      <c r="BH322" s="172"/>
      <c r="BI322" s="172"/>
      <c r="BJ322" s="172"/>
      <c r="BK322" s="173"/>
      <c r="BL322" s="173"/>
      <c r="BM322" s="174"/>
      <c r="BN322" s="172"/>
      <c r="BO322" s="172"/>
      <c r="BP322" s="173"/>
    </row>
    <row r="323" spans="56:68" x14ac:dyDescent="0.15">
      <c r="BD323" s="172"/>
      <c r="BE323" s="172"/>
      <c r="BF323" s="172"/>
      <c r="BG323" s="172"/>
      <c r="BH323" s="172"/>
      <c r="BI323" s="172"/>
      <c r="BJ323" s="172"/>
      <c r="BK323" s="173"/>
      <c r="BL323" s="173"/>
      <c r="BM323" s="174"/>
      <c r="BN323" s="172"/>
      <c r="BO323" s="172"/>
      <c r="BP323" s="173"/>
    </row>
    <row r="324" spans="56:68" x14ac:dyDescent="0.15">
      <c r="BD324" s="172"/>
      <c r="BE324" s="172"/>
      <c r="BF324" s="172"/>
      <c r="BG324" s="172"/>
      <c r="BH324" s="172"/>
      <c r="BI324" s="172"/>
      <c r="BJ324" s="172"/>
      <c r="BK324" s="173"/>
      <c r="BL324" s="173"/>
      <c r="BM324" s="174"/>
      <c r="BN324" s="172"/>
      <c r="BO324" s="172"/>
      <c r="BP324" s="173"/>
    </row>
    <row r="325" spans="56:68" x14ac:dyDescent="0.15">
      <c r="BD325" s="172"/>
      <c r="BE325" s="172"/>
      <c r="BF325" s="172"/>
      <c r="BG325" s="172"/>
      <c r="BH325" s="172"/>
      <c r="BI325" s="172"/>
      <c r="BJ325" s="172"/>
      <c r="BK325" s="173"/>
      <c r="BL325" s="173"/>
      <c r="BM325" s="174"/>
      <c r="BN325" s="172"/>
      <c r="BO325" s="172"/>
      <c r="BP325" s="173"/>
    </row>
    <row r="326" spans="56:68" x14ac:dyDescent="0.15">
      <c r="BD326" s="172"/>
      <c r="BE326" s="172"/>
      <c r="BF326" s="172"/>
      <c r="BG326" s="172"/>
      <c r="BH326" s="172"/>
      <c r="BI326" s="172"/>
      <c r="BJ326" s="172"/>
      <c r="BK326" s="173"/>
      <c r="BL326" s="173"/>
      <c r="BM326" s="174"/>
      <c r="BN326" s="172"/>
      <c r="BO326" s="172"/>
      <c r="BP326" s="173"/>
    </row>
    <row r="327" spans="56:68" x14ac:dyDescent="0.15">
      <c r="BD327" s="172"/>
      <c r="BE327" s="172"/>
      <c r="BF327" s="172"/>
      <c r="BG327" s="172"/>
      <c r="BH327" s="172"/>
      <c r="BI327" s="172"/>
      <c r="BJ327" s="172"/>
      <c r="BK327" s="173"/>
      <c r="BL327" s="173"/>
      <c r="BM327" s="174"/>
      <c r="BN327" s="172"/>
      <c r="BO327" s="172"/>
      <c r="BP327" s="173"/>
    </row>
    <row r="328" spans="56:68" x14ac:dyDescent="0.15">
      <c r="BD328" s="172"/>
      <c r="BE328" s="172"/>
      <c r="BF328" s="172"/>
      <c r="BG328" s="172"/>
      <c r="BH328" s="172"/>
      <c r="BI328" s="172"/>
      <c r="BJ328" s="172"/>
      <c r="BK328" s="173"/>
      <c r="BL328" s="173"/>
      <c r="BM328" s="174"/>
      <c r="BN328" s="172"/>
      <c r="BO328" s="172"/>
      <c r="BP328" s="173"/>
    </row>
    <row r="329" spans="56:68" x14ac:dyDescent="0.15">
      <c r="BD329" s="172"/>
      <c r="BE329" s="172"/>
      <c r="BF329" s="172"/>
      <c r="BG329" s="172"/>
      <c r="BH329" s="172"/>
      <c r="BI329" s="172"/>
      <c r="BJ329" s="172"/>
      <c r="BK329" s="173"/>
      <c r="BL329" s="173"/>
      <c r="BM329" s="174"/>
      <c r="BN329" s="172"/>
      <c r="BO329" s="172"/>
      <c r="BP329" s="173"/>
    </row>
    <row r="330" spans="56:68" x14ac:dyDescent="0.15">
      <c r="BD330" s="172"/>
      <c r="BE330" s="172"/>
      <c r="BF330" s="172"/>
      <c r="BG330" s="172"/>
      <c r="BH330" s="172"/>
      <c r="BI330" s="172"/>
      <c r="BJ330" s="172"/>
      <c r="BK330" s="173"/>
      <c r="BL330" s="173"/>
      <c r="BM330" s="174"/>
      <c r="BN330" s="172"/>
      <c r="BO330" s="172"/>
      <c r="BP330" s="173"/>
    </row>
    <row r="331" spans="56:68" x14ac:dyDescent="0.15">
      <c r="BD331" s="172"/>
      <c r="BE331" s="172"/>
      <c r="BF331" s="172"/>
      <c r="BG331" s="172"/>
      <c r="BH331" s="172"/>
      <c r="BI331" s="172"/>
      <c r="BJ331" s="172"/>
      <c r="BK331" s="173"/>
      <c r="BL331" s="173"/>
      <c r="BM331" s="174"/>
      <c r="BN331" s="172"/>
      <c r="BO331" s="172"/>
      <c r="BP331" s="173"/>
    </row>
    <row r="332" spans="56:68" x14ac:dyDescent="0.15">
      <c r="BD332" s="172"/>
      <c r="BE332" s="172"/>
      <c r="BF332" s="172"/>
      <c r="BG332" s="172"/>
      <c r="BH332" s="172"/>
      <c r="BI332" s="172"/>
      <c r="BJ332" s="172"/>
      <c r="BK332" s="173"/>
      <c r="BL332" s="173"/>
      <c r="BM332" s="174"/>
      <c r="BN332" s="172"/>
      <c r="BO332" s="172"/>
      <c r="BP332" s="173"/>
    </row>
    <row r="333" spans="56:68" x14ac:dyDescent="0.15">
      <c r="BD333" s="172"/>
      <c r="BE333" s="172"/>
      <c r="BF333" s="172"/>
      <c r="BG333" s="172"/>
      <c r="BH333" s="172"/>
      <c r="BI333" s="172"/>
      <c r="BJ333" s="172"/>
      <c r="BK333" s="173"/>
      <c r="BL333" s="173"/>
      <c r="BM333" s="174"/>
      <c r="BN333" s="172"/>
      <c r="BO333" s="172"/>
      <c r="BP333" s="173"/>
    </row>
    <row r="334" spans="56:68" x14ac:dyDescent="0.15">
      <c r="BD334" s="172"/>
      <c r="BE334" s="172"/>
      <c r="BF334" s="172"/>
      <c r="BG334" s="172"/>
      <c r="BH334" s="172"/>
      <c r="BI334" s="172"/>
      <c r="BJ334" s="172"/>
      <c r="BK334" s="173"/>
      <c r="BL334" s="173"/>
      <c r="BM334" s="174"/>
      <c r="BN334" s="172"/>
      <c r="BO334" s="172"/>
      <c r="BP334" s="173"/>
    </row>
    <row r="335" spans="56:68" x14ac:dyDescent="0.15">
      <c r="BD335" s="172"/>
      <c r="BE335" s="172"/>
      <c r="BF335" s="172"/>
      <c r="BG335" s="172"/>
      <c r="BH335" s="172"/>
      <c r="BI335" s="172"/>
      <c r="BJ335" s="172"/>
      <c r="BK335" s="173"/>
      <c r="BL335" s="173"/>
      <c r="BM335" s="174"/>
      <c r="BN335" s="172"/>
      <c r="BO335" s="172"/>
      <c r="BP335" s="173"/>
    </row>
    <row r="336" spans="56:68" x14ac:dyDescent="0.15">
      <c r="BD336" s="172"/>
      <c r="BE336" s="172"/>
      <c r="BF336" s="172"/>
      <c r="BG336" s="172"/>
      <c r="BH336" s="172"/>
      <c r="BI336" s="172"/>
      <c r="BJ336" s="172"/>
      <c r="BK336" s="173"/>
      <c r="BL336" s="173"/>
      <c r="BM336" s="174"/>
      <c r="BN336" s="172"/>
      <c r="BO336" s="172"/>
      <c r="BP336" s="173"/>
    </row>
    <row r="337" spans="56:68" x14ac:dyDescent="0.15">
      <c r="BD337" s="172"/>
      <c r="BE337" s="172"/>
      <c r="BF337" s="172"/>
      <c r="BG337" s="172"/>
      <c r="BH337" s="172"/>
      <c r="BI337" s="172"/>
      <c r="BJ337" s="172"/>
      <c r="BK337" s="173"/>
      <c r="BL337" s="173"/>
      <c r="BM337" s="174"/>
      <c r="BN337" s="172"/>
      <c r="BO337" s="172"/>
      <c r="BP337" s="173"/>
    </row>
    <row r="338" spans="56:68" x14ac:dyDescent="0.15">
      <c r="BD338" s="172"/>
      <c r="BE338" s="172"/>
      <c r="BF338" s="172"/>
      <c r="BG338" s="172"/>
      <c r="BH338" s="172"/>
      <c r="BI338" s="172"/>
      <c r="BJ338" s="172"/>
      <c r="BK338" s="173"/>
      <c r="BL338" s="173"/>
      <c r="BM338" s="174"/>
      <c r="BN338" s="172"/>
      <c r="BO338" s="172"/>
      <c r="BP338" s="173"/>
    </row>
    <row r="339" spans="56:68" x14ac:dyDescent="0.15">
      <c r="BD339" s="172"/>
      <c r="BE339" s="172"/>
      <c r="BF339" s="172"/>
      <c r="BG339" s="172"/>
      <c r="BH339" s="172"/>
      <c r="BI339" s="172"/>
      <c r="BJ339" s="172"/>
      <c r="BK339" s="173"/>
      <c r="BL339" s="173"/>
      <c r="BM339" s="174"/>
      <c r="BN339" s="172"/>
      <c r="BO339" s="172"/>
      <c r="BP339" s="173"/>
    </row>
    <row r="340" spans="56:68" x14ac:dyDescent="0.15">
      <c r="BD340" s="172"/>
      <c r="BE340" s="172"/>
      <c r="BF340" s="172"/>
      <c r="BG340" s="172"/>
      <c r="BH340" s="172"/>
      <c r="BI340" s="172"/>
      <c r="BJ340" s="172"/>
      <c r="BK340" s="173"/>
      <c r="BL340" s="173"/>
      <c r="BM340" s="174"/>
      <c r="BN340" s="172"/>
      <c r="BO340" s="172"/>
      <c r="BP340" s="173"/>
    </row>
    <row r="341" spans="56:68" x14ac:dyDescent="0.15">
      <c r="BD341" s="172"/>
      <c r="BE341" s="172"/>
      <c r="BF341" s="172"/>
      <c r="BG341" s="172"/>
      <c r="BH341" s="172"/>
      <c r="BI341" s="172"/>
      <c r="BJ341" s="172"/>
      <c r="BK341" s="173"/>
      <c r="BL341" s="173"/>
      <c r="BM341" s="174"/>
      <c r="BN341" s="172"/>
      <c r="BO341" s="172"/>
      <c r="BP341" s="173"/>
    </row>
    <row r="342" spans="56:68" x14ac:dyDescent="0.15">
      <c r="BD342" s="172"/>
      <c r="BE342" s="172"/>
      <c r="BF342" s="172"/>
      <c r="BG342" s="172"/>
      <c r="BH342" s="172"/>
      <c r="BI342" s="172"/>
      <c r="BJ342" s="172"/>
      <c r="BK342" s="173"/>
      <c r="BL342" s="173"/>
      <c r="BM342" s="174"/>
      <c r="BN342" s="172"/>
      <c r="BO342" s="172"/>
      <c r="BP342" s="173"/>
    </row>
    <row r="343" spans="56:68" x14ac:dyDescent="0.15">
      <c r="BD343" s="172"/>
      <c r="BE343" s="172"/>
      <c r="BF343" s="172"/>
      <c r="BG343" s="172"/>
      <c r="BH343" s="172"/>
      <c r="BI343" s="172"/>
      <c r="BJ343" s="172"/>
      <c r="BK343" s="173"/>
      <c r="BL343" s="173"/>
      <c r="BM343" s="174"/>
      <c r="BN343" s="172"/>
      <c r="BO343" s="172"/>
      <c r="BP343" s="173"/>
    </row>
    <row r="344" spans="56:68" x14ac:dyDescent="0.15">
      <c r="BD344" s="172"/>
      <c r="BE344" s="172"/>
      <c r="BF344" s="172"/>
      <c r="BG344" s="172"/>
      <c r="BH344" s="172"/>
      <c r="BI344" s="172"/>
      <c r="BJ344" s="172"/>
      <c r="BK344" s="173"/>
      <c r="BL344" s="173"/>
      <c r="BM344" s="174"/>
      <c r="BN344" s="172"/>
      <c r="BO344" s="172"/>
      <c r="BP344" s="173"/>
    </row>
    <row r="345" spans="56:68" x14ac:dyDescent="0.15">
      <c r="BD345" s="172"/>
      <c r="BE345" s="172"/>
      <c r="BF345" s="172"/>
      <c r="BG345" s="172"/>
      <c r="BH345" s="172"/>
      <c r="BI345" s="172"/>
      <c r="BJ345" s="172"/>
      <c r="BK345" s="173"/>
      <c r="BL345" s="173"/>
      <c r="BM345" s="174"/>
      <c r="BN345" s="172"/>
      <c r="BO345" s="172"/>
      <c r="BP345" s="173"/>
    </row>
    <row r="346" spans="56:68" x14ac:dyDescent="0.15">
      <c r="BD346" s="172"/>
      <c r="BE346" s="172"/>
      <c r="BF346" s="172"/>
      <c r="BG346" s="172"/>
      <c r="BH346" s="172"/>
      <c r="BI346" s="172"/>
      <c r="BJ346" s="172"/>
      <c r="BK346" s="173"/>
      <c r="BL346" s="173"/>
      <c r="BM346" s="174"/>
      <c r="BN346" s="172"/>
      <c r="BO346" s="172"/>
      <c r="BP346" s="173"/>
    </row>
    <row r="347" spans="56:68" x14ac:dyDescent="0.15">
      <c r="BD347" s="172"/>
      <c r="BE347" s="172"/>
      <c r="BF347" s="172"/>
      <c r="BG347" s="172"/>
      <c r="BH347" s="172"/>
      <c r="BI347" s="172"/>
      <c r="BJ347" s="172"/>
      <c r="BK347" s="173"/>
      <c r="BL347" s="173"/>
      <c r="BM347" s="174"/>
      <c r="BN347" s="172"/>
      <c r="BO347" s="172"/>
      <c r="BP347" s="173"/>
    </row>
    <row r="348" spans="56:68" x14ac:dyDescent="0.15">
      <c r="BD348" s="172"/>
      <c r="BE348" s="172"/>
      <c r="BF348" s="172"/>
      <c r="BG348" s="172"/>
      <c r="BH348" s="172"/>
      <c r="BI348" s="172"/>
      <c r="BJ348" s="172"/>
      <c r="BK348" s="173"/>
      <c r="BL348" s="173"/>
      <c r="BM348" s="174"/>
      <c r="BN348" s="172"/>
      <c r="BO348" s="172"/>
      <c r="BP348" s="173"/>
    </row>
    <row r="349" spans="56:68" x14ac:dyDescent="0.15">
      <c r="BD349" s="172"/>
      <c r="BE349" s="172"/>
      <c r="BF349" s="172"/>
      <c r="BG349" s="172"/>
      <c r="BH349" s="172"/>
      <c r="BI349" s="172"/>
      <c r="BJ349" s="172"/>
      <c r="BK349" s="173"/>
      <c r="BL349" s="173"/>
      <c r="BM349" s="174"/>
      <c r="BN349" s="172"/>
      <c r="BO349" s="172"/>
      <c r="BP349" s="173"/>
    </row>
    <row r="350" spans="56:68" x14ac:dyDescent="0.15">
      <c r="BD350" s="172"/>
      <c r="BE350" s="172"/>
      <c r="BF350" s="172"/>
      <c r="BG350" s="172"/>
      <c r="BH350" s="172"/>
      <c r="BI350" s="172"/>
      <c r="BJ350" s="172"/>
      <c r="BK350" s="173"/>
      <c r="BL350" s="173"/>
      <c r="BM350" s="174"/>
      <c r="BN350" s="172"/>
      <c r="BO350" s="172"/>
      <c r="BP350" s="173"/>
    </row>
    <row r="351" spans="56:68" x14ac:dyDescent="0.15">
      <c r="BD351" s="172"/>
      <c r="BE351" s="172"/>
      <c r="BF351" s="172"/>
      <c r="BG351" s="172"/>
      <c r="BH351" s="172"/>
      <c r="BI351" s="172"/>
      <c r="BJ351" s="172"/>
      <c r="BK351" s="173"/>
      <c r="BL351" s="173"/>
      <c r="BM351" s="174"/>
      <c r="BN351" s="172"/>
      <c r="BO351" s="172"/>
      <c r="BP351" s="173"/>
    </row>
    <row r="352" spans="56:68" x14ac:dyDescent="0.15">
      <c r="BD352" s="172"/>
      <c r="BE352" s="172"/>
      <c r="BF352" s="172"/>
      <c r="BG352" s="172"/>
      <c r="BH352" s="172"/>
      <c r="BI352" s="172"/>
      <c r="BJ352" s="172"/>
      <c r="BK352" s="173"/>
      <c r="BL352" s="173"/>
      <c r="BM352" s="174"/>
      <c r="BN352" s="172"/>
      <c r="BO352" s="172"/>
      <c r="BP352" s="173"/>
    </row>
    <row r="353" spans="56:68" x14ac:dyDescent="0.15">
      <c r="BD353" s="172"/>
      <c r="BE353" s="172"/>
      <c r="BF353" s="172"/>
      <c r="BG353" s="172"/>
      <c r="BH353" s="172"/>
      <c r="BI353" s="172"/>
      <c r="BJ353" s="172"/>
      <c r="BK353" s="173"/>
      <c r="BL353" s="173"/>
      <c r="BM353" s="174"/>
      <c r="BN353" s="172"/>
      <c r="BO353" s="172"/>
      <c r="BP353" s="173"/>
    </row>
    <row r="354" spans="56:68" x14ac:dyDescent="0.15">
      <c r="BD354" s="172"/>
      <c r="BE354" s="172"/>
      <c r="BF354" s="172"/>
      <c r="BG354" s="172"/>
      <c r="BH354" s="172"/>
      <c r="BI354" s="172"/>
      <c r="BJ354" s="172"/>
      <c r="BK354" s="173"/>
      <c r="BL354" s="173"/>
      <c r="BM354" s="174"/>
      <c r="BN354" s="172"/>
      <c r="BO354" s="172"/>
      <c r="BP354" s="173"/>
    </row>
    <row r="355" spans="56:68" x14ac:dyDescent="0.15">
      <c r="BD355" s="172"/>
      <c r="BE355" s="172"/>
      <c r="BF355" s="172"/>
      <c r="BG355" s="172"/>
      <c r="BH355" s="172"/>
      <c r="BI355" s="172"/>
      <c r="BJ355" s="172"/>
      <c r="BK355" s="173"/>
      <c r="BL355" s="173"/>
      <c r="BM355" s="174"/>
      <c r="BN355" s="172"/>
      <c r="BO355" s="172"/>
      <c r="BP355" s="173"/>
    </row>
    <row r="356" spans="56:68" x14ac:dyDescent="0.15">
      <c r="BD356" s="172"/>
      <c r="BE356" s="172"/>
      <c r="BF356" s="172"/>
      <c r="BG356" s="172"/>
      <c r="BH356" s="172"/>
      <c r="BI356" s="172"/>
      <c r="BJ356" s="172"/>
      <c r="BK356" s="173"/>
      <c r="BL356" s="173"/>
      <c r="BM356" s="174"/>
      <c r="BN356" s="172"/>
      <c r="BO356" s="172"/>
      <c r="BP356" s="173"/>
    </row>
    <row r="357" spans="56:68" x14ac:dyDescent="0.15">
      <c r="BD357" s="172"/>
      <c r="BE357" s="172"/>
      <c r="BF357" s="172"/>
      <c r="BG357" s="172"/>
      <c r="BH357" s="172"/>
      <c r="BI357" s="172"/>
      <c r="BJ357" s="172"/>
      <c r="BK357" s="173"/>
      <c r="BL357" s="173"/>
      <c r="BM357" s="174"/>
      <c r="BN357" s="172"/>
      <c r="BO357" s="172"/>
      <c r="BP357" s="173"/>
    </row>
    <row r="358" spans="56:68" x14ac:dyDescent="0.15">
      <c r="BD358" s="172"/>
      <c r="BE358" s="172"/>
      <c r="BF358" s="172"/>
      <c r="BG358" s="172"/>
      <c r="BH358" s="172"/>
      <c r="BI358" s="172"/>
      <c r="BJ358" s="172"/>
      <c r="BK358" s="173"/>
      <c r="BL358" s="173"/>
      <c r="BM358" s="174"/>
      <c r="BN358" s="172"/>
      <c r="BO358" s="172"/>
      <c r="BP358" s="173"/>
    </row>
    <row r="359" spans="56:68" x14ac:dyDescent="0.15">
      <c r="BD359" s="172"/>
      <c r="BE359" s="172"/>
      <c r="BF359" s="172"/>
      <c r="BG359" s="172"/>
      <c r="BH359" s="172"/>
      <c r="BI359" s="172"/>
      <c r="BJ359" s="172"/>
      <c r="BK359" s="173"/>
      <c r="BL359" s="173"/>
      <c r="BM359" s="174"/>
      <c r="BN359" s="172"/>
      <c r="BO359" s="172"/>
      <c r="BP359" s="173"/>
    </row>
    <row r="360" spans="56:68" x14ac:dyDescent="0.15">
      <c r="BD360" s="172"/>
      <c r="BE360" s="172"/>
      <c r="BF360" s="172"/>
      <c r="BG360" s="172"/>
      <c r="BH360" s="172"/>
      <c r="BI360" s="172"/>
      <c r="BJ360" s="172"/>
      <c r="BK360" s="173"/>
      <c r="BL360" s="173"/>
      <c r="BM360" s="174"/>
      <c r="BN360" s="172"/>
      <c r="BO360" s="172"/>
      <c r="BP360" s="173"/>
    </row>
    <row r="361" spans="56:68" x14ac:dyDescent="0.15">
      <c r="BD361" s="172"/>
      <c r="BE361" s="172"/>
      <c r="BF361" s="172"/>
      <c r="BG361" s="172"/>
      <c r="BH361" s="172"/>
      <c r="BI361" s="172"/>
      <c r="BJ361" s="172"/>
      <c r="BK361" s="173"/>
      <c r="BL361" s="173"/>
      <c r="BM361" s="174"/>
      <c r="BN361" s="172"/>
      <c r="BO361" s="172"/>
      <c r="BP361" s="173"/>
    </row>
    <row r="362" spans="56:68" x14ac:dyDescent="0.15">
      <c r="BD362" s="172"/>
      <c r="BE362" s="172"/>
      <c r="BF362" s="172"/>
      <c r="BG362" s="172"/>
      <c r="BH362" s="172"/>
      <c r="BI362" s="172"/>
      <c r="BJ362" s="172"/>
      <c r="BK362" s="173"/>
      <c r="BL362" s="173"/>
      <c r="BM362" s="174"/>
      <c r="BN362" s="172"/>
      <c r="BO362" s="172"/>
      <c r="BP362" s="173"/>
    </row>
    <row r="363" spans="56:68" x14ac:dyDescent="0.15">
      <c r="BD363" s="172"/>
      <c r="BE363" s="172"/>
      <c r="BF363" s="172"/>
      <c r="BG363" s="172"/>
      <c r="BH363" s="172"/>
      <c r="BI363" s="172"/>
      <c r="BJ363" s="172"/>
      <c r="BK363" s="173"/>
      <c r="BL363" s="173"/>
      <c r="BM363" s="174"/>
      <c r="BN363" s="172"/>
      <c r="BO363" s="172"/>
      <c r="BP363" s="173"/>
    </row>
    <row r="364" spans="56:68" x14ac:dyDescent="0.15">
      <c r="BD364" s="172"/>
      <c r="BE364" s="172"/>
      <c r="BF364" s="172"/>
      <c r="BG364" s="172"/>
      <c r="BH364" s="172"/>
      <c r="BI364" s="172"/>
      <c r="BJ364" s="172"/>
      <c r="BK364" s="173"/>
      <c r="BL364" s="173"/>
      <c r="BM364" s="174"/>
      <c r="BN364" s="172"/>
      <c r="BO364" s="172"/>
      <c r="BP364" s="173"/>
    </row>
    <row r="365" spans="56:68" x14ac:dyDescent="0.15">
      <c r="BD365" s="172"/>
      <c r="BE365" s="172"/>
      <c r="BF365" s="172"/>
      <c r="BG365" s="172"/>
      <c r="BH365" s="172"/>
      <c r="BI365" s="172"/>
      <c r="BJ365" s="172"/>
      <c r="BK365" s="173"/>
      <c r="BL365" s="173"/>
      <c r="BM365" s="174"/>
      <c r="BN365" s="172"/>
      <c r="BO365" s="172"/>
      <c r="BP365" s="173"/>
    </row>
    <row r="366" spans="56:68" x14ac:dyDescent="0.15">
      <c r="BD366" s="172"/>
      <c r="BE366" s="172"/>
      <c r="BF366" s="172"/>
      <c r="BG366" s="172"/>
      <c r="BH366" s="172"/>
      <c r="BI366" s="172"/>
      <c r="BJ366" s="172"/>
      <c r="BK366" s="173"/>
      <c r="BL366" s="173"/>
      <c r="BM366" s="174"/>
      <c r="BN366" s="172"/>
      <c r="BO366" s="172"/>
      <c r="BP366" s="173"/>
    </row>
    <row r="367" spans="56:68" x14ac:dyDescent="0.15">
      <c r="BD367" s="172"/>
      <c r="BE367" s="172"/>
      <c r="BF367" s="172"/>
      <c r="BG367" s="172"/>
      <c r="BH367" s="172"/>
      <c r="BI367" s="172"/>
      <c r="BJ367" s="172"/>
      <c r="BK367" s="173"/>
      <c r="BL367" s="173"/>
      <c r="BM367" s="174"/>
      <c r="BN367" s="172"/>
      <c r="BO367" s="172"/>
      <c r="BP367" s="173"/>
    </row>
    <row r="368" spans="56:68" x14ac:dyDescent="0.15">
      <c r="BD368" s="172"/>
      <c r="BE368" s="172"/>
      <c r="BF368" s="172"/>
      <c r="BG368" s="172"/>
      <c r="BH368" s="172"/>
      <c r="BI368" s="172"/>
      <c r="BJ368" s="172"/>
      <c r="BK368" s="173"/>
      <c r="BL368" s="173"/>
      <c r="BM368" s="174"/>
      <c r="BN368" s="172"/>
      <c r="BO368" s="172"/>
      <c r="BP368" s="173"/>
    </row>
    <row r="369" spans="56:68" x14ac:dyDescent="0.15">
      <c r="BD369" s="172"/>
      <c r="BE369" s="172"/>
      <c r="BF369" s="172"/>
      <c r="BG369" s="172"/>
      <c r="BH369" s="172"/>
      <c r="BI369" s="172"/>
      <c r="BJ369" s="172"/>
      <c r="BK369" s="173"/>
      <c r="BL369" s="173"/>
      <c r="BM369" s="174"/>
      <c r="BN369" s="172"/>
      <c r="BO369" s="172"/>
      <c r="BP369" s="173"/>
    </row>
    <row r="370" spans="56:68" x14ac:dyDescent="0.15">
      <c r="BD370" s="172"/>
      <c r="BE370" s="172"/>
      <c r="BF370" s="172"/>
      <c r="BG370" s="172"/>
      <c r="BH370" s="172"/>
      <c r="BI370" s="172"/>
      <c r="BJ370" s="172"/>
      <c r="BK370" s="173"/>
      <c r="BL370" s="173"/>
      <c r="BM370" s="174"/>
      <c r="BN370" s="172"/>
      <c r="BO370" s="172"/>
      <c r="BP370" s="173"/>
    </row>
    <row r="371" spans="56:68" x14ac:dyDescent="0.15">
      <c r="BD371" s="172"/>
      <c r="BE371" s="172"/>
      <c r="BF371" s="172"/>
      <c r="BG371" s="172"/>
      <c r="BH371" s="172"/>
      <c r="BI371" s="172"/>
      <c r="BJ371" s="172"/>
      <c r="BK371" s="173"/>
      <c r="BL371" s="173"/>
      <c r="BM371" s="174"/>
      <c r="BN371" s="172"/>
      <c r="BO371" s="172"/>
      <c r="BP371" s="173"/>
    </row>
    <row r="372" spans="56:68" x14ac:dyDescent="0.15">
      <c r="BD372" s="172"/>
      <c r="BE372" s="172"/>
      <c r="BF372" s="172"/>
      <c r="BG372" s="172"/>
      <c r="BH372" s="172"/>
      <c r="BI372" s="172"/>
      <c r="BJ372" s="172"/>
      <c r="BK372" s="173"/>
      <c r="BL372" s="173"/>
      <c r="BM372" s="174"/>
      <c r="BN372" s="172"/>
      <c r="BO372" s="172"/>
      <c r="BP372" s="173"/>
    </row>
    <row r="373" spans="56:68" x14ac:dyDescent="0.15">
      <c r="BD373" s="172"/>
      <c r="BE373" s="172"/>
      <c r="BF373" s="172"/>
      <c r="BG373" s="172"/>
      <c r="BH373" s="172"/>
      <c r="BI373" s="172"/>
      <c r="BJ373" s="172"/>
      <c r="BK373" s="173"/>
      <c r="BL373" s="173"/>
      <c r="BM373" s="174"/>
      <c r="BN373" s="172"/>
      <c r="BO373" s="172"/>
      <c r="BP373" s="173"/>
    </row>
    <row r="374" spans="56:68" x14ac:dyDescent="0.15">
      <c r="BD374" s="172"/>
      <c r="BE374" s="172"/>
      <c r="BF374" s="172"/>
      <c r="BG374" s="172"/>
      <c r="BH374" s="172"/>
      <c r="BI374" s="172"/>
      <c r="BJ374" s="172"/>
      <c r="BK374" s="173"/>
      <c r="BL374" s="173"/>
      <c r="BM374" s="174"/>
      <c r="BN374" s="172"/>
      <c r="BO374" s="172"/>
      <c r="BP374" s="173"/>
    </row>
    <row r="375" spans="56:68" x14ac:dyDescent="0.15">
      <c r="BD375" s="172"/>
      <c r="BE375" s="172"/>
      <c r="BF375" s="172"/>
      <c r="BG375" s="172"/>
      <c r="BH375" s="172"/>
      <c r="BI375" s="172"/>
      <c r="BJ375" s="172"/>
      <c r="BK375" s="173"/>
      <c r="BL375" s="173"/>
      <c r="BM375" s="174"/>
      <c r="BN375" s="172"/>
      <c r="BO375" s="172"/>
      <c r="BP375" s="173"/>
    </row>
    <row r="376" spans="56:68" x14ac:dyDescent="0.15">
      <c r="BD376" s="172"/>
      <c r="BE376" s="172"/>
      <c r="BF376" s="172"/>
      <c r="BG376" s="172"/>
      <c r="BH376" s="172"/>
      <c r="BI376" s="172"/>
      <c r="BJ376" s="172"/>
      <c r="BK376" s="173"/>
      <c r="BL376" s="173"/>
      <c r="BM376" s="174"/>
      <c r="BN376" s="172"/>
      <c r="BO376" s="172"/>
      <c r="BP376" s="173"/>
    </row>
    <row r="377" spans="56:68" x14ac:dyDescent="0.15">
      <c r="BD377" s="172"/>
      <c r="BE377" s="172"/>
      <c r="BF377" s="172"/>
      <c r="BG377" s="172"/>
      <c r="BH377" s="172"/>
      <c r="BI377" s="172"/>
      <c r="BJ377" s="172"/>
      <c r="BK377" s="173"/>
      <c r="BL377" s="173"/>
      <c r="BM377" s="174"/>
      <c r="BN377" s="172"/>
      <c r="BO377" s="172"/>
      <c r="BP377" s="173"/>
    </row>
    <row r="378" spans="56:68" x14ac:dyDescent="0.15">
      <c r="BD378" s="172"/>
      <c r="BE378" s="172"/>
      <c r="BF378" s="172"/>
      <c r="BG378" s="172"/>
      <c r="BH378" s="172"/>
      <c r="BI378" s="172"/>
      <c r="BJ378" s="172"/>
      <c r="BK378" s="173"/>
      <c r="BL378" s="173"/>
      <c r="BM378" s="174"/>
      <c r="BN378" s="172"/>
      <c r="BO378" s="172"/>
      <c r="BP378" s="173"/>
    </row>
    <row r="379" spans="56:68" x14ac:dyDescent="0.15">
      <c r="BD379" s="172"/>
      <c r="BE379" s="172"/>
      <c r="BF379" s="172"/>
      <c r="BG379" s="172"/>
      <c r="BH379" s="172"/>
      <c r="BI379" s="172"/>
      <c r="BJ379" s="172"/>
      <c r="BK379" s="173"/>
      <c r="BL379" s="173"/>
      <c r="BM379" s="174"/>
      <c r="BN379" s="172"/>
      <c r="BO379" s="172"/>
      <c r="BP379" s="173"/>
    </row>
    <row r="380" spans="56:68" x14ac:dyDescent="0.15">
      <c r="BD380" s="172"/>
      <c r="BE380" s="172"/>
      <c r="BF380" s="172"/>
      <c r="BG380" s="172"/>
      <c r="BH380" s="172"/>
      <c r="BI380" s="172"/>
      <c r="BJ380" s="172"/>
      <c r="BK380" s="173"/>
      <c r="BL380" s="173"/>
      <c r="BM380" s="174"/>
      <c r="BN380" s="172"/>
      <c r="BO380" s="172"/>
      <c r="BP380" s="173"/>
    </row>
    <row r="381" spans="56:68" x14ac:dyDescent="0.15">
      <c r="BD381" s="172"/>
      <c r="BE381" s="172"/>
      <c r="BF381" s="172"/>
      <c r="BG381" s="172"/>
      <c r="BH381" s="172"/>
      <c r="BI381" s="172"/>
      <c r="BJ381" s="172"/>
      <c r="BK381" s="173"/>
      <c r="BL381" s="173"/>
      <c r="BM381" s="174"/>
      <c r="BN381" s="172"/>
      <c r="BO381" s="172"/>
      <c r="BP381" s="173"/>
    </row>
    <row r="382" spans="56:68" x14ac:dyDescent="0.15">
      <c r="BD382" s="172"/>
      <c r="BE382" s="172"/>
      <c r="BF382" s="172"/>
      <c r="BG382" s="172"/>
      <c r="BH382" s="172"/>
      <c r="BI382" s="172"/>
      <c r="BJ382" s="172"/>
      <c r="BK382" s="173"/>
      <c r="BL382" s="173"/>
      <c r="BM382" s="174"/>
      <c r="BN382" s="172"/>
      <c r="BO382" s="172"/>
      <c r="BP382" s="173"/>
    </row>
    <row r="383" spans="56:68" x14ac:dyDescent="0.15">
      <c r="BD383" s="172"/>
      <c r="BE383" s="172"/>
      <c r="BF383" s="172"/>
      <c r="BG383" s="172"/>
      <c r="BH383" s="172"/>
      <c r="BI383" s="172"/>
      <c r="BJ383" s="172"/>
      <c r="BK383" s="173"/>
      <c r="BL383" s="173"/>
      <c r="BM383" s="174"/>
      <c r="BN383" s="172"/>
      <c r="BO383" s="172"/>
      <c r="BP383" s="173"/>
    </row>
    <row r="384" spans="56:68" x14ac:dyDescent="0.15">
      <c r="BD384" s="172"/>
      <c r="BE384" s="172"/>
      <c r="BF384" s="172"/>
      <c r="BG384" s="172"/>
      <c r="BH384" s="172"/>
      <c r="BI384" s="172"/>
      <c r="BJ384" s="172"/>
      <c r="BK384" s="173"/>
      <c r="BL384" s="173"/>
      <c r="BM384" s="174"/>
      <c r="BN384" s="172"/>
      <c r="BO384" s="172"/>
      <c r="BP384" s="173"/>
    </row>
    <row r="385" spans="56:68" x14ac:dyDescent="0.15">
      <c r="BD385" s="172"/>
      <c r="BE385" s="172"/>
      <c r="BF385" s="172"/>
      <c r="BG385" s="172"/>
      <c r="BH385" s="172"/>
      <c r="BI385" s="172"/>
      <c r="BJ385" s="172"/>
      <c r="BK385" s="173"/>
      <c r="BL385" s="173"/>
      <c r="BM385" s="174"/>
      <c r="BN385" s="172"/>
      <c r="BO385" s="172"/>
      <c r="BP385" s="173"/>
    </row>
    <row r="386" spans="56:68" x14ac:dyDescent="0.15">
      <c r="BD386" s="172"/>
      <c r="BE386" s="172"/>
      <c r="BF386" s="172"/>
      <c r="BG386" s="172"/>
      <c r="BH386" s="172"/>
      <c r="BI386" s="172"/>
      <c r="BJ386" s="172"/>
      <c r="BK386" s="173"/>
      <c r="BL386" s="173"/>
      <c r="BM386" s="174"/>
      <c r="BN386" s="172"/>
      <c r="BO386" s="172"/>
      <c r="BP386" s="173"/>
    </row>
    <row r="387" spans="56:68" x14ac:dyDescent="0.15">
      <c r="BD387" s="172"/>
      <c r="BE387" s="172"/>
      <c r="BF387" s="172"/>
      <c r="BG387" s="172"/>
      <c r="BH387" s="172"/>
      <c r="BI387" s="172"/>
      <c r="BJ387" s="172"/>
      <c r="BK387" s="173"/>
      <c r="BL387" s="173"/>
      <c r="BM387" s="174"/>
      <c r="BN387" s="172"/>
      <c r="BO387" s="172"/>
      <c r="BP387" s="173"/>
    </row>
    <row r="388" spans="56:68" x14ac:dyDescent="0.15">
      <c r="BD388" s="172"/>
      <c r="BE388" s="172"/>
      <c r="BF388" s="172"/>
      <c r="BG388" s="172"/>
      <c r="BH388" s="172"/>
      <c r="BI388" s="172"/>
      <c r="BJ388" s="172"/>
      <c r="BK388" s="173"/>
      <c r="BL388" s="173"/>
      <c r="BM388" s="174"/>
      <c r="BN388" s="172"/>
      <c r="BO388" s="172"/>
      <c r="BP388" s="173"/>
    </row>
    <row r="389" spans="56:68" x14ac:dyDescent="0.15">
      <c r="BD389" s="172"/>
      <c r="BE389" s="172"/>
      <c r="BF389" s="172"/>
      <c r="BG389" s="172"/>
      <c r="BH389" s="172"/>
      <c r="BI389" s="172"/>
      <c r="BJ389" s="172"/>
      <c r="BK389" s="173"/>
      <c r="BL389" s="173"/>
      <c r="BM389" s="174"/>
      <c r="BN389" s="172"/>
      <c r="BO389" s="172"/>
      <c r="BP389" s="173"/>
    </row>
    <row r="390" spans="56:68" x14ac:dyDescent="0.15">
      <c r="BD390" s="172"/>
      <c r="BE390" s="172"/>
      <c r="BF390" s="172"/>
      <c r="BG390" s="172"/>
      <c r="BH390" s="172"/>
      <c r="BI390" s="172"/>
      <c r="BJ390" s="172"/>
      <c r="BK390" s="173"/>
      <c r="BL390" s="173"/>
      <c r="BM390" s="174"/>
      <c r="BN390" s="172"/>
      <c r="BO390" s="172"/>
      <c r="BP390" s="173"/>
    </row>
    <row r="391" spans="56:68" x14ac:dyDescent="0.15">
      <c r="BD391" s="172"/>
      <c r="BE391" s="172"/>
      <c r="BF391" s="172"/>
      <c r="BG391" s="172"/>
      <c r="BH391" s="172"/>
      <c r="BI391" s="172"/>
      <c r="BJ391" s="172"/>
      <c r="BK391" s="173"/>
      <c r="BL391" s="173"/>
      <c r="BM391" s="174"/>
      <c r="BN391" s="172"/>
      <c r="BO391" s="172"/>
      <c r="BP391" s="173"/>
    </row>
    <row r="392" spans="56:68" x14ac:dyDescent="0.15">
      <c r="BD392" s="172"/>
      <c r="BE392" s="172"/>
      <c r="BF392" s="172"/>
      <c r="BG392" s="172"/>
      <c r="BH392" s="172"/>
      <c r="BI392" s="172"/>
      <c r="BJ392" s="172"/>
      <c r="BK392" s="173"/>
      <c r="BL392" s="173"/>
      <c r="BM392" s="174"/>
      <c r="BN392" s="172"/>
      <c r="BO392" s="172"/>
      <c r="BP392" s="173"/>
    </row>
    <row r="393" spans="56:68" x14ac:dyDescent="0.15">
      <c r="BD393" s="172"/>
      <c r="BE393" s="172"/>
      <c r="BF393" s="172"/>
      <c r="BG393" s="172"/>
      <c r="BH393" s="172"/>
      <c r="BI393" s="172"/>
      <c r="BJ393" s="172"/>
      <c r="BK393" s="173"/>
      <c r="BL393" s="173"/>
      <c r="BM393" s="174"/>
      <c r="BN393" s="172"/>
      <c r="BO393" s="172"/>
      <c r="BP393" s="173"/>
    </row>
    <row r="394" spans="56:68" x14ac:dyDescent="0.15">
      <c r="BD394" s="172"/>
      <c r="BE394" s="172"/>
      <c r="BF394" s="172"/>
      <c r="BG394" s="172"/>
      <c r="BH394" s="172"/>
      <c r="BI394" s="172"/>
      <c r="BJ394" s="172"/>
      <c r="BK394" s="173"/>
      <c r="BL394" s="173"/>
      <c r="BM394" s="174"/>
      <c r="BN394" s="172"/>
      <c r="BO394" s="172"/>
      <c r="BP394" s="173"/>
    </row>
    <row r="395" spans="56:68" x14ac:dyDescent="0.15">
      <c r="BD395" s="172"/>
      <c r="BE395" s="172"/>
      <c r="BF395" s="172"/>
      <c r="BG395" s="172"/>
      <c r="BH395" s="172"/>
      <c r="BI395" s="172"/>
      <c r="BJ395" s="172"/>
      <c r="BK395" s="173"/>
      <c r="BL395" s="173"/>
      <c r="BM395" s="174"/>
      <c r="BN395" s="172"/>
      <c r="BO395" s="172"/>
      <c r="BP395" s="173"/>
    </row>
    <row r="396" spans="56:68" x14ac:dyDescent="0.15">
      <c r="BD396" s="172"/>
      <c r="BE396" s="172"/>
      <c r="BF396" s="172"/>
      <c r="BG396" s="172"/>
      <c r="BH396" s="172"/>
      <c r="BI396" s="172"/>
      <c r="BJ396" s="172"/>
      <c r="BK396" s="173"/>
      <c r="BL396" s="173"/>
      <c r="BM396" s="174"/>
      <c r="BN396" s="172"/>
      <c r="BO396" s="172"/>
      <c r="BP396" s="173"/>
    </row>
    <row r="397" spans="56:68" x14ac:dyDescent="0.15">
      <c r="BD397" s="172"/>
      <c r="BE397" s="172"/>
      <c r="BF397" s="172"/>
      <c r="BG397" s="172"/>
      <c r="BH397" s="172"/>
      <c r="BI397" s="172"/>
      <c r="BJ397" s="172"/>
      <c r="BK397" s="173"/>
      <c r="BL397" s="173"/>
      <c r="BM397" s="174"/>
      <c r="BN397" s="172"/>
      <c r="BO397" s="172"/>
      <c r="BP397" s="173"/>
    </row>
    <row r="398" spans="56:68" x14ac:dyDescent="0.15">
      <c r="BD398" s="172"/>
      <c r="BE398" s="172"/>
      <c r="BF398" s="172"/>
      <c r="BG398" s="172"/>
      <c r="BH398" s="172"/>
      <c r="BI398" s="172"/>
      <c r="BJ398" s="172"/>
      <c r="BK398" s="173"/>
      <c r="BL398" s="173"/>
      <c r="BM398" s="174"/>
      <c r="BN398" s="172"/>
      <c r="BO398" s="172"/>
      <c r="BP398" s="173"/>
    </row>
    <row r="399" spans="56:68" x14ac:dyDescent="0.15">
      <c r="BD399" s="172"/>
      <c r="BE399" s="172"/>
      <c r="BF399" s="172"/>
      <c r="BG399" s="172"/>
      <c r="BH399" s="172"/>
      <c r="BI399" s="172"/>
      <c r="BJ399" s="172"/>
      <c r="BK399" s="173"/>
      <c r="BL399" s="173"/>
      <c r="BM399" s="174"/>
      <c r="BN399" s="172"/>
      <c r="BO399" s="172"/>
      <c r="BP399" s="173"/>
    </row>
    <row r="400" spans="56:68" x14ac:dyDescent="0.15">
      <c r="BD400" s="172"/>
      <c r="BE400" s="172"/>
      <c r="BF400" s="172"/>
      <c r="BG400" s="172"/>
      <c r="BH400" s="172"/>
      <c r="BI400" s="172"/>
      <c r="BJ400" s="172"/>
      <c r="BK400" s="173"/>
      <c r="BL400" s="173"/>
      <c r="BM400" s="174"/>
      <c r="BN400" s="172"/>
      <c r="BO400" s="172"/>
      <c r="BP400" s="173"/>
    </row>
    <row r="401" spans="56:68" x14ac:dyDescent="0.15">
      <c r="BD401" s="172"/>
      <c r="BE401" s="172"/>
      <c r="BF401" s="172"/>
      <c r="BG401" s="172"/>
      <c r="BH401" s="172"/>
      <c r="BI401" s="172"/>
      <c r="BJ401" s="172"/>
      <c r="BK401" s="173"/>
      <c r="BL401" s="173"/>
      <c r="BM401" s="174"/>
      <c r="BN401" s="172"/>
      <c r="BO401" s="172"/>
      <c r="BP401" s="173"/>
    </row>
    <row r="402" spans="56:68" x14ac:dyDescent="0.15">
      <c r="BD402" s="172"/>
      <c r="BE402" s="172"/>
      <c r="BF402" s="172"/>
      <c r="BG402" s="172"/>
      <c r="BH402" s="172"/>
      <c r="BI402" s="172"/>
      <c r="BJ402" s="172"/>
      <c r="BK402" s="173"/>
      <c r="BL402" s="173"/>
      <c r="BM402" s="174"/>
      <c r="BN402" s="172"/>
      <c r="BO402" s="172"/>
      <c r="BP402" s="173"/>
    </row>
    <row r="403" spans="56:68" x14ac:dyDescent="0.15">
      <c r="BD403" s="172"/>
      <c r="BE403" s="172"/>
      <c r="BF403" s="172"/>
      <c r="BG403" s="172"/>
      <c r="BH403" s="172"/>
      <c r="BI403" s="172"/>
      <c r="BJ403" s="172"/>
      <c r="BK403" s="173"/>
      <c r="BL403" s="173"/>
      <c r="BM403" s="174"/>
      <c r="BN403" s="172"/>
      <c r="BO403" s="172"/>
      <c r="BP403" s="173"/>
    </row>
    <row r="404" spans="56:68" x14ac:dyDescent="0.15">
      <c r="BD404" s="172"/>
      <c r="BE404" s="172"/>
      <c r="BF404" s="172"/>
      <c r="BG404" s="172"/>
      <c r="BH404" s="172"/>
      <c r="BI404" s="172"/>
      <c r="BJ404" s="172"/>
      <c r="BK404" s="173"/>
      <c r="BL404" s="173"/>
      <c r="BM404" s="174"/>
      <c r="BN404" s="172"/>
      <c r="BO404" s="172"/>
      <c r="BP404" s="173"/>
    </row>
    <row r="405" spans="56:68" x14ac:dyDescent="0.15">
      <c r="BD405" s="172"/>
      <c r="BE405" s="172"/>
      <c r="BF405" s="172"/>
      <c r="BG405" s="172"/>
      <c r="BH405" s="172"/>
      <c r="BI405" s="172"/>
      <c r="BJ405" s="172"/>
      <c r="BK405" s="173"/>
      <c r="BL405" s="173"/>
      <c r="BM405" s="174"/>
      <c r="BN405" s="172"/>
      <c r="BO405" s="172"/>
      <c r="BP405" s="173"/>
    </row>
    <row r="406" spans="56:68" x14ac:dyDescent="0.15">
      <c r="BD406" s="172"/>
      <c r="BE406" s="172"/>
      <c r="BF406" s="172"/>
      <c r="BG406" s="172"/>
      <c r="BH406" s="172"/>
      <c r="BI406" s="172"/>
      <c r="BJ406" s="172"/>
      <c r="BK406" s="173"/>
      <c r="BL406" s="173"/>
      <c r="BM406" s="174"/>
      <c r="BN406" s="172"/>
      <c r="BO406" s="172"/>
      <c r="BP406" s="173"/>
    </row>
    <row r="407" spans="56:68" x14ac:dyDescent="0.15">
      <c r="BD407" s="172"/>
      <c r="BE407" s="172"/>
      <c r="BF407" s="172"/>
      <c r="BG407" s="172"/>
      <c r="BH407" s="172"/>
      <c r="BI407" s="172"/>
      <c r="BJ407" s="172"/>
      <c r="BK407" s="173"/>
      <c r="BL407" s="173"/>
      <c r="BM407" s="174"/>
      <c r="BN407" s="172"/>
      <c r="BO407" s="172"/>
      <c r="BP407" s="173"/>
    </row>
    <row r="408" spans="56:68" x14ac:dyDescent="0.15">
      <c r="BD408" s="172"/>
      <c r="BE408" s="172"/>
      <c r="BF408" s="172"/>
      <c r="BG408" s="172"/>
      <c r="BH408" s="172"/>
      <c r="BI408" s="172"/>
      <c r="BJ408" s="172"/>
      <c r="BK408" s="173"/>
      <c r="BL408" s="173"/>
      <c r="BM408" s="174"/>
      <c r="BN408" s="172"/>
      <c r="BO408" s="172"/>
      <c r="BP408" s="173"/>
    </row>
    <row r="409" spans="56:68" x14ac:dyDescent="0.15">
      <c r="BD409" s="172"/>
      <c r="BE409" s="172"/>
      <c r="BF409" s="172"/>
      <c r="BG409" s="172"/>
      <c r="BH409" s="172"/>
      <c r="BI409" s="172"/>
      <c r="BJ409" s="172"/>
      <c r="BK409" s="173"/>
      <c r="BL409" s="173"/>
      <c r="BM409" s="174"/>
      <c r="BN409" s="172"/>
      <c r="BO409" s="172"/>
      <c r="BP409" s="173"/>
    </row>
    <row r="410" spans="56:68" x14ac:dyDescent="0.15">
      <c r="BD410" s="172"/>
      <c r="BE410" s="172"/>
      <c r="BF410" s="172"/>
      <c r="BG410" s="172"/>
      <c r="BH410" s="172"/>
      <c r="BI410" s="172"/>
      <c r="BJ410" s="172"/>
      <c r="BK410" s="173"/>
      <c r="BL410" s="173"/>
      <c r="BM410" s="174"/>
      <c r="BN410" s="172"/>
      <c r="BO410" s="172"/>
      <c r="BP410" s="173"/>
    </row>
    <row r="411" spans="56:68" x14ac:dyDescent="0.15">
      <c r="BD411" s="172"/>
      <c r="BE411" s="172"/>
      <c r="BF411" s="172"/>
      <c r="BG411" s="172"/>
      <c r="BH411" s="172"/>
      <c r="BI411" s="172"/>
      <c r="BJ411" s="172"/>
      <c r="BK411" s="173"/>
      <c r="BL411" s="173"/>
      <c r="BM411" s="174"/>
      <c r="BN411" s="172"/>
      <c r="BO411" s="172"/>
      <c r="BP411" s="173"/>
    </row>
    <row r="412" spans="56:68" x14ac:dyDescent="0.15">
      <c r="BD412" s="172"/>
      <c r="BE412" s="172"/>
      <c r="BF412" s="172"/>
      <c r="BG412" s="172"/>
      <c r="BH412" s="172"/>
      <c r="BI412" s="172"/>
      <c r="BJ412" s="172"/>
      <c r="BK412" s="173"/>
      <c r="BL412" s="173"/>
      <c r="BM412" s="174"/>
      <c r="BN412" s="172"/>
      <c r="BO412" s="172"/>
      <c r="BP412" s="173"/>
    </row>
    <row r="413" spans="56:68" x14ac:dyDescent="0.15">
      <c r="BD413" s="172"/>
      <c r="BE413" s="172"/>
      <c r="BF413" s="172"/>
      <c r="BG413" s="172"/>
      <c r="BH413" s="172"/>
      <c r="BI413" s="172"/>
      <c r="BJ413" s="172"/>
      <c r="BK413" s="173"/>
      <c r="BL413" s="173"/>
      <c r="BM413" s="174"/>
      <c r="BN413" s="172"/>
      <c r="BO413" s="172"/>
      <c r="BP413" s="173"/>
    </row>
    <row r="414" spans="56:68" x14ac:dyDescent="0.15">
      <c r="BD414" s="172"/>
      <c r="BE414" s="172"/>
      <c r="BF414" s="172"/>
      <c r="BG414" s="172"/>
      <c r="BH414" s="172"/>
      <c r="BI414" s="172"/>
      <c r="BJ414" s="172"/>
      <c r="BK414" s="173"/>
      <c r="BL414" s="173"/>
      <c r="BM414" s="174"/>
      <c r="BN414" s="172"/>
      <c r="BO414" s="172"/>
      <c r="BP414" s="173"/>
    </row>
    <row r="415" spans="56:68" x14ac:dyDescent="0.15">
      <c r="BD415" s="172"/>
      <c r="BE415" s="172"/>
      <c r="BF415" s="172"/>
      <c r="BG415" s="172"/>
      <c r="BH415" s="172"/>
      <c r="BI415" s="172"/>
      <c r="BJ415" s="172"/>
      <c r="BK415" s="173"/>
      <c r="BL415" s="173"/>
      <c r="BM415" s="174"/>
      <c r="BN415" s="172"/>
      <c r="BO415" s="172"/>
      <c r="BP415" s="173"/>
    </row>
    <row r="416" spans="56:68" x14ac:dyDescent="0.15">
      <c r="BD416" s="172"/>
      <c r="BE416" s="172"/>
      <c r="BF416" s="172"/>
      <c r="BG416" s="172"/>
      <c r="BH416" s="172"/>
      <c r="BI416" s="172"/>
      <c r="BJ416" s="172"/>
      <c r="BK416" s="173"/>
      <c r="BL416" s="173"/>
      <c r="BM416" s="174"/>
      <c r="BN416" s="172"/>
      <c r="BO416" s="172"/>
      <c r="BP416" s="173"/>
    </row>
    <row r="417" spans="56:68" x14ac:dyDescent="0.15">
      <c r="BD417" s="172"/>
      <c r="BE417" s="172"/>
      <c r="BF417" s="172"/>
      <c r="BG417" s="172"/>
      <c r="BH417" s="172"/>
      <c r="BI417" s="172"/>
      <c r="BJ417" s="172"/>
      <c r="BK417" s="173"/>
      <c r="BL417" s="173"/>
      <c r="BM417" s="174"/>
      <c r="BN417" s="172"/>
      <c r="BO417" s="172"/>
      <c r="BP417" s="173"/>
    </row>
    <row r="418" spans="56:68" x14ac:dyDescent="0.15">
      <c r="BD418" s="172"/>
      <c r="BE418" s="172"/>
      <c r="BF418" s="172"/>
      <c r="BG418" s="172"/>
      <c r="BH418" s="172"/>
      <c r="BI418" s="172"/>
      <c r="BJ418" s="172"/>
      <c r="BK418" s="173"/>
      <c r="BL418" s="173"/>
      <c r="BM418" s="174"/>
      <c r="BN418" s="172"/>
      <c r="BO418" s="172"/>
      <c r="BP418" s="173"/>
    </row>
    <row r="419" spans="56:68" x14ac:dyDescent="0.15">
      <c r="BD419" s="172"/>
      <c r="BE419" s="172"/>
      <c r="BF419" s="172"/>
      <c r="BG419" s="172"/>
      <c r="BH419" s="172"/>
      <c r="BI419" s="172"/>
      <c r="BJ419" s="172"/>
      <c r="BK419" s="173"/>
      <c r="BL419" s="173"/>
      <c r="BM419" s="174"/>
      <c r="BN419" s="172"/>
      <c r="BO419" s="172"/>
      <c r="BP419" s="173"/>
    </row>
    <row r="420" spans="56:68" x14ac:dyDescent="0.15">
      <c r="BD420" s="172"/>
      <c r="BE420" s="172"/>
      <c r="BF420" s="172"/>
      <c r="BG420" s="172"/>
      <c r="BH420" s="172"/>
      <c r="BI420" s="172"/>
      <c r="BJ420" s="172"/>
      <c r="BK420" s="173"/>
      <c r="BL420" s="173"/>
      <c r="BM420" s="174"/>
      <c r="BN420" s="172"/>
      <c r="BO420" s="172"/>
      <c r="BP420" s="173"/>
    </row>
    <row r="421" spans="56:68" x14ac:dyDescent="0.15">
      <c r="BD421" s="172"/>
      <c r="BE421" s="172"/>
      <c r="BF421" s="172"/>
      <c r="BG421" s="172"/>
      <c r="BH421" s="172"/>
      <c r="BI421" s="172"/>
      <c r="BJ421" s="172"/>
      <c r="BK421" s="173"/>
      <c r="BL421" s="173"/>
      <c r="BM421" s="174"/>
      <c r="BN421" s="172"/>
      <c r="BO421" s="172"/>
      <c r="BP421" s="173"/>
    </row>
    <row r="422" spans="56:68" x14ac:dyDescent="0.15">
      <c r="BD422" s="172"/>
      <c r="BE422" s="172"/>
      <c r="BF422" s="172"/>
      <c r="BG422" s="172"/>
      <c r="BH422" s="172"/>
      <c r="BI422" s="172"/>
      <c r="BJ422" s="172"/>
      <c r="BK422" s="173"/>
      <c r="BL422" s="173"/>
      <c r="BM422" s="174"/>
      <c r="BN422" s="172"/>
      <c r="BO422" s="172"/>
      <c r="BP422" s="173"/>
    </row>
    <row r="423" spans="56:68" x14ac:dyDescent="0.15">
      <c r="BD423" s="172"/>
      <c r="BE423" s="172"/>
      <c r="BF423" s="172"/>
      <c r="BG423" s="172"/>
      <c r="BH423" s="172"/>
      <c r="BI423" s="172"/>
      <c r="BJ423" s="172"/>
      <c r="BK423" s="173"/>
      <c r="BL423" s="173"/>
      <c r="BM423" s="174"/>
      <c r="BN423" s="172"/>
      <c r="BO423" s="172"/>
      <c r="BP423" s="173"/>
    </row>
    <row r="424" spans="56:68" x14ac:dyDescent="0.15">
      <c r="BD424" s="172"/>
      <c r="BE424" s="172"/>
      <c r="BF424" s="172"/>
      <c r="BG424" s="172"/>
      <c r="BH424" s="172"/>
      <c r="BI424" s="172"/>
      <c r="BJ424" s="172"/>
      <c r="BK424" s="173"/>
      <c r="BL424" s="173"/>
      <c r="BM424" s="174"/>
      <c r="BN424" s="172"/>
      <c r="BO424" s="172"/>
      <c r="BP424" s="173"/>
    </row>
    <row r="425" spans="56:68" x14ac:dyDescent="0.15">
      <c r="BD425" s="172"/>
      <c r="BE425" s="172"/>
      <c r="BF425" s="172"/>
      <c r="BG425" s="172"/>
      <c r="BH425" s="172"/>
      <c r="BI425" s="172"/>
      <c r="BJ425" s="172"/>
      <c r="BK425" s="173"/>
      <c r="BL425" s="173"/>
      <c r="BM425" s="174"/>
      <c r="BN425" s="172"/>
      <c r="BO425" s="172"/>
      <c r="BP425" s="173"/>
    </row>
    <row r="426" spans="56:68" x14ac:dyDescent="0.15">
      <c r="BD426" s="172"/>
      <c r="BE426" s="172"/>
      <c r="BF426" s="172"/>
      <c r="BG426" s="172"/>
      <c r="BH426" s="172"/>
      <c r="BI426" s="172"/>
      <c r="BJ426" s="172"/>
      <c r="BK426" s="173"/>
      <c r="BL426" s="173"/>
      <c r="BM426" s="174"/>
      <c r="BN426" s="172"/>
      <c r="BO426" s="172"/>
      <c r="BP426" s="173"/>
    </row>
    <row r="427" spans="56:68" x14ac:dyDescent="0.15">
      <c r="BD427" s="172"/>
      <c r="BE427" s="172"/>
      <c r="BF427" s="172"/>
      <c r="BG427" s="172"/>
      <c r="BH427" s="172"/>
      <c r="BI427" s="172"/>
      <c r="BJ427" s="172"/>
      <c r="BK427" s="173"/>
      <c r="BL427" s="173"/>
      <c r="BM427" s="174"/>
      <c r="BN427" s="172"/>
      <c r="BO427" s="172"/>
      <c r="BP427" s="173"/>
    </row>
    <row r="428" spans="56:68" x14ac:dyDescent="0.15">
      <c r="BD428" s="172"/>
      <c r="BE428" s="172"/>
      <c r="BF428" s="172"/>
      <c r="BG428" s="172"/>
      <c r="BH428" s="172"/>
      <c r="BI428" s="172"/>
      <c r="BJ428" s="172"/>
      <c r="BK428" s="173"/>
      <c r="BL428" s="173"/>
      <c r="BM428" s="174"/>
      <c r="BN428" s="172"/>
      <c r="BO428" s="172"/>
      <c r="BP428" s="173"/>
    </row>
    <row r="429" spans="56:68" x14ac:dyDescent="0.15">
      <c r="BD429" s="172"/>
      <c r="BE429" s="172"/>
      <c r="BF429" s="172"/>
      <c r="BG429" s="172"/>
      <c r="BH429" s="172"/>
      <c r="BI429" s="172"/>
      <c r="BJ429" s="172"/>
      <c r="BK429" s="173"/>
      <c r="BL429" s="173"/>
      <c r="BM429" s="174"/>
      <c r="BN429" s="172"/>
      <c r="BO429" s="172"/>
      <c r="BP429" s="173"/>
    </row>
    <row r="430" spans="56:68" x14ac:dyDescent="0.15">
      <c r="BD430" s="172"/>
      <c r="BE430" s="172"/>
      <c r="BF430" s="172"/>
      <c r="BG430" s="172"/>
      <c r="BH430" s="172"/>
      <c r="BI430" s="172"/>
      <c r="BJ430" s="172"/>
      <c r="BK430" s="173"/>
      <c r="BL430" s="173"/>
      <c r="BM430" s="174"/>
      <c r="BN430" s="172"/>
      <c r="BO430" s="172"/>
      <c r="BP430" s="173"/>
    </row>
    <row r="431" spans="56:68" x14ac:dyDescent="0.15">
      <c r="BD431" s="172"/>
      <c r="BE431" s="172"/>
      <c r="BF431" s="172"/>
      <c r="BG431" s="172"/>
      <c r="BH431" s="172"/>
      <c r="BI431" s="172"/>
      <c r="BJ431" s="172"/>
      <c r="BK431" s="173"/>
      <c r="BL431" s="173"/>
      <c r="BM431" s="174"/>
      <c r="BN431" s="172"/>
      <c r="BO431" s="172"/>
      <c r="BP431" s="173"/>
    </row>
    <row r="432" spans="56:68" x14ac:dyDescent="0.15">
      <c r="BD432" s="172"/>
      <c r="BE432" s="172"/>
      <c r="BF432" s="172"/>
      <c r="BG432" s="172"/>
      <c r="BH432" s="172"/>
      <c r="BI432" s="172"/>
      <c r="BJ432" s="172"/>
      <c r="BK432" s="173"/>
      <c r="BL432" s="173"/>
      <c r="BM432" s="174"/>
      <c r="BN432" s="172"/>
      <c r="BO432" s="172"/>
      <c r="BP432" s="173"/>
    </row>
    <row r="433" spans="56:68" x14ac:dyDescent="0.15">
      <c r="BD433" s="172"/>
      <c r="BE433" s="172"/>
      <c r="BF433" s="172"/>
      <c r="BG433" s="172"/>
      <c r="BH433" s="172"/>
      <c r="BI433" s="172"/>
      <c r="BJ433" s="172"/>
      <c r="BK433" s="173"/>
      <c r="BL433" s="173"/>
      <c r="BM433" s="174"/>
      <c r="BN433" s="172"/>
      <c r="BO433" s="172"/>
      <c r="BP433" s="173"/>
    </row>
    <row r="434" spans="56:68" x14ac:dyDescent="0.15">
      <c r="BD434" s="172"/>
      <c r="BE434" s="172"/>
      <c r="BF434" s="172"/>
      <c r="BG434" s="172"/>
      <c r="BH434" s="172"/>
      <c r="BI434" s="172"/>
      <c r="BJ434" s="172"/>
      <c r="BK434" s="173"/>
      <c r="BL434" s="173"/>
      <c r="BM434" s="174"/>
      <c r="BN434" s="172"/>
      <c r="BO434" s="172"/>
      <c r="BP434" s="173"/>
    </row>
    <row r="435" spans="56:68" x14ac:dyDescent="0.15">
      <c r="BD435" s="172"/>
      <c r="BE435" s="172"/>
      <c r="BF435" s="172"/>
      <c r="BG435" s="172"/>
      <c r="BH435" s="172"/>
      <c r="BI435" s="172"/>
      <c r="BJ435" s="172"/>
      <c r="BK435" s="173"/>
      <c r="BL435" s="173"/>
      <c r="BM435" s="174"/>
      <c r="BN435" s="172"/>
      <c r="BO435" s="172"/>
      <c r="BP435" s="173"/>
    </row>
    <row r="436" spans="56:68" x14ac:dyDescent="0.15">
      <c r="BD436" s="172"/>
      <c r="BE436" s="172"/>
      <c r="BF436" s="172"/>
      <c r="BG436" s="172"/>
      <c r="BH436" s="172"/>
      <c r="BI436" s="172"/>
      <c r="BJ436" s="172"/>
      <c r="BK436" s="173"/>
      <c r="BL436" s="173"/>
      <c r="BM436" s="174"/>
      <c r="BN436" s="172"/>
      <c r="BO436" s="172"/>
      <c r="BP436" s="173"/>
    </row>
    <row r="437" spans="56:68" x14ac:dyDescent="0.15">
      <c r="BD437" s="172"/>
      <c r="BE437" s="172"/>
      <c r="BF437" s="172"/>
      <c r="BG437" s="172"/>
      <c r="BH437" s="172"/>
      <c r="BI437" s="172"/>
      <c r="BJ437" s="172"/>
      <c r="BK437" s="173"/>
      <c r="BL437" s="173"/>
      <c r="BM437" s="174"/>
      <c r="BN437" s="172"/>
      <c r="BO437" s="172"/>
      <c r="BP437" s="173"/>
    </row>
    <row r="438" spans="56:68" x14ac:dyDescent="0.15">
      <c r="BD438" s="172"/>
      <c r="BE438" s="172"/>
      <c r="BF438" s="172"/>
      <c r="BG438" s="172"/>
      <c r="BH438" s="172"/>
      <c r="BI438" s="172"/>
      <c r="BJ438" s="172"/>
      <c r="BK438" s="173"/>
      <c r="BL438" s="173"/>
      <c r="BM438" s="174"/>
      <c r="BN438" s="172"/>
      <c r="BO438" s="172"/>
      <c r="BP438" s="173"/>
    </row>
    <row r="439" spans="56:68" x14ac:dyDescent="0.15">
      <c r="BD439" s="172"/>
      <c r="BE439" s="172"/>
      <c r="BF439" s="172"/>
      <c r="BG439" s="172"/>
      <c r="BH439" s="172"/>
      <c r="BI439" s="172"/>
      <c r="BJ439" s="172"/>
      <c r="BK439" s="173"/>
      <c r="BL439" s="173"/>
      <c r="BM439" s="174"/>
      <c r="BN439" s="172"/>
      <c r="BO439" s="172"/>
      <c r="BP439" s="173"/>
    </row>
    <row r="440" spans="56:68" x14ac:dyDescent="0.15">
      <c r="BD440" s="172"/>
      <c r="BE440" s="172"/>
      <c r="BF440" s="172"/>
      <c r="BG440" s="172"/>
      <c r="BH440" s="172"/>
      <c r="BI440" s="172"/>
      <c r="BJ440" s="172"/>
      <c r="BK440" s="173"/>
      <c r="BL440" s="173"/>
      <c r="BM440" s="174"/>
      <c r="BN440" s="172"/>
      <c r="BO440" s="172"/>
      <c r="BP440" s="173"/>
    </row>
    <row r="441" spans="56:68" x14ac:dyDescent="0.15">
      <c r="BD441" s="172"/>
      <c r="BE441" s="172"/>
      <c r="BF441" s="172"/>
      <c r="BG441" s="172"/>
      <c r="BH441" s="172"/>
      <c r="BI441" s="172"/>
      <c r="BJ441" s="172"/>
      <c r="BK441" s="173"/>
      <c r="BL441" s="173"/>
      <c r="BM441" s="174"/>
      <c r="BN441" s="172"/>
      <c r="BO441" s="172"/>
      <c r="BP441" s="173"/>
    </row>
    <row r="442" spans="56:68" x14ac:dyDescent="0.15">
      <c r="BD442" s="172"/>
      <c r="BE442" s="172"/>
      <c r="BF442" s="172"/>
      <c r="BG442" s="172"/>
      <c r="BH442" s="172"/>
      <c r="BI442" s="172"/>
      <c r="BJ442" s="172"/>
      <c r="BK442" s="173"/>
      <c r="BL442" s="173"/>
      <c r="BM442" s="174"/>
      <c r="BN442" s="172"/>
      <c r="BO442" s="172"/>
      <c r="BP442" s="173"/>
    </row>
    <row r="443" spans="56:68" x14ac:dyDescent="0.15">
      <c r="BD443" s="172"/>
      <c r="BE443" s="172"/>
      <c r="BF443" s="172"/>
      <c r="BG443" s="172"/>
      <c r="BH443" s="172"/>
      <c r="BI443" s="172"/>
      <c r="BJ443" s="172"/>
      <c r="BK443" s="173"/>
      <c r="BL443" s="173"/>
      <c r="BM443" s="174"/>
      <c r="BN443" s="172"/>
      <c r="BO443" s="172"/>
      <c r="BP443" s="173"/>
    </row>
    <row r="444" spans="56:68" x14ac:dyDescent="0.15">
      <c r="BD444" s="172"/>
      <c r="BE444" s="172"/>
      <c r="BF444" s="172"/>
      <c r="BG444" s="172"/>
      <c r="BH444" s="172"/>
      <c r="BI444" s="172"/>
      <c r="BJ444" s="172"/>
      <c r="BK444" s="173"/>
      <c r="BL444" s="173"/>
      <c r="BM444" s="174"/>
      <c r="BN444" s="172"/>
      <c r="BO444" s="172"/>
      <c r="BP444" s="173"/>
    </row>
    <row r="445" spans="56:68" x14ac:dyDescent="0.15">
      <c r="BD445" s="172"/>
      <c r="BE445" s="172"/>
      <c r="BF445" s="172"/>
      <c r="BG445" s="172"/>
      <c r="BH445" s="172"/>
      <c r="BI445" s="172"/>
      <c r="BJ445" s="172"/>
      <c r="BK445" s="173"/>
      <c r="BL445" s="173"/>
      <c r="BM445" s="174"/>
      <c r="BN445" s="172"/>
      <c r="BO445" s="172"/>
      <c r="BP445" s="173"/>
    </row>
    <row r="446" spans="56:68" x14ac:dyDescent="0.15">
      <c r="BD446" s="172"/>
      <c r="BE446" s="172"/>
      <c r="BF446" s="172"/>
      <c r="BG446" s="172"/>
      <c r="BH446" s="172"/>
      <c r="BI446" s="172"/>
      <c r="BJ446" s="172"/>
      <c r="BK446" s="173"/>
      <c r="BL446" s="173"/>
      <c r="BM446" s="174"/>
      <c r="BN446" s="172"/>
      <c r="BO446" s="172"/>
      <c r="BP446" s="173"/>
    </row>
    <row r="447" spans="56:68" x14ac:dyDescent="0.15">
      <c r="BD447" s="172"/>
      <c r="BE447" s="172"/>
      <c r="BF447" s="172"/>
      <c r="BG447" s="172"/>
      <c r="BH447" s="172"/>
      <c r="BI447" s="172"/>
      <c r="BJ447" s="172"/>
      <c r="BK447" s="173"/>
      <c r="BL447" s="173"/>
      <c r="BM447" s="174"/>
      <c r="BN447" s="172"/>
      <c r="BO447" s="172"/>
      <c r="BP447" s="173"/>
    </row>
    <row r="448" spans="56:68" x14ac:dyDescent="0.15">
      <c r="BD448" s="172"/>
      <c r="BE448" s="172"/>
      <c r="BF448" s="172"/>
      <c r="BG448" s="172"/>
      <c r="BH448" s="172"/>
      <c r="BI448" s="172"/>
      <c r="BJ448" s="172"/>
      <c r="BK448" s="173"/>
      <c r="BL448" s="173"/>
      <c r="BM448" s="174"/>
      <c r="BN448" s="172"/>
      <c r="BO448" s="172"/>
      <c r="BP448" s="173"/>
    </row>
    <row r="449" spans="2:68" x14ac:dyDescent="0.15">
      <c r="BD449" s="172"/>
      <c r="BE449" s="172"/>
      <c r="BF449" s="172"/>
      <c r="BG449" s="172"/>
      <c r="BH449" s="172"/>
      <c r="BI449" s="172"/>
      <c r="BJ449" s="172"/>
      <c r="BK449" s="173"/>
      <c r="BL449" s="173"/>
      <c r="BM449" s="174"/>
      <c r="BN449" s="172"/>
      <c r="BO449" s="172"/>
      <c r="BP449" s="173"/>
    </row>
    <row r="450" spans="2:68" x14ac:dyDescent="0.15">
      <c r="BD450" s="172"/>
      <c r="BE450" s="172"/>
      <c r="BF450" s="172"/>
      <c r="BG450" s="172"/>
      <c r="BH450" s="172"/>
      <c r="BI450" s="172"/>
      <c r="BJ450" s="172"/>
      <c r="BK450" s="173"/>
      <c r="BL450" s="173"/>
      <c r="BM450" s="174"/>
      <c r="BN450" s="172"/>
      <c r="BO450" s="172"/>
      <c r="BP450" s="173"/>
    </row>
    <row r="451" spans="2:68" x14ac:dyDescent="0.15">
      <c r="BD451" s="172"/>
      <c r="BE451" s="172"/>
      <c r="BF451" s="172"/>
      <c r="BG451" s="172"/>
      <c r="BH451" s="172"/>
      <c r="BI451" s="172"/>
      <c r="BJ451" s="172"/>
      <c r="BK451" s="173"/>
      <c r="BL451" s="173"/>
      <c r="BM451" s="174"/>
      <c r="BN451" s="172"/>
      <c r="BO451" s="172"/>
      <c r="BP451" s="173"/>
    </row>
    <row r="452" spans="2:68" x14ac:dyDescent="0.15">
      <c r="BD452" s="172"/>
      <c r="BE452" s="172"/>
      <c r="BF452" s="172"/>
      <c r="BG452" s="172"/>
      <c r="BH452" s="172"/>
      <c r="BI452" s="172"/>
      <c r="BJ452" s="172"/>
      <c r="BK452" s="173"/>
      <c r="BL452" s="173"/>
      <c r="BM452" s="174"/>
      <c r="BN452" s="172"/>
      <c r="BO452" s="172"/>
      <c r="BP452" s="173"/>
    </row>
    <row r="453" spans="2:68" x14ac:dyDescent="0.15">
      <c r="BD453" s="172"/>
      <c r="BE453" s="172"/>
      <c r="BF453" s="172"/>
      <c r="BG453" s="172"/>
      <c r="BH453" s="172"/>
      <c r="BI453" s="172"/>
      <c r="BJ453" s="172"/>
      <c r="BK453" s="173"/>
      <c r="BL453" s="173"/>
      <c r="BM453" s="174"/>
      <c r="BN453" s="172"/>
      <c r="BO453" s="172"/>
      <c r="BP453" s="173"/>
    </row>
    <row r="454" spans="2:68" x14ac:dyDescent="0.15">
      <c r="BD454" s="172"/>
      <c r="BE454" s="172"/>
      <c r="BF454" s="172"/>
      <c r="BG454" s="172"/>
      <c r="BH454" s="172"/>
      <c r="BI454" s="172"/>
      <c r="BJ454" s="172"/>
      <c r="BK454" s="173"/>
      <c r="BL454" s="173"/>
      <c r="BM454" s="174"/>
      <c r="BN454" s="172"/>
      <c r="BO454" s="172"/>
      <c r="BP454" s="173"/>
    </row>
    <row r="455" spans="2:68" x14ac:dyDescent="0.15">
      <c r="BD455" s="172"/>
      <c r="BE455" s="172"/>
      <c r="BF455" s="172"/>
      <c r="BG455" s="172"/>
      <c r="BH455" s="172"/>
      <c r="BI455" s="172"/>
      <c r="BJ455" s="172"/>
      <c r="BK455" s="173"/>
      <c r="BL455" s="173"/>
      <c r="BM455" s="174"/>
      <c r="BN455" s="172"/>
      <c r="BO455" s="172"/>
      <c r="BP455" s="173"/>
    </row>
    <row r="456" spans="2:68" x14ac:dyDescent="0.15">
      <c r="BD456" s="172"/>
      <c r="BE456" s="172"/>
      <c r="BF456" s="172"/>
      <c r="BG456" s="172"/>
      <c r="BH456" s="172"/>
      <c r="BI456" s="172"/>
      <c r="BJ456" s="172"/>
      <c r="BK456" s="173"/>
      <c r="BL456" s="173"/>
      <c r="BM456" s="174"/>
      <c r="BN456" s="172"/>
      <c r="BO456" s="172"/>
      <c r="BP456" s="173"/>
    </row>
    <row r="460" spans="2:68" x14ac:dyDescent="0.15">
      <c r="B460" s="171"/>
      <c r="C460" s="172"/>
      <c r="D460" s="172"/>
      <c r="E460" s="173"/>
      <c r="F460" s="173"/>
      <c r="G460" s="174"/>
      <c r="H460" s="172"/>
      <c r="I460" s="172"/>
      <c r="J460" s="173"/>
    </row>
    <row r="461" spans="2:68" x14ac:dyDescent="0.15">
      <c r="B461" s="171"/>
      <c r="C461" s="172"/>
      <c r="D461" s="172"/>
      <c r="E461" s="173"/>
      <c r="F461" s="173"/>
      <c r="G461" s="174"/>
      <c r="H461" s="172"/>
      <c r="I461" s="172"/>
      <c r="J461" s="173"/>
    </row>
    <row r="462" spans="2:68" x14ac:dyDescent="0.15">
      <c r="B462" s="171"/>
      <c r="C462" s="172"/>
      <c r="D462" s="172"/>
      <c r="E462" s="173"/>
      <c r="F462" s="173"/>
      <c r="G462" s="174"/>
      <c r="H462" s="172"/>
      <c r="I462" s="172"/>
      <c r="J462" s="173"/>
    </row>
    <row r="463" spans="2:68" x14ac:dyDescent="0.15">
      <c r="B463" s="171"/>
      <c r="C463" s="172"/>
      <c r="D463" s="172"/>
      <c r="E463" s="173"/>
      <c r="F463" s="173"/>
      <c r="G463" s="174"/>
      <c r="H463" s="172"/>
      <c r="I463" s="172"/>
      <c r="J463" s="173"/>
    </row>
    <row r="464" spans="2:68" x14ac:dyDescent="0.15">
      <c r="B464" s="171"/>
      <c r="C464" s="172"/>
      <c r="D464" s="172"/>
      <c r="E464" s="173"/>
      <c r="F464" s="173"/>
      <c r="G464" s="174"/>
      <c r="H464" s="172"/>
      <c r="I464" s="172"/>
      <c r="J464" s="173"/>
    </row>
    <row r="465" spans="2:10" x14ac:dyDescent="0.15">
      <c r="B465" s="171"/>
      <c r="C465" s="172"/>
      <c r="D465" s="172"/>
      <c r="E465" s="173"/>
      <c r="F465" s="173"/>
      <c r="G465" s="174"/>
      <c r="H465" s="172"/>
      <c r="I465" s="172"/>
      <c r="J465" s="173"/>
    </row>
    <row r="466" spans="2:10" x14ac:dyDescent="0.15">
      <c r="B466" s="171"/>
      <c r="C466" s="172"/>
      <c r="D466" s="172"/>
      <c r="E466" s="173"/>
      <c r="F466" s="173"/>
      <c r="G466" s="174"/>
      <c r="H466" s="172"/>
      <c r="I466" s="172"/>
      <c r="J466" s="173"/>
    </row>
    <row r="467" spans="2:10" x14ac:dyDescent="0.15">
      <c r="B467" s="171"/>
      <c r="C467" s="172"/>
      <c r="D467" s="172"/>
      <c r="E467" s="173"/>
      <c r="F467" s="173"/>
      <c r="G467" s="174"/>
      <c r="H467" s="172"/>
      <c r="I467" s="172"/>
      <c r="J467" s="173"/>
    </row>
    <row r="468" spans="2:10" x14ac:dyDescent="0.15">
      <c r="B468" s="171"/>
      <c r="C468" s="172"/>
      <c r="D468" s="172"/>
      <c r="E468" s="173"/>
      <c r="F468" s="173"/>
      <c r="G468" s="174"/>
      <c r="H468" s="172"/>
      <c r="I468" s="172"/>
      <c r="J468" s="173"/>
    </row>
    <row r="469" spans="2:10" x14ac:dyDescent="0.15">
      <c r="B469" s="171"/>
      <c r="C469" s="172"/>
      <c r="D469" s="172"/>
      <c r="E469" s="173"/>
      <c r="F469" s="173"/>
      <c r="G469" s="174"/>
      <c r="H469" s="172"/>
      <c r="I469" s="172"/>
      <c r="J469" s="173"/>
    </row>
    <row r="470" spans="2:10" x14ac:dyDescent="0.15">
      <c r="B470" s="171"/>
      <c r="C470" s="172"/>
      <c r="D470" s="172"/>
      <c r="E470" s="173"/>
      <c r="F470" s="173"/>
      <c r="G470" s="174"/>
      <c r="H470" s="172"/>
      <c r="I470" s="172"/>
      <c r="J470" s="173"/>
    </row>
    <row r="471" spans="2:10" x14ac:dyDescent="0.15">
      <c r="B471" s="171"/>
      <c r="C471" s="172"/>
      <c r="D471" s="172"/>
      <c r="E471" s="173"/>
      <c r="F471" s="173"/>
      <c r="G471" s="174"/>
      <c r="H471" s="172"/>
      <c r="I471" s="172"/>
      <c r="J471" s="173"/>
    </row>
    <row r="472" spans="2:10" x14ac:dyDescent="0.15">
      <c r="B472" s="171"/>
      <c r="C472" s="172"/>
      <c r="D472" s="172"/>
      <c r="E472" s="173"/>
      <c r="F472" s="173"/>
      <c r="G472" s="174"/>
      <c r="H472" s="172"/>
      <c r="I472" s="172"/>
      <c r="J472" s="173"/>
    </row>
    <row r="473" spans="2:10" x14ac:dyDescent="0.15">
      <c r="B473" s="171"/>
      <c r="C473" s="172"/>
      <c r="D473" s="172"/>
      <c r="E473" s="173"/>
      <c r="F473" s="173"/>
      <c r="G473" s="174"/>
      <c r="H473" s="172"/>
      <c r="I473" s="172"/>
      <c r="J473" s="173"/>
    </row>
    <row r="474" spans="2:10" x14ac:dyDescent="0.15">
      <c r="B474" s="171"/>
      <c r="C474" s="172"/>
      <c r="D474" s="172"/>
      <c r="E474" s="173"/>
      <c r="F474" s="173"/>
      <c r="G474" s="174"/>
      <c r="H474" s="172"/>
      <c r="I474" s="172"/>
      <c r="J474" s="173"/>
    </row>
    <row r="475" spans="2:10" x14ac:dyDescent="0.15">
      <c r="B475" s="171"/>
      <c r="C475" s="172"/>
      <c r="D475" s="172"/>
      <c r="E475" s="173"/>
      <c r="F475" s="173"/>
      <c r="G475" s="174"/>
      <c r="H475" s="172"/>
      <c r="I475" s="172"/>
      <c r="J475" s="173"/>
    </row>
    <row r="476" spans="2:10" x14ac:dyDescent="0.15">
      <c r="B476" s="171"/>
      <c r="C476" s="172"/>
      <c r="D476" s="172"/>
      <c r="E476" s="173"/>
      <c r="F476" s="173"/>
      <c r="G476" s="174"/>
      <c r="H476" s="172"/>
      <c r="I476" s="172"/>
      <c r="J476" s="173"/>
    </row>
    <row r="477" spans="2:10" x14ac:dyDescent="0.15">
      <c r="B477" s="171"/>
      <c r="C477" s="172"/>
      <c r="D477" s="172"/>
      <c r="E477" s="173"/>
      <c r="F477" s="173"/>
      <c r="G477" s="174"/>
      <c r="H477" s="172"/>
      <c r="I477" s="172"/>
      <c r="J477" s="173"/>
    </row>
    <row r="478" spans="2:10" x14ac:dyDescent="0.15">
      <c r="B478" s="171"/>
      <c r="C478" s="172"/>
      <c r="D478" s="172"/>
      <c r="E478" s="173"/>
      <c r="F478" s="173"/>
      <c r="G478" s="174"/>
      <c r="H478" s="172"/>
      <c r="I478" s="172"/>
      <c r="J478" s="173"/>
    </row>
    <row r="479" spans="2:10" x14ac:dyDescent="0.15">
      <c r="B479" s="171"/>
      <c r="C479" s="172"/>
      <c r="D479" s="172"/>
      <c r="E479" s="173"/>
      <c r="F479" s="173"/>
      <c r="G479" s="174"/>
      <c r="H479" s="172"/>
      <c r="I479" s="172"/>
      <c r="J479" s="173"/>
    </row>
    <row r="480" spans="2:10" x14ac:dyDescent="0.15">
      <c r="B480" s="171"/>
      <c r="C480" s="172"/>
      <c r="D480" s="172"/>
      <c r="E480" s="173"/>
      <c r="F480" s="173"/>
      <c r="G480" s="174"/>
      <c r="H480" s="172"/>
      <c r="I480" s="172"/>
      <c r="J480" s="173"/>
    </row>
    <row r="481" spans="2:10" x14ac:dyDescent="0.15">
      <c r="B481" s="171"/>
      <c r="C481" s="172"/>
      <c r="D481" s="172"/>
      <c r="E481" s="173"/>
      <c r="F481" s="173"/>
      <c r="G481" s="174"/>
      <c r="H481" s="172"/>
      <c r="I481" s="172"/>
      <c r="J481" s="173"/>
    </row>
    <row r="482" spans="2:10" x14ac:dyDescent="0.15">
      <c r="B482" s="171"/>
      <c r="C482" s="172"/>
      <c r="D482" s="172"/>
      <c r="E482" s="173"/>
      <c r="F482" s="173"/>
      <c r="G482" s="174"/>
      <c r="H482" s="172"/>
      <c r="I482" s="172"/>
      <c r="J482" s="173"/>
    </row>
    <row r="483" spans="2:10" x14ac:dyDescent="0.15">
      <c r="B483" s="171"/>
      <c r="C483" s="172"/>
      <c r="D483" s="172"/>
      <c r="E483" s="173"/>
      <c r="F483" s="173"/>
      <c r="G483" s="174"/>
      <c r="H483" s="172"/>
      <c r="I483" s="172"/>
      <c r="J483" s="173"/>
    </row>
    <row r="484" spans="2:10" x14ac:dyDescent="0.15">
      <c r="B484" s="171"/>
      <c r="C484" s="172"/>
      <c r="D484" s="172"/>
      <c r="E484" s="173"/>
      <c r="F484" s="173"/>
      <c r="G484" s="174"/>
      <c r="H484" s="172"/>
      <c r="I484" s="172"/>
      <c r="J484" s="173"/>
    </row>
    <row r="485" spans="2:10" x14ac:dyDescent="0.15">
      <c r="B485" s="171"/>
      <c r="C485" s="172"/>
      <c r="D485" s="172"/>
      <c r="E485" s="173"/>
      <c r="F485" s="173"/>
      <c r="G485" s="174"/>
      <c r="H485" s="172"/>
      <c r="I485" s="172"/>
      <c r="J485" s="173"/>
    </row>
    <row r="486" spans="2:10" x14ac:dyDescent="0.15">
      <c r="B486" s="171"/>
      <c r="C486" s="172"/>
      <c r="D486" s="172"/>
      <c r="E486" s="173"/>
      <c r="F486" s="173"/>
      <c r="G486" s="174"/>
      <c r="H486" s="172"/>
      <c r="I486" s="172"/>
      <c r="J486" s="173"/>
    </row>
    <row r="487" spans="2:10" x14ac:dyDescent="0.15">
      <c r="B487" s="171"/>
      <c r="C487" s="172"/>
      <c r="D487" s="172"/>
      <c r="E487" s="173"/>
      <c r="F487" s="173"/>
      <c r="G487" s="174"/>
      <c r="H487" s="172"/>
      <c r="I487" s="172"/>
      <c r="J487" s="173"/>
    </row>
    <row r="488" spans="2:10" x14ac:dyDescent="0.15">
      <c r="B488" s="171"/>
      <c r="C488" s="172"/>
      <c r="D488" s="172"/>
      <c r="E488" s="173"/>
      <c r="F488" s="173"/>
      <c r="G488" s="174"/>
      <c r="H488" s="172"/>
      <c r="I488" s="172"/>
      <c r="J488" s="173"/>
    </row>
    <row r="489" spans="2:10" x14ac:dyDescent="0.15">
      <c r="B489" s="171"/>
      <c r="C489" s="172"/>
      <c r="D489" s="172"/>
      <c r="E489" s="173"/>
      <c r="F489" s="173"/>
      <c r="G489" s="174"/>
      <c r="H489" s="172"/>
      <c r="I489" s="172"/>
      <c r="J489" s="173"/>
    </row>
    <row r="490" spans="2:10" x14ac:dyDescent="0.15">
      <c r="B490" s="171"/>
      <c r="C490" s="172"/>
      <c r="D490" s="172"/>
      <c r="E490" s="173"/>
      <c r="F490" s="173"/>
      <c r="G490" s="174"/>
      <c r="H490" s="172"/>
      <c r="I490" s="172"/>
      <c r="J490" s="173"/>
    </row>
    <row r="491" spans="2:10" x14ac:dyDescent="0.15">
      <c r="B491" s="171"/>
      <c r="C491" s="172"/>
      <c r="D491" s="172"/>
      <c r="E491" s="173"/>
      <c r="F491" s="173"/>
      <c r="G491" s="174"/>
      <c r="H491" s="172"/>
      <c r="I491" s="172"/>
      <c r="J491" s="173"/>
    </row>
    <row r="492" spans="2:10" x14ac:dyDescent="0.15">
      <c r="B492" s="171"/>
      <c r="C492" s="172"/>
      <c r="D492" s="172"/>
      <c r="E492" s="173"/>
      <c r="F492" s="173"/>
      <c r="G492" s="174"/>
      <c r="H492" s="172"/>
      <c r="I492" s="172"/>
      <c r="J492" s="173"/>
    </row>
    <row r="493" spans="2:10" x14ac:dyDescent="0.15">
      <c r="B493" s="171"/>
      <c r="C493" s="172"/>
      <c r="D493" s="172"/>
      <c r="E493" s="173"/>
      <c r="F493" s="173"/>
      <c r="G493" s="174"/>
      <c r="H493" s="172"/>
      <c r="I493" s="172"/>
      <c r="J493" s="173"/>
    </row>
    <row r="494" spans="2:10" x14ac:dyDescent="0.15">
      <c r="B494" s="171"/>
      <c r="C494" s="172"/>
      <c r="D494" s="172"/>
      <c r="E494" s="173"/>
      <c r="F494" s="173"/>
      <c r="G494" s="174"/>
      <c r="H494" s="172"/>
      <c r="I494" s="172"/>
      <c r="J494" s="173"/>
    </row>
    <row r="495" spans="2:10" x14ac:dyDescent="0.15">
      <c r="B495" s="171"/>
      <c r="C495" s="172"/>
      <c r="D495" s="172"/>
      <c r="E495" s="173"/>
      <c r="F495" s="173"/>
      <c r="G495" s="174"/>
      <c r="H495" s="172"/>
      <c r="I495" s="172"/>
      <c r="J495" s="173"/>
    </row>
    <row r="496" spans="2:10" x14ac:dyDescent="0.15">
      <c r="B496" s="171"/>
      <c r="C496" s="172"/>
      <c r="D496" s="172"/>
      <c r="E496" s="173"/>
      <c r="F496" s="173"/>
      <c r="G496" s="174"/>
      <c r="H496" s="172"/>
      <c r="I496" s="172"/>
      <c r="J496" s="173"/>
    </row>
    <row r="497" spans="2:10" x14ac:dyDescent="0.15">
      <c r="B497" s="171"/>
      <c r="C497" s="172"/>
      <c r="D497" s="172"/>
      <c r="E497" s="173"/>
      <c r="F497" s="173"/>
      <c r="G497" s="174"/>
      <c r="H497" s="172"/>
      <c r="I497" s="172"/>
      <c r="J497" s="173"/>
    </row>
    <row r="498" spans="2:10" x14ac:dyDescent="0.15">
      <c r="B498" s="171"/>
      <c r="C498" s="172"/>
      <c r="D498" s="172"/>
      <c r="E498" s="173"/>
      <c r="F498" s="173"/>
      <c r="G498" s="174"/>
      <c r="H498" s="172"/>
      <c r="I498" s="172"/>
      <c r="J498" s="173"/>
    </row>
    <row r="499" spans="2:10" x14ac:dyDescent="0.15">
      <c r="B499" s="171"/>
      <c r="C499" s="172"/>
      <c r="D499" s="172"/>
      <c r="E499" s="173"/>
      <c r="F499" s="173"/>
      <c r="G499" s="174"/>
      <c r="H499" s="172"/>
      <c r="I499" s="172"/>
      <c r="J499" s="173"/>
    </row>
    <row r="500" spans="2:10" x14ac:dyDescent="0.15">
      <c r="B500" s="171"/>
      <c r="C500" s="172"/>
      <c r="D500" s="172"/>
      <c r="E500" s="173"/>
      <c r="F500" s="173"/>
      <c r="G500" s="174"/>
      <c r="H500" s="172"/>
      <c r="I500" s="172"/>
      <c r="J500" s="173"/>
    </row>
    <row r="501" spans="2:10" x14ac:dyDescent="0.15">
      <c r="B501" s="171"/>
      <c r="C501" s="172"/>
      <c r="D501" s="172"/>
      <c r="E501" s="173"/>
      <c r="F501" s="173"/>
      <c r="G501" s="174"/>
      <c r="H501" s="172"/>
      <c r="I501" s="172"/>
      <c r="J501" s="173"/>
    </row>
    <row r="502" spans="2:10" x14ac:dyDescent="0.15">
      <c r="B502" s="171"/>
      <c r="C502" s="172"/>
      <c r="D502" s="172"/>
      <c r="E502" s="173"/>
      <c r="F502" s="173"/>
      <c r="G502" s="174"/>
      <c r="H502" s="172"/>
      <c r="I502" s="172"/>
      <c r="J502" s="173"/>
    </row>
    <row r="503" spans="2:10" x14ac:dyDescent="0.15">
      <c r="B503" s="171"/>
      <c r="C503" s="172"/>
      <c r="D503" s="172"/>
      <c r="E503" s="173"/>
      <c r="F503" s="173"/>
      <c r="G503" s="174"/>
      <c r="H503" s="172"/>
      <c r="I503" s="172"/>
      <c r="J503" s="173"/>
    </row>
    <row r="504" spans="2:10" x14ac:dyDescent="0.15">
      <c r="B504" s="171"/>
      <c r="C504" s="172"/>
      <c r="D504" s="172"/>
      <c r="E504" s="173"/>
      <c r="F504" s="173"/>
      <c r="G504" s="174"/>
      <c r="H504" s="172"/>
      <c r="I504" s="172"/>
      <c r="J504" s="173"/>
    </row>
    <row r="505" spans="2:10" x14ac:dyDescent="0.15">
      <c r="B505" s="171"/>
      <c r="C505" s="172"/>
      <c r="D505" s="172"/>
      <c r="E505" s="173"/>
      <c r="F505" s="173"/>
      <c r="G505" s="174"/>
      <c r="H505" s="172"/>
      <c r="I505" s="172"/>
      <c r="J505" s="173"/>
    </row>
    <row r="506" spans="2:10" x14ac:dyDescent="0.15">
      <c r="B506" s="171"/>
      <c r="C506" s="172"/>
      <c r="D506" s="172"/>
      <c r="E506" s="173"/>
      <c r="F506" s="173"/>
      <c r="G506" s="174"/>
      <c r="H506" s="172"/>
      <c r="I506" s="172"/>
      <c r="J506" s="173"/>
    </row>
    <row r="507" spans="2:10" x14ac:dyDescent="0.15">
      <c r="B507" s="171"/>
      <c r="C507" s="172"/>
      <c r="D507" s="172"/>
      <c r="E507" s="173"/>
      <c r="F507" s="173"/>
      <c r="G507" s="174"/>
      <c r="H507" s="172"/>
      <c r="I507" s="172"/>
      <c r="J507" s="173"/>
    </row>
    <row r="508" spans="2:10" x14ac:dyDescent="0.15">
      <c r="B508" s="171"/>
      <c r="C508" s="172"/>
      <c r="D508" s="172"/>
      <c r="E508" s="173"/>
      <c r="F508" s="173"/>
      <c r="G508" s="174"/>
      <c r="H508" s="172"/>
      <c r="I508" s="172"/>
      <c r="J508" s="173"/>
    </row>
    <row r="509" spans="2:10" x14ac:dyDescent="0.15">
      <c r="B509" s="171"/>
      <c r="C509" s="172"/>
      <c r="D509" s="172"/>
      <c r="E509" s="173"/>
      <c r="F509" s="173"/>
      <c r="G509" s="174"/>
      <c r="H509" s="172"/>
      <c r="I509" s="172"/>
      <c r="J509" s="173"/>
    </row>
    <row r="510" spans="2:10" x14ac:dyDescent="0.15">
      <c r="B510" s="171"/>
      <c r="C510" s="172"/>
      <c r="D510" s="172"/>
      <c r="E510" s="173"/>
      <c r="F510" s="173"/>
      <c r="G510" s="174"/>
      <c r="H510" s="172"/>
      <c r="I510" s="172"/>
      <c r="J510" s="173"/>
    </row>
    <row r="511" spans="2:10" x14ac:dyDescent="0.15">
      <c r="B511" s="171"/>
      <c r="C511" s="172"/>
      <c r="D511" s="172"/>
      <c r="E511" s="173"/>
      <c r="F511" s="173"/>
      <c r="G511" s="174"/>
      <c r="H511" s="172"/>
      <c r="I511" s="172"/>
      <c r="J511" s="173"/>
    </row>
    <row r="512" spans="2:10" x14ac:dyDescent="0.15">
      <c r="B512" s="171"/>
      <c r="C512" s="172"/>
      <c r="D512" s="172"/>
      <c r="E512" s="173"/>
      <c r="F512" s="173"/>
      <c r="G512" s="174"/>
      <c r="H512" s="172"/>
      <c r="I512" s="172"/>
      <c r="J512" s="173"/>
    </row>
    <row r="513" spans="2:10" x14ac:dyDescent="0.15">
      <c r="B513" s="171"/>
      <c r="C513" s="172"/>
      <c r="D513" s="172"/>
      <c r="E513" s="173"/>
      <c r="F513" s="173"/>
      <c r="G513" s="174"/>
      <c r="H513" s="172"/>
      <c r="I513" s="172"/>
      <c r="J513" s="173"/>
    </row>
    <row r="514" spans="2:10" x14ac:dyDescent="0.15">
      <c r="B514" s="171"/>
      <c r="C514" s="172"/>
      <c r="D514" s="172"/>
      <c r="E514" s="173"/>
      <c r="F514" s="173"/>
      <c r="G514" s="174"/>
      <c r="H514" s="172"/>
      <c r="I514" s="172"/>
      <c r="J514" s="173"/>
    </row>
    <row r="515" spans="2:10" x14ac:dyDescent="0.15">
      <c r="B515" s="171"/>
      <c r="C515" s="172"/>
      <c r="D515" s="172"/>
      <c r="E515" s="173"/>
      <c r="F515" s="173"/>
      <c r="G515" s="174"/>
      <c r="H515" s="172"/>
      <c r="I515" s="172"/>
      <c r="J515" s="173"/>
    </row>
    <row r="516" spans="2:10" x14ac:dyDescent="0.15">
      <c r="B516" s="171"/>
      <c r="C516" s="172"/>
      <c r="D516" s="172"/>
      <c r="E516" s="173"/>
      <c r="F516" s="173"/>
      <c r="G516" s="174"/>
      <c r="H516" s="172"/>
      <c r="I516" s="172"/>
      <c r="J516" s="173"/>
    </row>
    <row r="517" spans="2:10" x14ac:dyDescent="0.15">
      <c r="B517" s="171"/>
      <c r="C517" s="172"/>
      <c r="D517" s="172"/>
      <c r="E517" s="173"/>
      <c r="F517" s="173"/>
      <c r="G517" s="174"/>
      <c r="H517" s="172"/>
      <c r="I517" s="172"/>
      <c r="J517" s="173"/>
    </row>
    <row r="518" spans="2:10" x14ac:dyDescent="0.15">
      <c r="B518" s="171"/>
      <c r="C518" s="172"/>
      <c r="D518" s="172"/>
      <c r="E518" s="173"/>
      <c r="F518" s="173"/>
      <c r="G518" s="174"/>
      <c r="H518" s="172"/>
      <c r="I518" s="172"/>
      <c r="J518" s="173"/>
    </row>
    <row r="519" spans="2:10" x14ac:dyDescent="0.15">
      <c r="B519" s="171"/>
      <c r="C519" s="172"/>
      <c r="D519" s="172"/>
      <c r="E519" s="173"/>
      <c r="F519" s="173"/>
      <c r="G519" s="174"/>
      <c r="H519" s="172"/>
      <c r="I519" s="172"/>
      <c r="J519" s="173"/>
    </row>
    <row r="520" spans="2:10" x14ac:dyDescent="0.15">
      <c r="B520" s="171"/>
      <c r="C520" s="172"/>
      <c r="D520" s="172"/>
      <c r="E520" s="173"/>
      <c r="F520" s="173"/>
      <c r="G520" s="174"/>
      <c r="H520" s="172"/>
      <c r="I520" s="172"/>
      <c r="J520" s="173"/>
    </row>
    <row r="521" spans="2:10" x14ac:dyDescent="0.15">
      <c r="B521" s="171"/>
      <c r="C521" s="172"/>
      <c r="D521" s="172"/>
      <c r="E521" s="173"/>
      <c r="F521" s="173"/>
      <c r="G521" s="174"/>
      <c r="H521" s="172"/>
      <c r="I521" s="172"/>
      <c r="J521" s="173"/>
    </row>
    <row r="522" spans="2:10" x14ac:dyDescent="0.15">
      <c r="B522" s="171"/>
      <c r="C522" s="172"/>
      <c r="D522" s="172"/>
      <c r="E522" s="173"/>
      <c r="F522" s="173"/>
      <c r="G522" s="174"/>
      <c r="H522" s="172"/>
      <c r="I522" s="172"/>
      <c r="J522" s="173"/>
    </row>
    <row r="523" spans="2:10" x14ac:dyDescent="0.15">
      <c r="B523" s="171"/>
      <c r="C523" s="172"/>
      <c r="D523" s="172"/>
      <c r="E523" s="173"/>
      <c r="F523" s="173"/>
      <c r="G523" s="174"/>
      <c r="H523" s="172"/>
      <c r="I523" s="172"/>
      <c r="J523" s="173"/>
    </row>
    <row r="524" spans="2:10" x14ac:dyDescent="0.15">
      <c r="B524" s="171"/>
      <c r="C524" s="172"/>
      <c r="D524" s="172"/>
      <c r="E524" s="173"/>
      <c r="F524" s="173"/>
      <c r="G524" s="174"/>
      <c r="H524" s="172"/>
      <c r="I524" s="172"/>
      <c r="J524" s="173"/>
    </row>
    <row r="525" spans="2:10" x14ac:dyDescent="0.15">
      <c r="B525" s="171"/>
      <c r="C525" s="172"/>
      <c r="D525" s="172"/>
      <c r="E525" s="173"/>
      <c r="F525" s="173"/>
      <c r="G525" s="174"/>
      <c r="H525" s="172"/>
      <c r="I525" s="172"/>
      <c r="J525" s="173"/>
    </row>
    <row r="526" spans="2:10" x14ac:dyDescent="0.15">
      <c r="B526" s="171"/>
      <c r="C526" s="172"/>
      <c r="D526" s="172"/>
      <c r="E526" s="173"/>
      <c r="F526" s="173"/>
      <c r="G526" s="174"/>
      <c r="H526" s="172"/>
      <c r="I526" s="172"/>
      <c r="J526" s="173"/>
    </row>
    <row r="527" spans="2:10" x14ac:dyDescent="0.15">
      <c r="B527" s="171"/>
      <c r="C527" s="172"/>
      <c r="D527" s="172"/>
      <c r="E527" s="173"/>
      <c r="F527" s="173"/>
      <c r="G527" s="174"/>
      <c r="H527" s="172"/>
      <c r="I527" s="172"/>
      <c r="J527" s="173"/>
    </row>
    <row r="528" spans="2:10" x14ac:dyDescent="0.15">
      <c r="B528" s="171"/>
      <c r="C528" s="172"/>
      <c r="D528" s="172"/>
      <c r="E528" s="173"/>
      <c r="F528" s="173"/>
      <c r="G528" s="174"/>
      <c r="H528" s="172"/>
      <c r="I528" s="172"/>
      <c r="J528" s="173"/>
    </row>
    <row r="529" spans="2:10" x14ac:dyDescent="0.15">
      <c r="B529" s="171"/>
      <c r="C529" s="172"/>
      <c r="D529" s="172"/>
      <c r="E529" s="173"/>
      <c r="F529" s="173"/>
      <c r="G529" s="174"/>
      <c r="H529" s="172"/>
      <c r="I529" s="172"/>
      <c r="J529" s="173"/>
    </row>
    <row r="530" spans="2:10" x14ac:dyDescent="0.15">
      <c r="B530" s="171"/>
      <c r="C530" s="172"/>
      <c r="D530" s="172"/>
      <c r="E530" s="173"/>
      <c r="F530" s="173"/>
      <c r="G530" s="174"/>
      <c r="H530" s="172"/>
      <c r="I530" s="172"/>
      <c r="J530" s="173"/>
    </row>
    <row r="531" spans="2:10" x14ac:dyDescent="0.15">
      <c r="B531" s="171"/>
      <c r="C531" s="172"/>
      <c r="D531" s="172"/>
      <c r="E531" s="173"/>
      <c r="F531" s="173"/>
      <c r="G531" s="174"/>
      <c r="H531" s="172"/>
      <c r="I531" s="172"/>
      <c r="J531" s="173"/>
    </row>
    <row r="532" spans="2:10" x14ac:dyDescent="0.15">
      <c r="B532" s="171"/>
      <c r="C532" s="172"/>
      <c r="D532" s="172"/>
      <c r="E532" s="173"/>
      <c r="F532" s="173"/>
      <c r="G532" s="174"/>
      <c r="H532" s="172"/>
      <c r="I532" s="172"/>
      <c r="J532" s="173"/>
    </row>
    <row r="533" spans="2:10" x14ac:dyDescent="0.15">
      <c r="B533" s="171"/>
      <c r="C533" s="172"/>
      <c r="D533" s="172"/>
      <c r="E533" s="173"/>
      <c r="F533" s="173"/>
      <c r="G533" s="174"/>
      <c r="H533" s="172"/>
      <c r="I533" s="172"/>
      <c r="J533" s="173"/>
    </row>
    <row r="534" spans="2:10" x14ac:dyDescent="0.15">
      <c r="B534" s="171"/>
      <c r="C534" s="172"/>
      <c r="D534" s="172"/>
      <c r="E534" s="173"/>
      <c r="F534" s="173"/>
      <c r="G534" s="174"/>
      <c r="H534" s="172"/>
      <c r="I534" s="172"/>
      <c r="J534" s="173"/>
    </row>
    <row r="535" spans="2:10" x14ac:dyDescent="0.15">
      <c r="B535" s="171"/>
      <c r="C535" s="172"/>
      <c r="D535" s="172"/>
      <c r="E535" s="173"/>
      <c r="F535" s="173"/>
      <c r="G535" s="174"/>
      <c r="H535" s="172"/>
      <c r="I535" s="172"/>
      <c r="J535" s="173"/>
    </row>
    <row r="536" spans="2:10" x14ac:dyDescent="0.15">
      <c r="B536" s="171"/>
      <c r="C536" s="172"/>
      <c r="D536" s="172"/>
      <c r="E536" s="173"/>
      <c r="F536" s="173"/>
      <c r="G536" s="174"/>
      <c r="H536" s="172"/>
      <c r="I536" s="172"/>
      <c r="J536" s="173"/>
    </row>
    <row r="537" spans="2:10" x14ac:dyDescent="0.15">
      <c r="B537" s="171"/>
      <c r="C537" s="172"/>
      <c r="D537" s="172"/>
      <c r="E537" s="173"/>
      <c r="F537" s="173"/>
      <c r="G537" s="174"/>
      <c r="H537" s="172"/>
      <c r="I537" s="172"/>
      <c r="J537" s="173"/>
    </row>
    <row r="538" spans="2:10" x14ac:dyDescent="0.15">
      <c r="B538" s="171"/>
      <c r="C538" s="172"/>
      <c r="D538" s="172"/>
      <c r="E538" s="173"/>
      <c r="F538" s="173"/>
      <c r="G538" s="174"/>
      <c r="H538" s="172"/>
      <c r="I538" s="172"/>
      <c r="J538" s="173"/>
    </row>
    <row r="539" spans="2:10" x14ac:dyDescent="0.15">
      <c r="B539" s="171"/>
      <c r="C539" s="172"/>
      <c r="D539" s="172"/>
      <c r="E539" s="173"/>
      <c r="F539" s="173"/>
      <c r="G539" s="174"/>
      <c r="H539" s="172"/>
      <c r="I539" s="172"/>
      <c r="J539" s="173"/>
    </row>
    <row r="540" spans="2:10" x14ac:dyDescent="0.15">
      <c r="B540" s="171"/>
      <c r="C540" s="172"/>
      <c r="D540" s="172"/>
      <c r="E540" s="173"/>
      <c r="F540" s="173"/>
      <c r="G540" s="174"/>
      <c r="H540" s="172"/>
      <c r="I540" s="172"/>
      <c r="J540" s="173"/>
    </row>
    <row r="541" spans="2:10" x14ac:dyDescent="0.15">
      <c r="B541" s="171"/>
      <c r="C541" s="172"/>
      <c r="D541" s="172"/>
      <c r="E541" s="173"/>
      <c r="F541" s="173"/>
      <c r="G541" s="174"/>
      <c r="H541" s="172"/>
      <c r="I541" s="172"/>
      <c r="J541" s="173"/>
    </row>
    <row r="542" spans="2:10" x14ac:dyDescent="0.15">
      <c r="B542" s="171"/>
      <c r="C542" s="172"/>
      <c r="D542" s="172"/>
      <c r="E542" s="173"/>
      <c r="F542" s="173"/>
      <c r="G542" s="174"/>
      <c r="H542" s="172"/>
      <c r="I542" s="172"/>
      <c r="J542" s="173"/>
    </row>
    <row r="543" spans="2:10" x14ac:dyDescent="0.15">
      <c r="B543" s="171"/>
      <c r="C543" s="172"/>
      <c r="D543" s="172"/>
      <c r="E543" s="173"/>
      <c r="F543" s="173"/>
      <c r="G543" s="174"/>
      <c r="H543" s="172"/>
      <c r="I543" s="172"/>
      <c r="J543" s="173"/>
    </row>
    <row r="544" spans="2:10" x14ac:dyDescent="0.15">
      <c r="B544" s="171"/>
      <c r="C544" s="172"/>
      <c r="D544" s="172"/>
      <c r="E544" s="173"/>
      <c r="F544" s="173"/>
      <c r="G544" s="174"/>
      <c r="H544" s="172"/>
      <c r="I544" s="172"/>
      <c r="J544" s="173"/>
    </row>
    <row r="545" spans="2:10" x14ac:dyDescent="0.15">
      <c r="B545" s="171"/>
      <c r="C545" s="172"/>
      <c r="D545" s="172"/>
      <c r="E545" s="173"/>
      <c r="F545" s="173"/>
      <c r="G545" s="174"/>
      <c r="H545" s="172"/>
      <c r="I545" s="172"/>
      <c r="J545" s="173"/>
    </row>
    <row r="546" spans="2:10" x14ac:dyDescent="0.15">
      <c r="B546" s="171"/>
      <c r="C546" s="172"/>
      <c r="D546" s="172"/>
      <c r="E546" s="173"/>
      <c r="F546" s="173"/>
      <c r="G546" s="174"/>
      <c r="H546" s="172"/>
      <c r="I546" s="172"/>
      <c r="J546" s="173"/>
    </row>
    <row r="547" spans="2:10" x14ac:dyDescent="0.15">
      <c r="B547" s="171"/>
      <c r="C547" s="172"/>
      <c r="D547" s="172"/>
      <c r="E547" s="173"/>
      <c r="F547" s="173"/>
      <c r="G547" s="174"/>
      <c r="H547" s="172"/>
      <c r="I547" s="172"/>
      <c r="J547" s="173"/>
    </row>
    <row r="548" spans="2:10" x14ac:dyDescent="0.15">
      <c r="B548" s="171"/>
      <c r="C548" s="172"/>
      <c r="D548" s="172"/>
      <c r="E548" s="173"/>
      <c r="F548" s="173"/>
      <c r="G548" s="174"/>
      <c r="H548" s="172"/>
      <c r="I548" s="172"/>
      <c r="J548" s="173"/>
    </row>
    <row r="549" spans="2:10" x14ac:dyDescent="0.15">
      <c r="B549" s="171"/>
      <c r="C549" s="172"/>
      <c r="D549" s="172"/>
      <c r="E549" s="173"/>
      <c r="F549" s="173"/>
      <c r="G549" s="174"/>
      <c r="H549" s="172"/>
      <c r="I549" s="172"/>
      <c r="J549" s="173"/>
    </row>
    <row r="550" spans="2:10" x14ac:dyDescent="0.15">
      <c r="B550" s="171"/>
      <c r="C550" s="172"/>
      <c r="D550" s="172"/>
      <c r="E550" s="173"/>
      <c r="F550" s="173"/>
      <c r="G550" s="174"/>
      <c r="H550" s="172"/>
      <c r="I550" s="172"/>
      <c r="J550" s="173"/>
    </row>
    <row r="551" spans="2:10" x14ac:dyDescent="0.15">
      <c r="B551" s="171"/>
      <c r="C551" s="172"/>
      <c r="D551" s="172"/>
      <c r="E551" s="173"/>
      <c r="F551" s="173"/>
      <c r="G551" s="174"/>
      <c r="H551" s="172"/>
      <c r="I551" s="172"/>
      <c r="J551" s="173"/>
    </row>
    <row r="552" spans="2:10" x14ac:dyDescent="0.15">
      <c r="B552" s="171"/>
      <c r="C552" s="172"/>
      <c r="D552" s="172"/>
      <c r="E552" s="173"/>
      <c r="F552" s="173"/>
      <c r="G552" s="174"/>
      <c r="H552" s="172"/>
      <c r="I552" s="172"/>
      <c r="J552" s="173"/>
    </row>
    <row r="553" spans="2:10" x14ac:dyDescent="0.15">
      <c r="B553" s="171"/>
      <c r="C553" s="172"/>
      <c r="D553" s="172"/>
      <c r="E553" s="173"/>
      <c r="F553" s="173"/>
      <c r="G553" s="174"/>
      <c r="H553" s="172"/>
      <c r="I553" s="172"/>
      <c r="J553" s="173"/>
    </row>
    <row r="554" spans="2:10" x14ac:dyDescent="0.15">
      <c r="B554" s="171"/>
      <c r="C554" s="172"/>
      <c r="D554" s="172"/>
      <c r="E554" s="173"/>
      <c r="F554" s="173"/>
      <c r="G554" s="174"/>
      <c r="H554" s="172"/>
      <c r="I554" s="172"/>
      <c r="J554" s="173"/>
    </row>
    <row r="555" spans="2:10" x14ac:dyDescent="0.15">
      <c r="B555" s="171"/>
      <c r="C555" s="172"/>
      <c r="D555" s="172"/>
      <c r="E555" s="173"/>
      <c r="F555" s="173"/>
      <c r="G555" s="174"/>
      <c r="H555" s="172"/>
      <c r="I555" s="172"/>
      <c r="J555" s="173"/>
    </row>
    <row r="556" spans="2:10" x14ac:dyDescent="0.15">
      <c r="B556" s="171"/>
      <c r="C556" s="172"/>
      <c r="D556" s="172"/>
      <c r="E556" s="173"/>
      <c r="F556" s="173"/>
      <c r="G556" s="174"/>
      <c r="H556" s="172"/>
      <c r="I556" s="172"/>
      <c r="J556" s="173"/>
    </row>
    <row r="557" spans="2:10" x14ac:dyDescent="0.15">
      <c r="B557" s="171"/>
      <c r="C557" s="172"/>
      <c r="D557" s="172"/>
      <c r="E557" s="173"/>
      <c r="F557" s="173"/>
      <c r="G557" s="174"/>
      <c r="H557" s="172"/>
      <c r="I557" s="172"/>
      <c r="J557" s="173"/>
    </row>
    <row r="558" spans="2:10" x14ac:dyDescent="0.15">
      <c r="B558" s="171"/>
      <c r="C558" s="172"/>
      <c r="D558" s="172"/>
      <c r="E558" s="173"/>
      <c r="F558" s="173"/>
      <c r="G558" s="174"/>
      <c r="H558" s="172"/>
      <c r="I558" s="172"/>
      <c r="J558" s="173"/>
    </row>
    <row r="559" spans="2:10" x14ac:dyDescent="0.15">
      <c r="B559" s="171"/>
      <c r="C559" s="172"/>
      <c r="D559" s="172"/>
      <c r="E559" s="173"/>
      <c r="F559" s="173"/>
      <c r="G559" s="174"/>
      <c r="H559" s="172"/>
      <c r="I559" s="172"/>
      <c r="J559" s="173"/>
    </row>
    <row r="560" spans="2:10" x14ac:dyDescent="0.15">
      <c r="B560" s="171"/>
      <c r="C560" s="172"/>
      <c r="D560" s="172"/>
      <c r="E560" s="173"/>
      <c r="F560" s="173"/>
      <c r="G560" s="174"/>
      <c r="H560" s="172"/>
      <c r="I560" s="172"/>
      <c r="J560" s="173"/>
    </row>
    <row r="561" spans="2:10" x14ac:dyDescent="0.15">
      <c r="B561" s="171"/>
      <c r="C561" s="172"/>
      <c r="D561" s="172"/>
      <c r="E561" s="173"/>
      <c r="F561" s="173"/>
      <c r="G561" s="174"/>
      <c r="H561" s="172"/>
      <c r="I561" s="172"/>
      <c r="J561" s="173"/>
    </row>
    <row r="562" spans="2:10" x14ac:dyDescent="0.15">
      <c r="B562" s="171"/>
      <c r="C562" s="172"/>
      <c r="D562" s="172"/>
      <c r="E562" s="173"/>
      <c r="F562" s="173"/>
      <c r="G562" s="174"/>
      <c r="H562" s="172"/>
      <c r="I562" s="172"/>
      <c r="J562" s="173"/>
    </row>
    <row r="563" spans="2:10" x14ac:dyDescent="0.15">
      <c r="B563" s="171"/>
      <c r="C563" s="172"/>
      <c r="D563" s="172"/>
      <c r="E563" s="173"/>
      <c r="F563" s="173"/>
      <c r="G563" s="174"/>
      <c r="H563" s="172"/>
      <c r="I563" s="172"/>
      <c r="J563" s="173"/>
    </row>
    <row r="564" spans="2:10" x14ac:dyDescent="0.15">
      <c r="B564" s="171"/>
      <c r="C564" s="172"/>
      <c r="D564" s="172"/>
      <c r="E564" s="173"/>
      <c r="F564" s="173"/>
      <c r="G564" s="174"/>
      <c r="H564" s="172"/>
      <c r="I564" s="172"/>
      <c r="J564" s="173"/>
    </row>
    <row r="565" spans="2:10" x14ac:dyDescent="0.15">
      <c r="B565" s="171"/>
      <c r="C565" s="172"/>
      <c r="D565" s="172"/>
      <c r="E565" s="173"/>
      <c r="F565" s="173"/>
      <c r="G565" s="174"/>
      <c r="H565" s="172"/>
      <c r="I565" s="172"/>
      <c r="J565" s="173"/>
    </row>
    <row r="566" spans="2:10" x14ac:dyDescent="0.15">
      <c r="B566" s="171"/>
      <c r="C566" s="172"/>
      <c r="D566" s="172"/>
      <c r="E566" s="173"/>
      <c r="F566" s="173"/>
      <c r="G566" s="174"/>
      <c r="H566" s="172"/>
      <c r="I566" s="172"/>
      <c r="J566" s="173"/>
    </row>
    <row r="567" spans="2:10" x14ac:dyDescent="0.15">
      <c r="B567" s="171"/>
      <c r="C567" s="172"/>
      <c r="D567" s="172"/>
      <c r="E567" s="173"/>
      <c r="F567" s="173"/>
      <c r="G567" s="174"/>
      <c r="H567" s="172"/>
      <c r="I567" s="172"/>
      <c r="J567" s="173"/>
    </row>
    <row r="568" spans="2:10" x14ac:dyDescent="0.15">
      <c r="B568" s="171"/>
      <c r="C568" s="172"/>
      <c r="D568" s="172"/>
      <c r="E568" s="173"/>
      <c r="F568" s="173"/>
      <c r="G568" s="174"/>
      <c r="H568" s="172"/>
      <c r="I568" s="172"/>
      <c r="J568" s="173"/>
    </row>
    <row r="569" spans="2:10" x14ac:dyDescent="0.15">
      <c r="B569" s="171"/>
      <c r="C569" s="172"/>
      <c r="D569" s="172"/>
      <c r="E569" s="173"/>
      <c r="F569" s="173"/>
      <c r="G569" s="174"/>
      <c r="H569" s="172"/>
      <c r="I569" s="172"/>
      <c r="J569" s="173"/>
    </row>
    <row r="570" spans="2:10" x14ac:dyDescent="0.15">
      <c r="B570" s="171"/>
      <c r="C570" s="172"/>
      <c r="D570" s="172"/>
      <c r="E570" s="173"/>
      <c r="F570" s="173"/>
      <c r="G570" s="174"/>
      <c r="H570" s="172"/>
      <c r="I570" s="172"/>
      <c r="J570" s="173"/>
    </row>
    <row r="571" spans="2:10" x14ac:dyDescent="0.15">
      <c r="B571" s="171"/>
      <c r="C571" s="172"/>
      <c r="D571" s="172"/>
      <c r="E571" s="173"/>
      <c r="F571" s="173"/>
      <c r="G571" s="174"/>
      <c r="H571" s="172"/>
      <c r="I571" s="172"/>
      <c r="J571" s="173"/>
    </row>
    <row r="572" spans="2:10" x14ac:dyDescent="0.15">
      <c r="B572" s="171"/>
      <c r="C572" s="172"/>
      <c r="D572" s="172"/>
      <c r="E572" s="173"/>
      <c r="F572" s="173"/>
      <c r="G572" s="174"/>
      <c r="H572" s="172"/>
      <c r="I572" s="172"/>
      <c r="J572" s="173"/>
    </row>
    <row r="573" spans="2:10" x14ac:dyDescent="0.15">
      <c r="B573" s="171"/>
      <c r="C573" s="172"/>
      <c r="D573" s="172"/>
      <c r="E573" s="173"/>
      <c r="F573" s="173"/>
      <c r="G573" s="174"/>
      <c r="H573" s="172"/>
      <c r="I573" s="172"/>
      <c r="J573" s="173"/>
    </row>
    <row r="574" spans="2:10" x14ac:dyDescent="0.15">
      <c r="B574" s="171"/>
      <c r="C574" s="172"/>
      <c r="D574" s="172"/>
      <c r="E574" s="173"/>
      <c r="F574" s="173"/>
      <c r="G574" s="174"/>
      <c r="H574" s="172"/>
      <c r="I574" s="172"/>
      <c r="J574" s="173"/>
    </row>
    <row r="575" spans="2:10" x14ac:dyDescent="0.15">
      <c r="B575" s="171"/>
      <c r="C575" s="172"/>
      <c r="D575" s="172"/>
      <c r="E575" s="173"/>
      <c r="F575" s="173"/>
      <c r="G575" s="174"/>
      <c r="H575" s="172"/>
      <c r="I575" s="172"/>
      <c r="J575" s="173"/>
    </row>
    <row r="576" spans="2:10" x14ac:dyDescent="0.15">
      <c r="B576" s="171"/>
      <c r="C576" s="172"/>
      <c r="D576" s="172"/>
      <c r="E576" s="173"/>
      <c r="F576" s="173"/>
      <c r="G576" s="174"/>
      <c r="H576" s="172"/>
      <c r="I576" s="172"/>
      <c r="J576" s="173"/>
    </row>
    <row r="577" spans="2:10" x14ac:dyDescent="0.15">
      <c r="B577" s="171"/>
      <c r="C577" s="172"/>
      <c r="D577" s="172"/>
      <c r="E577" s="173"/>
      <c r="F577" s="173"/>
      <c r="G577" s="174"/>
      <c r="H577" s="172"/>
      <c r="I577" s="172"/>
      <c r="J577" s="173"/>
    </row>
    <row r="578" spans="2:10" x14ac:dyDescent="0.15">
      <c r="B578" s="171"/>
      <c r="C578" s="172"/>
      <c r="D578" s="172"/>
      <c r="E578" s="173"/>
      <c r="F578" s="173"/>
      <c r="G578" s="174"/>
      <c r="H578" s="172"/>
      <c r="I578" s="172"/>
      <c r="J578" s="173"/>
    </row>
    <row r="579" spans="2:10" x14ac:dyDescent="0.15">
      <c r="B579" s="171"/>
      <c r="C579" s="172"/>
      <c r="D579" s="172"/>
      <c r="E579" s="173"/>
      <c r="F579" s="173"/>
      <c r="G579" s="174"/>
      <c r="H579" s="172"/>
      <c r="I579" s="172"/>
      <c r="J579" s="173"/>
    </row>
    <row r="580" spans="2:10" x14ac:dyDescent="0.15">
      <c r="B580" s="171"/>
      <c r="C580" s="172"/>
      <c r="D580" s="172"/>
      <c r="E580" s="173"/>
      <c r="F580" s="173"/>
      <c r="G580" s="174"/>
      <c r="H580" s="172"/>
      <c r="I580" s="172"/>
      <c r="J580" s="173"/>
    </row>
    <row r="581" spans="2:10" x14ac:dyDescent="0.15">
      <c r="B581" s="171"/>
      <c r="C581" s="172"/>
      <c r="D581" s="172"/>
      <c r="E581" s="173"/>
      <c r="F581" s="173"/>
      <c r="G581" s="174"/>
      <c r="H581" s="172"/>
      <c r="I581" s="172"/>
      <c r="J581" s="173"/>
    </row>
    <row r="582" spans="2:10" x14ac:dyDescent="0.15">
      <c r="B582" s="171"/>
      <c r="C582" s="172"/>
      <c r="D582" s="172"/>
      <c r="E582" s="173"/>
      <c r="F582" s="173"/>
      <c r="G582" s="174"/>
      <c r="H582" s="172"/>
      <c r="I582" s="172"/>
      <c r="J582" s="173"/>
    </row>
    <row r="583" spans="2:10" x14ac:dyDescent="0.15">
      <c r="B583" s="171"/>
      <c r="C583" s="172"/>
      <c r="D583" s="172"/>
      <c r="E583" s="173"/>
      <c r="F583" s="173"/>
      <c r="G583" s="174"/>
      <c r="H583" s="172"/>
      <c r="I583" s="172"/>
      <c r="J583" s="173"/>
    </row>
    <row r="584" spans="2:10" x14ac:dyDescent="0.15">
      <c r="B584" s="171"/>
      <c r="C584" s="172"/>
      <c r="D584" s="172"/>
      <c r="E584" s="173"/>
      <c r="F584" s="173"/>
      <c r="G584" s="174"/>
      <c r="H584" s="172"/>
      <c r="I584" s="172"/>
      <c r="J584" s="173"/>
    </row>
    <row r="585" spans="2:10" x14ac:dyDescent="0.15">
      <c r="B585" s="171"/>
      <c r="C585" s="172"/>
      <c r="D585" s="172"/>
      <c r="E585" s="173"/>
      <c r="F585" s="173"/>
      <c r="G585" s="174"/>
      <c r="H585" s="172"/>
      <c r="I585" s="172"/>
      <c r="J585" s="173"/>
    </row>
    <row r="586" spans="2:10" x14ac:dyDescent="0.15">
      <c r="B586" s="171"/>
      <c r="C586" s="172"/>
      <c r="D586" s="172"/>
      <c r="E586" s="173"/>
      <c r="F586" s="173"/>
      <c r="G586" s="174"/>
      <c r="H586" s="172"/>
      <c r="I586" s="172"/>
      <c r="J586" s="173"/>
    </row>
    <row r="587" spans="2:10" x14ac:dyDescent="0.15">
      <c r="B587" s="171"/>
      <c r="C587" s="172"/>
      <c r="D587" s="172"/>
      <c r="E587" s="173"/>
      <c r="F587" s="173"/>
      <c r="G587" s="174"/>
      <c r="H587" s="172"/>
      <c r="I587" s="172"/>
      <c r="J587" s="173"/>
    </row>
    <row r="588" spans="2:10" x14ac:dyDescent="0.15">
      <c r="B588" s="171"/>
      <c r="C588" s="172"/>
      <c r="D588" s="172"/>
      <c r="E588" s="173"/>
      <c r="F588" s="173"/>
      <c r="G588" s="174"/>
      <c r="H588" s="172"/>
      <c r="I588" s="172"/>
      <c r="J588" s="173"/>
    </row>
    <row r="589" spans="2:10" x14ac:dyDescent="0.15">
      <c r="B589" s="171"/>
      <c r="C589" s="172"/>
      <c r="D589" s="172"/>
      <c r="E589" s="173"/>
      <c r="F589" s="173"/>
      <c r="G589" s="174"/>
      <c r="H589" s="172"/>
      <c r="I589" s="172"/>
      <c r="J589" s="173"/>
    </row>
    <row r="590" spans="2:10" x14ac:dyDescent="0.15">
      <c r="B590" s="171"/>
      <c r="C590" s="172"/>
      <c r="D590" s="172"/>
      <c r="E590" s="173"/>
      <c r="F590" s="173"/>
      <c r="G590" s="174"/>
      <c r="H590" s="172"/>
      <c r="I590" s="172"/>
      <c r="J590" s="173"/>
    </row>
    <row r="591" spans="2:10" x14ac:dyDescent="0.15">
      <c r="B591" s="171"/>
      <c r="C591" s="172"/>
      <c r="D591" s="172"/>
      <c r="E591" s="173"/>
      <c r="F591" s="173"/>
      <c r="G591" s="174"/>
      <c r="H591" s="172"/>
      <c r="I591" s="172"/>
      <c r="J591" s="173"/>
    </row>
    <row r="592" spans="2:10" x14ac:dyDescent="0.15">
      <c r="B592" s="171"/>
      <c r="C592" s="172"/>
      <c r="D592" s="172"/>
      <c r="E592" s="173"/>
      <c r="F592" s="173"/>
      <c r="G592" s="174"/>
      <c r="H592" s="172"/>
      <c r="I592" s="172"/>
      <c r="J592" s="173"/>
    </row>
    <row r="593" spans="2:10" x14ac:dyDescent="0.15">
      <c r="B593" s="171"/>
      <c r="C593" s="172"/>
      <c r="D593" s="172"/>
      <c r="E593" s="173"/>
      <c r="F593" s="173"/>
      <c r="G593" s="174"/>
      <c r="H593" s="172"/>
      <c r="I593" s="172"/>
      <c r="J593" s="173"/>
    </row>
    <row r="594" spans="2:10" x14ac:dyDescent="0.15">
      <c r="B594" s="171"/>
      <c r="C594" s="172"/>
      <c r="D594" s="172"/>
      <c r="E594" s="173"/>
      <c r="F594" s="173"/>
      <c r="G594" s="174"/>
      <c r="H594" s="172"/>
      <c r="I594" s="172"/>
      <c r="J594" s="173"/>
    </row>
    <row r="595" spans="2:10" x14ac:dyDescent="0.15">
      <c r="B595" s="171"/>
      <c r="C595" s="172"/>
      <c r="D595" s="172"/>
      <c r="E595" s="173"/>
      <c r="F595" s="173"/>
      <c r="G595" s="174"/>
      <c r="H595" s="172"/>
      <c r="I595" s="172"/>
      <c r="J595" s="173"/>
    </row>
    <row r="596" spans="2:10" x14ac:dyDescent="0.15">
      <c r="B596" s="171"/>
      <c r="C596" s="172"/>
      <c r="D596" s="172"/>
      <c r="E596" s="173"/>
      <c r="F596" s="173"/>
      <c r="G596" s="174"/>
      <c r="H596" s="172"/>
      <c r="I596" s="172"/>
      <c r="J596" s="173"/>
    </row>
    <row r="597" spans="2:10" x14ac:dyDescent="0.15">
      <c r="B597" s="171"/>
      <c r="C597" s="172"/>
      <c r="D597" s="172"/>
      <c r="E597" s="173"/>
      <c r="F597" s="173"/>
      <c r="G597" s="174"/>
      <c r="H597" s="172"/>
      <c r="I597" s="172"/>
      <c r="J597" s="173"/>
    </row>
    <row r="598" spans="2:10" x14ac:dyDescent="0.15">
      <c r="B598" s="171"/>
      <c r="C598" s="172"/>
      <c r="D598" s="172"/>
      <c r="E598" s="173"/>
      <c r="F598" s="173"/>
      <c r="G598" s="174"/>
      <c r="H598" s="172"/>
      <c r="I598" s="172"/>
      <c r="J598" s="173"/>
    </row>
    <row r="599" spans="2:10" x14ac:dyDescent="0.15">
      <c r="B599" s="171"/>
      <c r="C599" s="172"/>
      <c r="D599" s="172"/>
      <c r="E599" s="173"/>
      <c r="F599" s="173"/>
      <c r="G599" s="174"/>
      <c r="H599" s="172"/>
      <c r="I599" s="172"/>
      <c r="J599" s="173"/>
    </row>
    <row r="600" spans="2:10" x14ac:dyDescent="0.15">
      <c r="B600" s="171"/>
      <c r="C600" s="172"/>
      <c r="D600" s="172"/>
      <c r="E600" s="173"/>
      <c r="F600" s="173"/>
      <c r="G600" s="174"/>
      <c r="H600" s="172"/>
      <c r="I600" s="172"/>
      <c r="J600" s="173"/>
    </row>
    <row r="601" spans="2:10" x14ac:dyDescent="0.15">
      <c r="B601" s="171"/>
      <c r="C601" s="172"/>
      <c r="D601" s="172"/>
      <c r="E601" s="173"/>
      <c r="F601" s="173"/>
      <c r="G601" s="174"/>
      <c r="H601" s="172"/>
      <c r="I601" s="172"/>
      <c r="J601" s="173"/>
    </row>
    <row r="602" spans="2:10" x14ac:dyDescent="0.15">
      <c r="B602" s="171"/>
      <c r="C602" s="172"/>
      <c r="D602" s="172"/>
      <c r="E602" s="173"/>
      <c r="F602" s="173"/>
      <c r="G602" s="174"/>
      <c r="H602" s="172"/>
      <c r="I602" s="172"/>
      <c r="J602" s="173"/>
    </row>
    <row r="603" spans="2:10" x14ac:dyDescent="0.15">
      <c r="B603" s="171"/>
      <c r="C603" s="172"/>
      <c r="D603" s="172"/>
      <c r="E603" s="173"/>
      <c r="F603" s="173"/>
      <c r="G603" s="174"/>
      <c r="H603" s="172"/>
      <c r="I603" s="172"/>
      <c r="J603" s="173"/>
    </row>
    <row r="604" spans="2:10" x14ac:dyDescent="0.15">
      <c r="B604" s="171"/>
      <c r="C604" s="172"/>
      <c r="D604" s="172"/>
      <c r="E604" s="173"/>
      <c r="F604" s="173"/>
      <c r="G604" s="174"/>
      <c r="H604" s="172"/>
      <c r="I604" s="172"/>
      <c r="J604" s="173"/>
    </row>
    <row r="605" spans="2:10" x14ac:dyDescent="0.15">
      <c r="B605" s="171"/>
      <c r="C605" s="172"/>
      <c r="D605" s="172"/>
      <c r="E605" s="173"/>
      <c r="F605" s="173"/>
      <c r="G605" s="174"/>
      <c r="H605" s="172"/>
      <c r="I605" s="172"/>
      <c r="J605" s="173"/>
    </row>
    <row r="606" spans="2:10" x14ac:dyDescent="0.15">
      <c r="B606" s="171"/>
      <c r="C606" s="172"/>
      <c r="D606" s="172"/>
      <c r="E606" s="173"/>
      <c r="F606" s="173"/>
      <c r="G606" s="174"/>
      <c r="H606" s="172"/>
      <c r="I606" s="172"/>
      <c r="J606" s="173"/>
    </row>
    <row r="607" spans="2:10" x14ac:dyDescent="0.15">
      <c r="B607" s="171"/>
      <c r="C607" s="172"/>
      <c r="D607" s="172"/>
      <c r="E607" s="173"/>
      <c r="F607" s="173"/>
      <c r="G607" s="174"/>
      <c r="H607" s="172"/>
      <c r="I607" s="172"/>
      <c r="J607" s="173"/>
    </row>
    <row r="608" spans="2:10" x14ac:dyDescent="0.15">
      <c r="B608" s="171"/>
      <c r="C608" s="172"/>
      <c r="D608" s="172"/>
      <c r="E608" s="173"/>
      <c r="F608" s="173"/>
      <c r="G608" s="174"/>
      <c r="H608" s="172"/>
      <c r="I608" s="172"/>
      <c r="J608" s="173"/>
    </row>
    <row r="609" spans="2:10" x14ac:dyDescent="0.15">
      <c r="B609" s="171"/>
      <c r="C609" s="172"/>
      <c r="D609" s="172"/>
      <c r="E609" s="173"/>
      <c r="F609" s="173"/>
      <c r="G609" s="174"/>
      <c r="H609" s="172"/>
      <c r="I609" s="172"/>
      <c r="J609" s="173"/>
    </row>
    <row r="610" spans="2:10" x14ac:dyDescent="0.15">
      <c r="B610" s="171"/>
      <c r="C610" s="172"/>
      <c r="D610" s="172"/>
      <c r="E610" s="173"/>
      <c r="F610" s="173"/>
      <c r="G610" s="174"/>
      <c r="H610" s="172"/>
      <c r="I610" s="172"/>
      <c r="J610" s="173"/>
    </row>
    <row r="611" spans="2:10" x14ac:dyDescent="0.15">
      <c r="B611" s="171"/>
      <c r="C611" s="172"/>
      <c r="D611" s="172"/>
      <c r="E611" s="173"/>
      <c r="F611" s="173"/>
      <c r="G611" s="174"/>
      <c r="H611" s="172"/>
      <c r="I611" s="172"/>
      <c r="J611" s="173"/>
    </row>
    <row r="612" spans="2:10" x14ac:dyDescent="0.15">
      <c r="B612" s="171"/>
      <c r="C612" s="172"/>
      <c r="D612" s="172"/>
      <c r="E612" s="173"/>
      <c r="F612" s="173"/>
      <c r="G612" s="174"/>
      <c r="H612" s="172"/>
      <c r="I612" s="172"/>
      <c r="J612" s="173"/>
    </row>
    <row r="613" spans="2:10" x14ac:dyDescent="0.15">
      <c r="B613" s="171"/>
      <c r="C613" s="172"/>
      <c r="D613" s="172"/>
      <c r="E613" s="173"/>
      <c r="F613" s="173"/>
      <c r="G613" s="174"/>
      <c r="H613" s="172"/>
      <c r="I613" s="172"/>
      <c r="J613" s="173"/>
    </row>
    <row r="614" spans="2:10" x14ac:dyDescent="0.15">
      <c r="B614" s="171"/>
      <c r="C614" s="172"/>
      <c r="D614" s="172"/>
      <c r="E614" s="173"/>
      <c r="F614" s="173"/>
      <c r="G614" s="174"/>
      <c r="H614" s="172"/>
      <c r="I614" s="172"/>
      <c r="J614" s="173"/>
    </row>
    <row r="615" spans="2:10" x14ac:dyDescent="0.15">
      <c r="B615" s="171"/>
      <c r="C615" s="172"/>
      <c r="D615" s="172"/>
      <c r="E615" s="173"/>
      <c r="F615" s="173"/>
      <c r="G615" s="174"/>
      <c r="H615" s="172"/>
      <c r="I615" s="172"/>
      <c r="J615" s="173"/>
    </row>
    <row r="616" spans="2:10" x14ac:dyDescent="0.15">
      <c r="B616" s="171"/>
      <c r="C616" s="172"/>
      <c r="D616" s="172"/>
      <c r="E616" s="173"/>
      <c r="F616" s="173"/>
      <c r="G616" s="174"/>
      <c r="H616" s="172"/>
      <c r="I616" s="172"/>
      <c r="J616" s="173"/>
    </row>
    <row r="617" spans="2:10" x14ac:dyDescent="0.15">
      <c r="B617" s="171"/>
      <c r="C617" s="172"/>
      <c r="D617" s="172"/>
      <c r="E617" s="173"/>
      <c r="F617" s="173"/>
      <c r="G617" s="174"/>
      <c r="H617" s="172"/>
      <c r="I617" s="172"/>
      <c r="J617" s="173"/>
    </row>
    <row r="618" spans="2:10" x14ac:dyDescent="0.15">
      <c r="B618" s="171"/>
      <c r="C618" s="172"/>
      <c r="D618" s="172"/>
      <c r="E618" s="173"/>
      <c r="F618" s="173"/>
      <c r="G618" s="174"/>
      <c r="H618" s="172"/>
      <c r="I618" s="172"/>
      <c r="J618" s="173"/>
    </row>
    <row r="619" spans="2:10" x14ac:dyDescent="0.15">
      <c r="B619" s="171"/>
      <c r="C619" s="172"/>
      <c r="D619" s="172"/>
      <c r="E619" s="173"/>
      <c r="F619" s="173"/>
      <c r="G619" s="174"/>
      <c r="H619" s="172"/>
      <c r="I619" s="172"/>
      <c r="J619" s="173"/>
    </row>
    <row r="620" spans="2:10" x14ac:dyDescent="0.15">
      <c r="B620" s="171"/>
      <c r="C620" s="172"/>
      <c r="D620" s="172"/>
      <c r="E620" s="173"/>
      <c r="F620" s="173"/>
      <c r="G620" s="174"/>
      <c r="H620" s="172"/>
      <c r="I620" s="172"/>
      <c r="J620" s="173"/>
    </row>
    <row r="621" spans="2:10" x14ac:dyDescent="0.15">
      <c r="B621" s="171"/>
      <c r="C621" s="172"/>
      <c r="D621" s="172"/>
      <c r="E621" s="173"/>
      <c r="F621" s="173"/>
      <c r="G621" s="174"/>
      <c r="H621" s="172"/>
      <c r="I621" s="172"/>
      <c r="J621" s="173"/>
    </row>
    <row r="622" spans="2:10" x14ac:dyDescent="0.15">
      <c r="B622" s="171"/>
      <c r="C622" s="172"/>
      <c r="D622" s="172"/>
      <c r="E622" s="173"/>
      <c r="F622" s="173"/>
      <c r="G622" s="174"/>
      <c r="H622" s="172"/>
      <c r="I622" s="172"/>
      <c r="J622" s="173"/>
    </row>
    <row r="623" spans="2:10" x14ac:dyDescent="0.15">
      <c r="B623" s="171"/>
      <c r="C623" s="172"/>
      <c r="D623" s="172"/>
      <c r="E623" s="173"/>
      <c r="F623" s="173"/>
      <c r="G623" s="174"/>
      <c r="H623" s="172"/>
      <c r="I623" s="172"/>
      <c r="J623" s="173"/>
    </row>
    <row r="624" spans="2:10" x14ac:dyDescent="0.15">
      <c r="B624" s="171"/>
      <c r="C624" s="172"/>
      <c r="D624" s="172"/>
      <c r="E624" s="173"/>
      <c r="F624" s="173"/>
      <c r="G624" s="174"/>
      <c r="H624" s="172"/>
      <c r="I624" s="172"/>
      <c r="J624" s="173"/>
    </row>
    <row r="625" spans="2:10" x14ac:dyDescent="0.15">
      <c r="B625" s="171"/>
      <c r="C625" s="172"/>
      <c r="D625" s="172"/>
      <c r="E625" s="173"/>
      <c r="F625" s="173"/>
      <c r="G625" s="174"/>
      <c r="H625" s="172"/>
      <c r="I625" s="172"/>
      <c r="J625" s="173"/>
    </row>
    <row r="626" spans="2:10" x14ac:dyDescent="0.15">
      <c r="B626" s="171"/>
      <c r="C626" s="172"/>
      <c r="D626" s="172"/>
      <c r="E626" s="173"/>
      <c r="F626" s="173"/>
      <c r="G626" s="174"/>
      <c r="H626" s="172"/>
      <c r="I626" s="172"/>
      <c r="J626" s="173"/>
    </row>
    <row r="627" spans="2:10" x14ac:dyDescent="0.15">
      <c r="B627" s="171"/>
      <c r="C627" s="172"/>
      <c r="D627" s="172"/>
      <c r="E627" s="173"/>
      <c r="F627" s="173"/>
      <c r="G627" s="174"/>
      <c r="H627" s="172"/>
      <c r="I627" s="172"/>
      <c r="J627" s="173"/>
    </row>
    <row r="628" spans="2:10" x14ac:dyDescent="0.15">
      <c r="B628" s="171"/>
      <c r="C628" s="172"/>
      <c r="D628" s="172"/>
      <c r="E628" s="173"/>
      <c r="F628" s="173"/>
      <c r="G628" s="174"/>
      <c r="H628" s="172"/>
      <c r="I628" s="172"/>
      <c r="J628" s="173"/>
    </row>
    <row r="629" spans="2:10" x14ac:dyDescent="0.15">
      <c r="B629" s="171"/>
      <c r="C629" s="172"/>
      <c r="D629" s="172"/>
      <c r="E629" s="173"/>
      <c r="F629" s="173"/>
      <c r="G629" s="174"/>
      <c r="H629" s="172"/>
      <c r="I629" s="172"/>
      <c r="J629" s="173"/>
    </row>
    <row r="630" spans="2:10" x14ac:dyDescent="0.15">
      <c r="B630" s="171"/>
      <c r="C630" s="172"/>
      <c r="D630" s="172"/>
      <c r="E630" s="173"/>
      <c r="F630" s="173"/>
      <c r="G630" s="174"/>
      <c r="H630" s="172"/>
      <c r="I630" s="172"/>
      <c r="J630" s="173"/>
    </row>
    <row r="631" spans="2:10" x14ac:dyDescent="0.15">
      <c r="B631" s="171"/>
      <c r="C631" s="172"/>
      <c r="D631" s="172"/>
      <c r="E631" s="173"/>
      <c r="F631" s="173"/>
      <c r="G631" s="174"/>
      <c r="H631" s="172"/>
      <c r="I631" s="172"/>
      <c r="J631" s="173"/>
    </row>
    <row r="632" spans="2:10" x14ac:dyDescent="0.15">
      <c r="B632" s="171"/>
      <c r="C632" s="172"/>
      <c r="D632" s="172"/>
      <c r="E632" s="173"/>
      <c r="F632" s="173"/>
      <c r="G632" s="174"/>
      <c r="H632" s="172"/>
      <c r="I632" s="172"/>
      <c r="J632" s="173"/>
    </row>
    <row r="633" spans="2:10" x14ac:dyDescent="0.15">
      <c r="B633" s="171"/>
      <c r="C633" s="172"/>
      <c r="D633" s="172"/>
      <c r="E633" s="173"/>
      <c r="F633" s="173"/>
      <c r="G633" s="174"/>
      <c r="H633" s="172"/>
      <c r="I633" s="172"/>
      <c r="J633" s="173"/>
    </row>
    <row r="634" spans="2:10" x14ac:dyDescent="0.15">
      <c r="B634" s="171"/>
      <c r="C634" s="172"/>
      <c r="D634" s="172"/>
      <c r="E634" s="173"/>
      <c r="F634" s="173"/>
      <c r="G634" s="174"/>
      <c r="H634" s="172"/>
      <c r="I634" s="172"/>
      <c r="J634" s="173"/>
    </row>
    <row r="635" spans="2:10" x14ac:dyDescent="0.15">
      <c r="B635" s="171"/>
      <c r="C635" s="172"/>
      <c r="D635" s="172"/>
      <c r="E635" s="173"/>
      <c r="F635" s="173"/>
      <c r="G635" s="174"/>
      <c r="H635" s="172"/>
      <c r="I635" s="172"/>
      <c r="J635" s="173"/>
    </row>
    <row r="636" spans="2:10" x14ac:dyDescent="0.15">
      <c r="B636" s="171"/>
      <c r="C636" s="172"/>
      <c r="D636" s="172"/>
      <c r="E636" s="173"/>
      <c r="F636" s="173"/>
      <c r="G636" s="174"/>
      <c r="H636" s="172"/>
      <c r="I636" s="172"/>
      <c r="J636" s="173"/>
    </row>
    <row r="637" spans="2:10" x14ac:dyDescent="0.15">
      <c r="B637" s="171"/>
      <c r="C637" s="172"/>
      <c r="D637" s="172"/>
      <c r="E637" s="173"/>
      <c r="F637" s="173"/>
      <c r="G637" s="174"/>
      <c r="H637" s="172"/>
      <c r="I637" s="172"/>
      <c r="J637" s="173"/>
    </row>
    <row r="638" spans="2:10" x14ac:dyDescent="0.15">
      <c r="B638" s="171"/>
      <c r="C638" s="172"/>
      <c r="D638" s="172"/>
      <c r="E638" s="173"/>
      <c r="F638" s="173"/>
      <c r="G638" s="174"/>
      <c r="H638" s="172"/>
      <c r="I638" s="172"/>
      <c r="J638" s="173"/>
    </row>
    <row r="639" spans="2:10" x14ac:dyDescent="0.15">
      <c r="B639" s="171"/>
      <c r="C639" s="172"/>
      <c r="D639" s="172"/>
      <c r="E639" s="173"/>
      <c r="F639" s="173"/>
      <c r="G639" s="174"/>
      <c r="H639" s="172"/>
      <c r="I639" s="172"/>
      <c r="J639" s="173"/>
    </row>
    <row r="640" spans="2:10" x14ac:dyDescent="0.15">
      <c r="B640" s="171"/>
      <c r="C640" s="172"/>
      <c r="D640" s="172"/>
      <c r="E640" s="173"/>
      <c r="F640" s="173"/>
      <c r="G640" s="174"/>
      <c r="H640" s="172"/>
      <c r="I640" s="172"/>
      <c r="J640" s="173"/>
    </row>
    <row r="641" spans="2:10" x14ac:dyDescent="0.15">
      <c r="B641" s="171"/>
      <c r="C641" s="172"/>
      <c r="D641" s="172"/>
      <c r="E641" s="173"/>
      <c r="F641" s="173"/>
      <c r="G641" s="174"/>
      <c r="H641" s="172"/>
      <c r="I641" s="172"/>
      <c r="J641" s="173"/>
    </row>
    <row r="642" spans="2:10" x14ac:dyDescent="0.15">
      <c r="B642" s="171"/>
      <c r="C642" s="172"/>
      <c r="D642" s="172"/>
      <c r="E642" s="173"/>
      <c r="F642" s="173"/>
      <c r="G642" s="174"/>
      <c r="H642" s="172"/>
      <c r="I642" s="172"/>
      <c r="J642" s="173"/>
    </row>
    <row r="643" spans="2:10" x14ac:dyDescent="0.15">
      <c r="B643" s="171"/>
      <c r="C643" s="172"/>
      <c r="D643" s="172"/>
      <c r="E643" s="173"/>
      <c r="F643" s="173"/>
      <c r="G643" s="174"/>
      <c r="H643" s="172"/>
      <c r="I643" s="172"/>
      <c r="J643" s="173"/>
    </row>
    <row r="644" spans="2:10" x14ac:dyDescent="0.15">
      <c r="B644" s="171"/>
      <c r="C644" s="172"/>
      <c r="D644" s="172"/>
      <c r="E644" s="173"/>
      <c r="F644" s="173"/>
      <c r="G644" s="174"/>
      <c r="H644" s="172"/>
      <c r="I644" s="172"/>
      <c r="J644" s="173"/>
    </row>
    <row r="645" spans="2:10" x14ac:dyDescent="0.15">
      <c r="B645" s="171"/>
      <c r="C645" s="172"/>
      <c r="D645" s="172"/>
      <c r="E645" s="173"/>
      <c r="F645" s="173"/>
      <c r="G645" s="174"/>
      <c r="H645" s="172"/>
      <c r="I645" s="172"/>
      <c r="J645" s="173"/>
    </row>
    <row r="646" spans="2:10" x14ac:dyDescent="0.15">
      <c r="B646" s="171"/>
      <c r="C646" s="172"/>
      <c r="D646" s="172"/>
      <c r="E646" s="173"/>
      <c r="F646" s="173"/>
      <c r="G646" s="174"/>
      <c r="H646" s="172"/>
      <c r="I646" s="172"/>
      <c r="J646" s="173"/>
    </row>
    <row r="647" spans="2:10" x14ac:dyDescent="0.15">
      <c r="B647" s="171"/>
      <c r="C647" s="172"/>
      <c r="D647" s="172"/>
      <c r="E647" s="173"/>
      <c r="F647" s="173"/>
      <c r="G647" s="174"/>
      <c r="H647" s="172"/>
      <c r="I647" s="172"/>
      <c r="J647" s="173"/>
    </row>
    <row r="648" spans="2:10" x14ac:dyDescent="0.15">
      <c r="B648" s="171"/>
      <c r="C648" s="172"/>
      <c r="D648" s="172"/>
      <c r="E648" s="173"/>
      <c r="F648" s="173"/>
      <c r="G648" s="174"/>
      <c r="H648" s="172"/>
      <c r="I648" s="172"/>
      <c r="J648" s="173"/>
    </row>
    <row r="649" spans="2:10" x14ac:dyDescent="0.15">
      <c r="B649" s="171"/>
      <c r="C649" s="172"/>
      <c r="D649" s="172"/>
      <c r="E649" s="173"/>
      <c r="F649" s="173"/>
      <c r="G649" s="174"/>
      <c r="H649" s="172"/>
      <c r="I649" s="172"/>
      <c r="J649" s="173"/>
    </row>
    <row r="650" spans="2:10" x14ac:dyDescent="0.15">
      <c r="B650" s="171"/>
      <c r="C650" s="172"/>
      <c r="D650" s="172"/>
      <c r="E650" s="173"/>
      <c r="F650" s="173"/>
      <c r="G650" s="174"/>
      <c r="H650" s="172"/>
      <c r="I650" s="172"/>
      <c r="J650" s="173"/>
    </row>
    <row r="651" spans="2:10" x14ac:dyDescent="0.15">
      <c r="B651" s="171"/>
      <c r="C651" s="172"/>
      <c r="D651" s="172"/>
      <c r="E651" s="173"/>
      <c r="F651" s="173"/>
      <c r="G651" s="174"/>
      <c r="H651" s="172"/>
      <c r="I651" s="172"/>
      <c r="J651" s="173"/>
    </row>
    <row r="652" spans="2:10" x14ac:dyDescent="0.15">
      <c r="B652" s="171"/>
      <c r="C652" s="172"/>
      <c r="D652" s="172"/>
      <c r="E652" s="173"/>
      <c r="F652" s="173"/>
      <c r="G652" s="174"/>
      <c r="H652" s="172"/>
      <c r="I652" s="172"/>
      <c r="J652" s="173"/>
    </row>
    <row r="653" spans="2:10" x14ac:dyDescent="0.15">
      <c r="B653" s="171"/>
      <c r="C653" s="172"/>
      <c r="D653" s="172"/>
      <c r="E653" s="173"/>
      <c r="F653" s="173"/>
      <c r="G653" s="174"/>
      <c r="H653" s="172"/>
      <c r="I653" s="172"/>
      <c r="J653" s="173"/>
    </row>
    <row r="654" spans="2:10" x14ac:dyDescent="0.15">
      <c r="B654" s="171"/>
      <c r="C654" s="172"/>
      <c r="D654" s="172"/>
      <c r="E654" s="173"/>
      <c r="F654" s="173"/>
      <c r="G654" s="174"/>
      <c r="H654" s="172"/>
      <c r="I654" s="172"/>
      <c r="J654" s="173"/>
    </row>
    <row r="655" spans="2:10" x14ac:dyDescent="0.15">
      <c r="B655" s="171"/>
      <c r="C655" s="172"/>
      <c r="D655" s="172"/>
      <c r="E655" s="173"/>
      <c r="F655" s="173"/>
      <c r="G655" s="174"/>
      <c r="H655" s="172"/>
      <c r="I655" s="172"/>
      <c r="J655" s="173"/>
    </row>
    <row r="656" spans="2:10" x14ac:dyDescent="0.15">
      <c r="B656" s="171"/>
      <c r="C656" s="172"/>
      <c r="D656" s="172"/>
      <c r="E656" s="173"/>
      <c r="F656" s="173"/>
      <c r="G656" s="174"/>
      <c r="H656" s="172"/>
      <c r="I656" s="172"/>
      <c r="J656" s="173"/>
    </row>
    <row r="657" spans="2:10" x14ac:dyDescent="0.15">
      <c r="B657" s="171"/>
      <c r="C657" s="172"/>
      <c r="D657" s="172"/>
      <c r="E657" s="173"/>
      <c r="F657" s="173"/>
      <c r="G657" s="174"/>
      <c r="H657" s="172"/>
      <c r="I657" s="172"/>
      <c r="J657" s="173"/>
    </row>
    <row r="658" spans="2:10" x14ac:dyDescent="0.15">
      <c r="B658" s="171"/>
      <c r="C658" s="172"/>
      <c r="D658" s="172"/>
      <c r="E658" s="173"/>
      <c r="F658" s="173"/>
      <c r="G658" s="174"/>
      <c r="H658" s="172"/>
      <c r="I658" s="172"/>
      <c r="J658" s="173"/>
    </row>
    <row r="659" spans="2:10" x14ac:dyDescent="0.15">
      <c r="B659" s="171"/>
      <c r="C659" s="172"/>
      <c r="D659" s="172"/>
      <c r="E659" s="173"/>
      <c r="F659" s="173"/>
      <c r="G659" s="174"/>
      <c r="H659" s="172"/>
      <c r="I659" s="172"/>
      <c r="J659" s="173"/>
    </row>
    <row r="660" spans="2:10" x14ac:dyDescent="0.15">
      <c r="B660" s="171"/>
      <c r="C660" s="172"/>
      <c r="D660" s="172"/>
      <c r="E660" s="173"/>
      <c r="F660" s="173"/>
      <c r="G660" s="174"/>
      <c r="H660" s="172"/>
      <c r="I660" s="172"/>
      <c r="J660" s="173"/>
    </row>
    <row r="661" spans="2:10" x14ac:dyDescent="0.15">
      <c r="B661" s="171"/>
      <c r="C661" s="172"/>
      <c r="D661" s="172"/>
      <c r="E661" s="173"/>
      <c r="F661" s="173"/>
      <c r="G661" s="174"/>
      <c r="H661" s="172"/>
      <c r="I661" s="172"/>
      <c r="J661" s="173"/>
    </row>
    <row r="662" spans="2:10" x14ac:dyDescent="0.15">
      <c r="B662" s="171"/>
      <c r="C662" s="172"/>
      <c r="D662" s="172"/>
      <c r="E662" s="173"/>
      <c r="F662" s="173"/>
      <c r="G662" s="174"/>
      <c r="H662" s="172"/>
      <c r="I662" s="172"/>
      <c r="J662" s="173"/>
    </row>
    <row r="663" spans="2:10" x14ac:dyDescent="0.15">
      <c r="B663" s="171"/>
      <c r="C663" s="172"/>
      <c r="D663" s="172"/>
      <c r="E663" s="173"/>
      <c r="F663" s="173"/>
      <c r="G663" s="174"/>
      <c r="H663" s="172"/>
      <c r="I663" s="172"/>
      <c r="J663" s="173"/>
    </row>
    <row r="664" spans="2:10" x14ac:dyDescent="0.15">
      <c r="B664" s="171"/>
      <c r="C664" s="172"/>
      <c r="D664" s="172"/>
      <c r="E664" s="173"/>
      <c r="F664" s="173"/>
      <c r="G664" s="174"/>
      <c r="H664" s="172"/>
      <c r="I664" s="172"/>
      <c r="J664" s="173"/>
    </row>
    <row r="665" spans="2:10" x14ac:dyDescent="0.15">
      <c r="B665" s="171"/>
      <c r="C665" s="172"/>
      <c r="D665" s="172"/>
      <c r="E665" s="173"/>
      <c r="F665" s="173"/>
      <c r="G665" s="174"/>
      <c r="H665" s="172"/>
      <c r="I665" s="172"/>
      <c r="J665" s="173"/>
    </row>
    <row r="666" spans="2:10" x14ac:dyDescent="0.15">
      <c r="B666" s="171"/>
      <c r="C666" s="172"/>
      <c r="D666" s="172"/>
      <c r="E666" s="173"/>
      <c r="F666" s="173"/>
      <c r="G666" s="174"/>
      <c r="H666" s="172"/>
      <c r="I666" s="172"/>
      <c r="J666" s="173"/>
    </row>
    <row r="667" spans="2:10" x14ac:dyDescent="0.15">
      <c r="B667" s="171"/>
      <c r="C667" s="172"/>
      <c r="D667" s="172"/>
      <c r="E667" s="173"/>
      <c r="F667" s="173"/>
      <c r="G667" s="174"/>
      <c r="H667" s="172"/>
      <c r="I667" s="172"/>
      <c r="J667" s="173"/>
    </row>
    <row r="668" spans="2:10" x14ac:dyDescent="0.15">
      <c r="B668" s="171"/>
      <c r="C668" s="172"/>
      <c r="D668" s="172"/>
      <c r="E668" s="173"/>
      <c r="F668" s="173"/>
      <c r="G668" s="174"/>
      <c r="H668" s="172"/>
      <c r="I668" s="172"/>
      <c r="J668" s="173"/>
    </row>
    <row r="669" spans="2:10" x14ac:dyDescent="0.15">
      <c r="B669" s="171"/>
      <c r="C669" s="172"/>
      <c r="D669" s="172"/>
      <c r="E669" s="173"/>
      <c r="F669" s="173"/>
      <c r="G669" s="174"/>
      <c r="H669" s="172"/>
      <c r="I669" s="172"/>
      <c r="J669" s="173"/>
    </row>
    <row r="670" spans="2:10" x14ac:dyDescent="0.15">
      <c r="B670" s="171"/>
      <c r="C670" s="172"/>
      <c r="D670" s="172"/>
      <c r="E670" s="173"/>
      <c r="F670" s="173"/>
      <c r="G670" s="174"/>
      <c r="H670" s="172"/>
      <c r="I670" s="172"/>
      <c r="J670" s="173"/>
    </row>
    <row r="671" spans="2:10" x14ac:dyDescent="0.15">
      <c r="B671" s="171"/>
      <c r="C671" s="172"/>
      <c r="D671" s="172"/>
      <c r="E671" s="173"/>
      <c r="F671" s="173"/>
      <c r="G671" s="174"/>
      <c r="H671" s="172"/>
      <c r="I671" s="172"/>
      <c r="J671" s="173"/>
    </row>
    <row r="672" spans="2:10" x14ac:dyDescent="0.15">
      <c r="B672" s="171"/>
      <c r="C672" s="172"/>
      <c r="D672" s="172"/>
      <c r="E672" s="173"/>
      <c r="F672" s="173"/>
      <c r="G672" s="174"/>
      <c r="H672" s="172"/>
      <c r="I672" s="172"/>
      <c r="J672" s="173"/>
    </row>
    <row r="673" spans="2:10" x14ac:dyDescent="0.15">
      <c r="B673" s="171"/>
      <c r="C673" s="172"/>
      <c r="D673" s="172"/>
      <c r="E673" s="173"/>
      <c r="F673" s="173"/>
      <c r="G673" s="174"/>
      <c r="H673" s="172"/>
      <c r="I673" s="172"/>
      <c r="J673" s="173"/>
    </row>
    <row r="674" spans="2:10" x14ac:dyDescent="0.15">
      <c r="B674" s="171"/>
      <c r="C674" s="172"/>
      <c r="D674" s="172"/>
      <c r="E674" s="173"/>
      <c r="F674" s="173"/>
      <c r="G674" s="174"/>
      <c r="H674" s="172"/>
      <c r="I674" s="172"/>
      <c r="J674" s="173"/>
    </row>
    <row r="675" spans="2:10" x14ac:dyDescent="0.15">
      <c r="B675" s="171"/>
      <c r="C675" s="172"/>
      <c r="D675" s="172"/>
      <c r="E675" s="173"/>
      <c r="F675" s="173"/>
      <c r="G675" s="174"/>
      <c r="H675" s="172"/>
      <c r="I675" s="172"/>
      <c r="J675" s="173"/>
    </row>
    <row r="676" spans="2:10" x14ac:dyDescent="0.15">
      <c r="B676" s="171"/>
      <c r="C676" s="172"/>
      <c r="D676" s="172"/>
      <c r="E676" s="173"/>
      <c r="F676" s="173"/>
      <c r="G676" s="174"/>
      <c r="H676" s="172"/>
      <c r="I676" s="172"/>
      <c r="J676" s="173"/>
    </row>
    <row r="677" spans="2:10" x14ac:dyDescent="0.15">
      <c r="B677" s="171"/>
      <c r="C677" s="172"/>
      <c r="D677" s="172"/>
      <c r="E677" s="173"/>
      <c r="F677" s="173"/>
      <c r="G677" s="174"/>
      <c r="H677" s="172"/>
      <c r="I677" s="172"/>
      <c r="J677" s="173"/>
    </row>
    <row r="678" spans="2:10" x14ac:dyDescent="0.15">
      <c r="B678" s="171"/>
      <c r="C678" s="172"/>
      <c r="D678" s="172"/>
      <c r="E678" s="173"/>
      <c r="F678" s="173"/>
      <c r="G678" s="174"/>
      <c r="H678" s="172"/>
      <c r="I678" s="172"/>
      <c r="J678" s="173"/>
    </row>
    <row r="679" spans="2:10" x14ac:dyDescent="0.15">
      <c r="B679" s="171"/>
      <c r="C679" s="172"/>
      <c r="D679" s="172"/>
      <c r="E679" s="173"/>
      <c r="F679" s="173"/>
      <c r="G679" s="174"/>
      <c r="H679" s="172"/>
      <c r="I679" s="172"/>
      <c r="J679" s="173"/>
    </row>
    <row r="680" spans="2:10" x14ac:dyDescent="0.15">
      <c r="B680" s="171"/>
      <c r="C680" s="172"/>
      <c r="D680" s="172"/>
      <c r="E680" s="173"/>
      <c r="F680" s="173"/>
      <c r="G680" s="174"/>
      <c r="H680" s="172"/>
      <c r="I680" s="172"/>
      <c r="J680" s="173"/>
    </row>
    <row r="681" spans="2:10" x14ac:dyDescent="0.15">
      <c r="B681" s="171"/>
      <c r="C681" s="172"/>
      <c r="D681" s="172"/>
      <c r="E681" s="173"/>
      <c r="F681" s="173"/>
      <c r="G681" s="174"/>
      <c r="H681" s="172"/>
      <c r="I681" s="172"/>
      <c r="J681" s="173"/>
    </row>
    <row r="682" spans="2:10" x14ac:dyDescent="0.15">
      <c r="B682" s="171"/>
      <c r="C682" s="172"/>
      <c r="D682" s="172"/>
      <c r="E682" s="173"/>
      <c r="F682" s="173"/>
      <c r="G682" s="174"/>
      <c r="H682" s="172"/>
      <c r="I682" s="172"/>
      <c r="J682" s="173"/>
    </row>
    <row r="683" spans="2:10" x14ac:dyDescent="0.15">
      <c r="B683" s="171"/>
      <c r="C683" s="172"/>
      <c r="D683" s="172"/>
      <c r="E683" s="173"/>
      <c r="F683" s="173"/>
      <c r="G683" s="174"/>
      <c r="H683" s="172"/>
      <c r="I683" s="172"/>
      <c r="J683" s="173"/>
    </row>
    <row r="684" spans="2:10" x14ac:dyDescent="0.15">
      <c r="B684" s="171"/>
      <c r="C684" s="172"/>
      <c r="D684" s="172"/>
      <c r="E684" s="173"/>
      <c r="F684" s="173"/>
      <c r="G684" s="174"/>
      <c r="H684" s="172"/>
      <c r="I684" s="172"/>
      <c r="J684" s="173"/>
    </row>
    <row r="685" spans="2:10" x14ac:dyDescent="0.15">
      <c r="B685" s="171"/>
      <c r="C685" s="172"/>
      <c r="D685" s="172"/>
      <c r="E685" s="173"/>
      <c r="F685" s="173"/>
      <c r="G685" s="174"/>
      <c r="H685" s="172"/>
      <c r="I685" s="172"/>
      <c r="J685" s="173"/>
    </row>
    <row r="686" spans="2:10" x14ac:dyDescent="0.15">
      <c r="B686" s="171"/>
      <c r="C686" s="172"/>
      <c r="D686" s="172"/>
      <c r="E686" s="173"/>
      <c r="F686" s="173"/>
      <c r="G686" s="174"/>
      <c r="H686" s="172"/>
      <c r="I686" s="172"/>
      <c r="J686" s="173"/>
    </row>
    <row r="687" spans="2:10" x14ac:dyDescent="0.15">
      <c r="B687" s="171"/>
      <c r="C687" s="172"/>
      <c r="D687" s="172"/>
      <c r="E687" s="173"/>
      <c r="F687" s="173"/>
      <c r="G687" s="174"/>
      <c r="H687" s="172"/>
      <c r="I687" s="172"/>
      <c r="J687" s="173"/>
    </row>
    <row r="688" spans="2:10" x14ac:dyDescent="0.15">
      <c r="B688" s="171"/>
      <c r="C688" s="172"/>
      <c r="D688" s="172"/>
      <c r="E688" s="173"/>
      <c r="F688" s="173"/>
      <c r="G688" s="174"/>
      <c r="H688" s="172"/>
      <c r="I688" s="172"/>
      <c r="J688" s="173"/>
    </row>
    <row r="689" spans="2:10" x14ac:dyDescent="0.15">
      <c r="B689" s="171"/>
      <c r="C689" s="172"/>
      <c r="D689" s="172"/>
      <c r="E689" s="173"/>
      <c r="F689" s="173"/>
      <c r="G689" s="174"/>
      <c r="H689" s="172"/>
      <c r="I689" s="172"/>
      <c r="J689" s="173"/>
    </row>
    <row r="690" spans="2:10" x14ac:dyDescent="0.15">
      <c r="B690" s="171"/>
      <c r="C690" s="172"/>
      <c r="D690" s="172"/>
      <c r="E690" s="173"/>
      <c r="F690" s="173"/>
      <c r="G690" s="174"/>
      <c r="H690" s="172"/>
      <c r="I690" s="172"/>
      <c r="J690" s="173"/>
    </row>
    <row r="691" spans="2:10" x14ac:dyDescent="0.15">
      <c r="B691" s="171"/>
      <c r="C691" s="172"/>
      <c r="D691" s="172"/>
      <c r="E691" s="173"/>
      <c r="F691" s="173"/>
      <c r="G691" s="174"/>
      <c r="H691" s="172"/>
      <c r="I691" s="172"/>
      <c r="J691" s="173"/>
    </row>
    <row r="692" spans="2:10" x14ac:dyDescent="0.15">
      <c r="B692" s="171"/>
      <c r="C692" s="172"/>
      <c r="D692" s="172"/>
      <c r="E692" s="173"/>
      <c r="F692" s="173"/>
      <c r="G692" s="174"/>
      <c r="H692" s="172"/>
      <c r="I692" s="172"/>
      <c r="J692" s="173"/>
    </row>
    <row r="693" spans="2:10" x14ac:dyDescent="0.15">
      <c r="B693" s="171"/>
      <c r="C693" s="172"/>
      <c r="D693" s="172"/>
      <c r="E693" s="173"/>
      <c r="F693" s="173"/>
      <c r="G693" s="174"/>
      <c r="H693" s="172"/>
      <c r="I693" s="172"/>
      <c r="J693" s="173"/>
    </row>
    <row r="694" spans="2:10" x14ac:dyDescent="0.15">
      <c r="B694" s="171"/>
      <c r="C694" s="172"/>
      <c r="D694" s="172"/>
      <c r="E694" s="173"/>
      <c r="F694" s="173"/>
      <c r="G694" s="174"/>
      <c r="H694" s="172"/>
      <c r="I694" s="172"/>
      <c r="J694" s="173"/>
    </row>
    <row r="695" spans="2:10" x14ac:dyDescent="0.15">
      <c r="B695" s="171"/>
      <c r="C695" s="172"/>
      <c r="D695" s="172"/>
      <c r="E695" s="173"/>
      <c r="F695" s="173"/>
      <c r="G695" s="174"/>
      <c r="H695" s="172"/>
      <c r="I695" s="172"/>
      <c r="J695" s="173"/>
    </row>
    <row r="696" spans="2:10" x14ac:dyDescent="0.15">
      <c r="B696" s="171"/>
      <c r="C696" s="172"/>
      <c r="D696" s="172"/>
      <c r="E696" s="173"/>
      <c r="F696" s="173"/>
      <c r="G696" s="174"/>
      <c r="H696" s="172"/>
      <c r="I696" s="172"/>
      <c r="J696" s="173"/>
    </row>
    <row r="697" spans="2:10" x14ac:dyDescent="0.15">
      <c r="B697" s="171"/>
      <c r="C697" s="172"/>
      <c r="D697" s="172"/>
      <c r="E697" s="173"/>
      <c r="F697" s="173"/>
      <c r="G697" s="174"/>
      <c r="H697" s="172"/>
      <c r="I697" s="172"/>
      <c r="J697" s="173"/>
    </row>
    <row r="698" spans="2:10" x14ac:dyDescent="0.15">
      <c r="B698" s="171"/>
      <c r="C698" s="172"/>
      <c r="D698" s="172"/>
      <c r="E698" s="173"/>
      <c r="F698" s="173"/>
      <c r="G698" s="174"/>
      <c r="H698" s="172"/>
      <c r="I698" s="172"/>
      <c r="J698" s="173"/>
    </row>
    <row r="699" spans="2:10" x14ac:dyDescent="0.15">
      <c r="B699" s="171"/>
      <c r="C699" s="172"/>
      <c r="D699" s="172"/>
      <c r="E699" s="173"/>
      <c r="F699" s="173"/>
      <c r="G699" s="174"/>
      <c r="H699" s="172"/>
      <c r="I699" s="172"/>
      <c r="J699" s="173"/>
    </row>
    <row r="700" spans="2:10" x14ac:dyDescent="0.15">
      <c r="B700" s="171"/>
      <c r="C700" s="172"/>
      <c r="D700" s="172"/>
      <c r="E700" s="173"/>
      <c r="F700" s="173"/>
      <c r="G700" s="174"/>
      <c r="H700" s="172"/>
      <c r="I700" s="172"/>
      <c r="J700" s="173"/>
    </row>
    <row r="701" spans="2:10" x14ac:dyDescent="0.15">
      <c r="B701" s="171"/>
      <c r="C701" s="172"/>
      <c r="D701" s="172"/>
      <c r="E701" s="173"/>
      <c r="F701" s="173"/>
      <c r="G701" s="174"/>
      <c r="H701" s="172"/>
      <c r="I701" s="172"/>
      <c r="J701" s="173"/>
    </row>
    <row r="702" spans="2:10" x14ac:dyDescent="0.15">
      <c r="B702" s="171"/>
      <c r="C702" s="172"/>
      <c r="D702" s="172"/>
      <c r="E702" s="173"/>
      <c r="F702" s="173"/>
      <c r="G702" s="174"/>
      <c r="H702" s="172"/>
      <c r="I702" s="172"/>
      <c r="J702" s="173"/>
    </row>
    <row r="703" spans="2:10" x14ac:dyDescent="0.15">
      <c r="B703" s="171"/>
      <c r="C703" s="172"/>
      <c r="D703" s="172"/>
      <c r="E703" s="173"/>
      <c r="F703" s="173"/>
      <c r="G703" s="174"/>
      <c r="H703" s="172"/>
      <c r="I703" s="172"/>
      <c r="J703" s="173"/>
    </row>
    <row r="704" spans="2:10" x14ac:dyDescent="0.15">
      <c r="B704" s="171"/>
      <c r="C704" s="172"/>
      <c r="D704" s="172"/>
      <c r="E704" s="173"/>
      <c r="F704" s="173"/>
      <c r="G704" s="174"/>
      <c r="H704" s="172"/>
      <c r="I704" s="172"/>
      <c r="J704" s="173"/>
    </row>
    <row r="705" spans="2:10" x14ac:dyDescent="0.15">
      <c r="B705" s="171"/>
      <c r="C705" s="172"/>
      <c r="D705" s="172"/>
      <c r="E705" s="173"/>
      <c r="F705" s="173"/>
      <c r="G705" s="174"/>
      <c r="H705" s="172"/>
      <c r="I705" s="172"/>
      <c r="J705" s="173"/>
    </row>
    <row r="706" spans="2:10" x14ac:dyDescent="0.15">
      <c r="B706" s="171"/>
      <c r="C706" s="172"/>
      <c r="D706" s="172"/>
      <c r="E706" s="173"/>
      <c r="F706" s="173"/>
      <c r="G706" s="174"/>
      <c r="H706" s="172"/>
      <c r="I706" s="172"/>
      <c r="J706" s="173"/>
    </row>
    <row r="707" spans="2:10" x14ac:dyDescent="0.15">
      <c r="B707" s="171"/>
      <c r="C707" s="172"/>
      <c r="D707" s="172"/>
      <c r="E707" s="173"/>
      <c r="F707" s="173"/>
      <c r="G707" s="174"/>
      <c r="H707" s="172"/>
      <c r="I707" s="172"/>
      <c r="J707" s="173"/>
    </row>
    <row r="708" spans="2:10" x14ac:dyDescent="0.15">
      <c r="B708" s="171"/>
      <c r="C708" s="172"/>
      <c r="D708" s="172"/>
      <c r="E708" s="173"/>
      <c r="F708" s="173"/>
      <c r="G708" s="174"/>
      <c r="H708" s="172"/>
      <c r="I708" s="172"/>
      <c r="J708" s="173"/>
    </row>
    <row r="709" spans="2:10" x14ac:dyDescent="0.15">
      <c r="B709" s="171"/>
      <c r="C709" s="172"/>
      <c r="D709" s="172"/>
      <c r="E709" s="173"/>
      <c r="F709" s="173"/>
      <c r="G709" s="174"/>
      <c r="H709" s="172"/>
      <c r="I709" s="172"/>
      <c r="J709" s="173"/>
    </row>
    <row r="710" spans="2:10" x14ac:dyDescent="0.15">
      <c r="B710" s="171"/>
      <c r="C710" s="172"/>
      <c r="D710" s="172"/>
      <c r="E710" s="173"/>
      <c r="F710" s="173"/>
      <c r="G710" s="174"/>
      <c r="H710" s="172"/>
      <c r="I710" s="172"/>
      <c r="J710" s="173"/>
    </row>
    <row r="711" spans="2:10" x14ac:dyDescent="0.15">
      <c r="B711" s="171"/>
      <c r="C711" s="172"/>
      <c r="D711" s="172"/>
      <c r="E711" s="173"/>
      <c r="F711" s="173"/>
      <c r="G711" s="174"/>
      <c r="H711" s="172"/>
      <c r="I711" s="172"/>
      <c r="J711" s="173"/>
    </row>
    <row r="712" spans="2:10" x14ac:dyDescent="0.15">
      <c r="B712" s="171"/>
      <c r="C712" s="172"/>
      <c r="D712" s="172"/>
      <c r="E712" s="173"/>
      <c r="F712" s="173"/>
      <c r="G712" s="174"/>
      <c r="H712" s="172"/>
      <c r="I712" s="172"/>
      <c r="J712" s="173"/>
    </row>
    <row r="713" spans="2:10" x14ac:dyDescent="0.15">
      <c r="B713" s="171"/>
      <c r="C713" s="172"/>
      <c r="D713" s="172"/>
      <c r="E713" s="173"/>
      <c r="F713" s="173"/>
      <c r="G713" s="174"/>
      <c r="H713" s="172"/>
      <c r="I713" s="172"/>
      <c r="J713" s="173"/>
    </row>
    <row r="714" spans="2:10" x14ac:dyDescent="0.15">
      <c r="B714" s="171"/>
      <c r="C714" s="172"/>
      <c r="D714" s="172"/>
      <c r="E714" s="173"/>
      <c r="F714" s="173"/>
      <c r="G714" s="174"/>
      <c r="H714" s="172"/>
      <c r="I714" s="172"/>
      <c r="J714" s="173"/>
    </row>
    <row r="715" spans="2:10" x14ac:dyDescent="0.15">
      <c r="B715" s="171"/>
      <c r="C715" s="172"/>
      <c r="D715" s="172"/>
      <c r="E715" s="173"/>
      <c r="F715" s="173"/>
      <c r="G715" s="174"/>
      <c r="H715" s="172"/>
      <c r="I715" s="172"/>
      <c r="J715" s="173"/>
    </row>
    <row r="716" spans="2:10" x14ac:dyDescent="0.15">
      <c r="B716" s="171"/>
      <c r="C716" s="172"/>
      <c r="D716" s="172"/>
      <c r="E716" s="173"/>
      <c r="F716" s="173"/>
      <c r="G716" s="174"/>
      <c r="H716" s="172"/>
      <c r="I716" s="172"/>
      <c r="J716" s="173"/>
    </row>
    <row r="717" spans="2:10" x14ac:dyDescent="0.15">
      <c r="B717" s="171"/>
      <c r="C717" s="172"/>
      <c r="D717" s="172"/>
      <c r="E717" s="173"/>
      <c r="F717" s="173"/>
      <c r="G717" s="174"/>
      <c r="H717" s="172"/>
      <c r="I717" s="172"/>
      <c r="J717" s="173"/>
    </row>
    <row r="718" spans="2:10" x14ac:dyDescent="0.15">
      <c r="B718" s="171"/>
      <c r="C718" s="172"/>
      <c r="D718" s="172"/>
      <c r="E718" s="173"/>
      <c r="F718" s="173"/>
      <c r="G718" s="174"/>
      <c r="H718" s="172"/>
      <c r="I718" s="172"/>
      <c r="J718" s="173"/>
    </row>
    <row r="719" spans="2:10" x14ac:dyDescent="0.15">
      <c r="B719" s="171"/>
      <c r="C719" s="172"/>
      <c r="D719" s="172"/>
      <c r="E719" s="173"/>
      <c r="F719" s="173"/>
      <c r="G719" s="174"/>
      <c r="H719" s="172"/>
      <c r="I719" s="172"/>
      <c r="J719" s="173"/>
    </row>
    <row r="720" spans="2:10" x14ac:dyDescent="0.15">
      <c r="B720" s="171"/>
      <c r="C720" s="172"/>
      <c r="D720" s="172"/>
      <c r="E720" s="173"/>
      <c r="F720" s="173"/>
      <c r="G720" s="174"/>
      <c r="H720" s="172"/>
      <c r="I720" s="172"/>
      <c r="J720" s="173"/>
    </row>
    <row r="721" spans="2:10" x14ac:dyDescent="0.15">
      <c r="B721" s="171"/>
      <c r="C721" s="172"/>
      <c r="D721" s="172"/>
      <c r="E721" s="173"/>
      <c r="F721" s="173"/>
      <c r="G721" s="174"/>
      <c r="H721" s="172"/>
      <c r="I721" s="172"/>
      <c r="J721" s="173"/>
    </row>
    <row r="722" spans="2:10" x14ac:dyDescent="0.15">
      <c r="B722" s="171"/>
      <c r="C722" s="172"/>
      <c r="D722" s="172"/>
      <c r="E722" s="173"/>
      <c r="F722" s="173"/>
      <c r="G722" s="174"/>
      <c r="H722" s="172"/>
      <c r="I722" s="172"/>
      <c r="J722" s="173"/>
    </row>
    <row r="723" spans="2:10" x14ac:dyDescent="0.15">
      <c r="B723" s="171"/>
      <c r="C723" s="172"/>
      <c r="D723" s="172"/>
      <c r="E723" s="173"/>
      <c r="F723" s="173"/>
      <c r="G723" s="174"/>
      <c r="H723" s="172"/>
      <c r="I723" s="172"/>
      <c r="J723" s="173"/>
    </row>
    <row r="724" spans="2:10" x14ac:dyDescent="0.15">
      <c r="B724" s="171"/>
      <c r="C724" s="172"/>
      <c r="D724" s="172"/>
      <c r="E724" s="173"/>
      <c r="F724" s="173"/>
      <c r="G724" s="174"/>
      <c r="H724" s="172"/>
      <c r="I724" s="172"/>
      <c r="J724" s="173"/>
    </row>
    <row r="725" spans="2:10" x14ac:dyDescent="0.15">
      <c r="B725" s="171"/>
      <c r="C725" s="172"/>
      <c r="D725" s="172"/>
      <c r="E725" s="173"/>
      <c r="F725" s="173"/>
      <c r="G725" s="174"/>
      <c r="H725" s="172"/>
      <c r="I725" s="172"/>
      <c r="J725" s="173"/>
    </row>
    <row r="726" spans="2:10" x14ac:dyDescent="0.15">
      <c r="B726" s="171"/>
      <c r="C726" s="172"/>
      <c r="D726" s="172"/>
      <c r="E726" s="173"/>
      <c r="F726" s="173"/>
      <c r="G726" s="174"/>
      <c r="H726" s="172"/>
      <c r="I726" s="172"/>
      <c r="J726" s="173"/>
    </row>
    <row r="727" spans="2:10" x14ac:dyDescent="0.15">
      <c r="B727" s="171"/>
      <c r="C727" s="172"/>
      <c r="D727" s="172"/>
      <c r="E727" s="173"/>
      <c r="F727" s="173"/>
      <c r="G727" s="174"/>
      <c r="H727" s="172"/>
      <c r="I727" s="172"/>
      <c r="J727" s="173"/>
    </row>
    <row r="728" spans="2:10" x14ac:dyDescent="0.15">
      <c r="B728" s="171"/>
      <c r="C728" s="172"/>
      <c r="D728" s="172"/>
      <c r="E728" s="173"/>
      <c r="F728" s="173"/>
      <c r="G728" s="174"/>
      <c r="H728" s="172"/>
      <c r="I728" s="172"/>
      <c r="J728" s="173"/>
    </row>
    <row r="729" spans="2:10" x14ac:dyDescent="0.15">
      <c r="B729" s="171"/>
      <c r="C729" s="172"/>
      <c r="D729" s="172"/>
      <c r="E729" s="173"/>
      <c r="F729" s="173"/>
      <c r="G729" s="174"/>
      <c r="H729" s="172"/>
      <c r="I729" s="172"/>
      <c r="J729" s="173"/>
    </row>
    <row r="730" spans="2:10" x14ac:dyDescent="0.15">
      <c r="B730" s="171"/>
      <c r="C730" s="172"/>
      <c r="D730" s="172"/>
      <c r="E730" s="173"/>
      <c r="F730" s="173"/>
      <c r="G730" s="174"/>
      <c r="H730" s="172"/>
      <c r="I730" s="172"/>
      <c r="J730" s="173"/>
    </row>
    <row r="731" spans="2:10" x14ac:dyDescent="0.15">
      <c r="B731" s="171"/>
      <c r="C731" s="172"/>
      <c r="D731" s="172"/>
      <c r="E731" s="173"/>
      <c r="F731" s="173"/>
      <c r="G731" s="174"/>
      <c r="H731" s="172"/>
      <c r="I731" s="172"/>
      <c r="J731" s="173"/>
    </row>
    <row r="732" spans="2:10" x14ac:dyDescent="0.15">
      <c r="B732" s="171"/>
      <c r="C732" s="172"/>
      <c r="D732" s="172"/>
      <c r="E732" s="173"/>
      <c r="F732" s="173"/>
      <c r="G732" s="174"/>
      <c r="H732" s="172"/>
      <c r="I732" s="172"/>
      <c r="J732" s="173"/>
    </row>
    <row r="733" spans="2:10" x14ac:dyDescent="0.15">
      <c r="B733" s="171"/>
      <c r="C733" s="172"/>
      <c r="D733" s="172"/>
      <c r="E733" s="173"/>
      <c r="F733" s="173"/>
      <c r="G733" s="174"/>
      <c r="H733" s="172"/>
      <c r="I733" s="172"/>
      <c r="J733" s="173"/>
    </row>
    <row r="734" spans="2:10" x14ac:dyDescent="0.15">
      <c r="B734" s="171"/>
      <c r="C734" s="172"/>
      <c r="D734" s="172"/>
      <c r="E734" s="173"/>
      <c r="F734" s="173"/>
      <c r="G734" s="174"/>
      <c r="H734" s="172"/>
      <c r="I734" s="172"/>
      <c r="J734" s="173"/>
    </row>
    <row r="735" spans="2:10" x14ac:dyDescent="0.15">
      <c r="B735" s="171"/>
      <c r="C735" s="172"/>
      <c r="D735" s="172"/>
      <c r="E735" s="173"/>
      <c r="F735" s="173"/>
      <c r="G735" s="174"/>
      <c r="H735" s="172"/>
      <c r="I735" s="172"/>
      <c r="J735" s="173"/>
    </row>
    <row r="736" spans="2:10" x14ac:dyDescent="0.15">
      <c r="B736" s="171"/>
      <c r="C736" s="172"/>
      <c r="D736" s="172"/>
      <c r="E736" s="173"/>
      <c r="F736" s="173"/>
      <c r="G736" s="174"/>
      <c r="H736" s="172"/>
      <c r="I736" s="172"/>
      <c r="J736" s="173"/>
    </row>
    <row r="737" spans="2:10" x14ac:dyDescent="0.15">
      <c r="B737" s="171"/>
      <c r="C737" s="172"/>
      <c r="D737" s="172"/>
      <c r="E737" s="173"/>
      <c r="F737" s="173"/>
      <c r="G737" s="174"/>
      <c r="H737" s="172"/>
      <c r="I737" s="172"/>
      <c r="J737" s="173"/>
    </row>
    <row r="738" spans="2:10" x14ac:dyDescent="0.15">
      <c r="B738" s="171"/>
      <c r="C738" s="172"/>
      <c r="D738" s="172"/>
      <c r="E738" s="173"/>
      <c r="F738" s="173"/>
      <c r="G738" s="174"/>
      <c r="H738" s="172"/>
      <c r="I738" s="172"/>
      <c r="J738" s="173"/>
    </row>
    <row r="739" spans="2:10" x14ac:dyDescent="0.15">
      <c r="B739" s="171"/>
      <c r="C739" s="172"/>
      <c r="D739" s="172"/>
      <c r="E739" s="173"/>
      <c r="F739" s="173"/>
      <c r="G739" s="174"/>
      <c r="H739" s="172"/>
      <c r="I739" s="172"/>
      <c r="J739" s="173"/>
    </row>
    <row r="740" spans="2:10" x14ac:dyDescent="0.15">
      <c r="B740" s="171"/>
      <c r="C740" s="172"/>
      <c r="D740" s="172"/>
      <c r="E740" s="173"/>
      <c r="F740" s="173"/>
      <c r="G740" s="174"/>
      <c r="H740" s="172"/>
      <c r="I740" s="172"/>
      <c r="J740" s="173"/>
    </row>
    <row r="741" spans="2:10" x14ac:dyDescent="0.15">
      <c r="B741" s="171"/>
      <c r="C741" s="172"/>
      <c r="D741" s="172"/>
      <c r="E741" s="173"/>
      <c r="F741" s="173"/>
      <c r="G741" s="174"/>
      <c r="H741" s="172"/>
      <c r="I741" s="172"/>
      <c r="J741" s="173"/>
    </row>
    <row r="742" spans="2:10" x14ac:dyDescent="0.15">
      <c r="B742" s="171"/>
      <c r="C742" s="172"/>
      <c r="D742" s="172"/>
      <c r="E742" s="173"/>
      <c r="F742" s="173"/>
      <c r="G742" s="174"/>
      <c r="H742" s="172"/>
      <c r="I742" s="172"/>
      <c r="J742" s="173"/>
    </row>
    <row r="743" spans="2:10" x14ac:dyDescent="0.15">
      <c r="B743" s="171"/>
      <c r="C743" s="172"/>
      <c r="D743" s="172"/>
      <c r="E743" s="173"/>
      <c r="F743" s="173"/>
      <c r="G743" s="174"/>
      <c r="H743" s="172"/>
      <c r="I743" s="172"/>
      <c r="J743" s="173"/>
    </row>
    <row r="744" spans="2:10" x14ac:dyDescent="0.15">
      <c r="B744" s="171"/>
      <c r="C744" s="172"/>
      <c r="D744" s="172"/>
      <c r="E744" s="173"/>
      <c r="F744" s="173"/>
      <c r="G744" s="174"/>
      <c r="H744" s="172"/>
      <c r="I744" s="172"/>
      <c r="J744" s="173"/>
    </row>
    <row r="745" spans="2:10" x14ac:dyDescent="0.15">
      <c r="B745" s="171"/>
      <c r="C745" s="172"/>
      <c r="D745" s="172"/>
      <c r="E745" s="173"/>
      <c r="F745" s="173"/>
      <c r="G745" s="174"/>
      <c r="H745" s="172"/>
      <c r="I745" s="172"/>
      <c r="J745" s="173"/>
    </row>
    <row r="746" spans="2:10" x14ac:dyDescent="0.15">
      <c r="B746" s="171"/>
      <c r="C746" s="172"/>
      <c r="D746" s="172"/>
      <c r="E746" s="173"/>
      <c r="F746" s="173"/>
      <c r="G746" s="174"/>
      <c r="H746" s="172"/>
      <c r="I746" s="172"/>
      <c r="J746" s="173"/>
    </row>
    <row r="747" spans="2:10" x14ac:dyDescent="0.15">
      <c r="B747" s="171"/>
      <c r="C747" s="172"/>
      <c r="D747" s="172"/>
      <c r="E747" s="173"/>
      <c r="F747" s="173"/>
      <c r="G747" s="174"/>
      <c r="H747" s="172"/>
      <c r="I747" s="172"/>
      <c r="J747" s="173"/>
    </row>
    <row r="748" spans="2:10" x14ac:dyDescent="0.15">
      <c r="B748" s="171"/>
      <c r="C748" s="172"/>
      <c r="D748" s="172"/>
      <c r="E748" s="173"/>
      <c r="F748" s="173"/>
      <c r="G748" s="174"/>
      <c r="H748" s="172"/>
      <c r="I748" s="172"/>
      <c r="J748" s="173"/>
    </row>
    <row r="749" spans="2:10" x14ac:dyDescent="0.15">
      <c r="B749" s="171"/>
      <c r="C749" s="172"/>
      <c r="D749" s="172"/>
      <c r="E749" s="173"/>
      <c r="F749" s="173"/>
      <c r="G749" s="174"/>
      <c r="H749" s="172"/>
      <c r="I749" s="172"/>
      <c r="J749" s="173"/>
    </row>
    <row r="750" spans="2:10" x14ac:dyDescent="0.15">
      <c r="B750" s="171"/>
      <c r="C750" s="172"/>
      <c r="D750" s="172"/>
      <c r="E750" s="173"/>
      <c r="F750" s="173"/>
      <c r="G750" s="174"/>
      <c r="H750" s="172"/>
      <c r="I750" s="172"/>
      <c r="J750" s="173"/>
    </row>
    <row r="751" spans="2:10" x14ac:dyDescent="0.15">
      <c r="B751" s="171"/>
      <c r="C751" s="172"/>
      <c r="D751" s="172"/>
      <c r="E751" s="173"/>
      <c r="F751" s="173"/>
      <c r="G751" s="174"/>
      <c r="H751" s="172"/>
      <c r="I751" s="172"/>
      <c r="J751" s="173"/>
    </row>
    <row r="752" spans="2:10" x14ac:dyDescent="0.15">
      <c r="B752" s="171"/>
      <c r="C752" s="172"/>
      <c r="D752" s="172"/>
      <c r="E752" s="173"/>
      <c r="F752" s="173"/>
      <c r="G752" s="174"/>
      <c r="H752" s="172"/>
      <c r="I752" s="172"/>
      <c r="J752" s="173"/>
    </row>
    <row r="753" spans="2:10" x14ac:dyDescent="0.15">
      <c r="B753" s="171"/>
      <c r="C753" s="172"/>
      <c r="D753" s="172"/>
      <c r="E753" s="173"/>
      <c r="F753" s="173"/>
      <c r="G753" s="174"/>
      <c r="H753" s="172"/>
      <c r="I753" s="172"/>
      <c r="J753" s="173"/>
    </row>
    <row r="754" spans="2:10" x14ac:dyDescent="0.15">
      <c r="B754" s="171"/>
      <c r="C754" s="172"/>
      <c r="D754" s="172"/>
      <c r="E754" s="173"/>
      <c r="F754" s="173"/>
      <c r="G754" s="174"/>
      <c r="H754" s="172"/>
      <c r="I754" s="172"/>
      <c r="J754" s="173"/>
    </row>
    <row r="755" spans="2:10" x14ac:dyDescent="0.15">
      <c r="B755" s="171"/>
      <c r="C755" s="172"/>
      <c r="D755" s="172"/>
      <c r="E755" s="173"/>
      <c r="F755" s="173"/>
      <c r="G755" s="174"/>
      <c r="H755" s="172"/>
      <c r="I755" s="172"/>
      <c r="J755" s="173"/>
    </row>
    <row r="756" spans="2:10" x14ac:dyDescent="0.15">
      <c r="B756" s="171"/>
      <c r="C756" s="172"/>
      <c r="D756" s="172"/>
      <c r="E756" s="173"/>
      <c r="F756" s="173"/>
      <c r="G756" s="174"/>
      <c r="H756" s="172"/>
      <c r="I756" s="172"/>
      <c r="J756" s="173"/>
    </row>
    <row r="757" spans="2:10" x14ac:dyDescent="0.15">
      <c r="B757" s="171"/>
      <c r="C757" s="172"/>
      <c r="D757" s="172"/>
      <c r="E757" s="173"/>
      <c r="F757" s="173"/>
      <c r="G757" s="174"/>
      <c r="H757" s="172"/>
      <c r="I757" s="172"/>
      <c r="J757" s="173"/>
    </row>
    <row r="758" spans="2:10" x14ac:dyDescent="0.15">
      <c r="B758" s="171"/>
      <c r="C758" s="172"/>
      <c r="D758" s="172"/>
      <c r="E758" s="173"/>
      <c r="F758" s="173"/>
      <c r="G758" s="174"/>
      <c r="H758" s="172"/>
      <c r="I758" s="172"/>
      <c r="J758" s="173"/>
    </row>
    <row r="759" spans="2:10" x14ac:dyDescent="0.15">
      <c r="B759" s="171"/>
      <c r="C759" s="172"/>
      <c r="D759" s="172"/>
      <c r="E759" s="173"/>
      <c r="F759" s="173"/>
      <c r="G759" s="174"/>
      <c r="H759" s="172"/>
      <c r="I759" s="172"/>
      <c r="J759" s="173"/>
    </row>
    <row r="760" spans="2:10" x14ac:dyDescent="0.15">
      <c r="B760" s="171"/>
      <c r="C760" s="172"/>
      <c r="D760" s="172"/>
      <c r="E760" s="173"/>
      <c r="F760" s="173"/>
      <c r="G760" s="174"/>
      <c r="H760" s="172"/>
      <c r="I760" s="172"/>
      <c r="J760" s="173"/>
    </row>
    <row r="761" spans="2:10" x14ac:dyDescent="0.15">
      <c r="B761" s="171"/>
      <c r="C761" s="172"/>
      <c r="D761" s="172"/>
      <c r="E761" s="173"/>
      <c r="F761" s="173"/>
      <c r="G761" s="174"/>
      <c r="H761" s="172"/>
      <c r="I761" s="172"/>
      <c r="J761" s="173"/>
    </row>
    <row r="762" spans="2:10" x14ac:dyDescent="0.15">
      <c r="B762" s="171"/>
      <c r="C762" s="172"/>
      <c r="D762" s="172"/>
      <c r="E762" s="173"/>
      <c r="F762" s="173"/>
      <c r="G762" s="174"/>
      <c r="H762" s="172"/>
      <c r="I762" s="172"/>
      <c r="J762" s="173"/>
    </row>
    <row r="763" spans="2:10" x14ac:dyDescent="0.15">
      <c r="B763" s="171"/>
      <c r="C763" s="172"/>
      <c r="D763" s="172"/>
      <c r="E763" s="173"/>
      <c r="F763" s="173"/>
      <c r="G763" s="174"/>
      <c r="H763" s="172"/>
      <c r="I763" s="172"/>
      <c r="J763" s="173"/>
    </row>
    <row r="764" spans="2:10" x14ac:dyDescent="0.15">
      <c r="B764" s="171"/>
      <c r="C764" s="172"/>
      <c r="D764" s="172"/>
      <c r="E764" s="173"/>
      <c r="F764" s="173"/>
      <c r="G764" s="174"/>
      <c r="H764" s="172"/>
      <c r="I764" s="172"/>
      <c r="J764" s="173"/>
    </row>
    <row r="765" spans="2:10" x14ac:dyDescent="0.15">
      <c r="B765" s="171"/>
      <c r="C765" s="172"/>
      <c r="D765" s="172"/>
      <c r="E765" s="173"/>
      <c r="F765" s="173"/>
      <c r="G765" s="174"/>
      <c r="H765" s="172"/>
      <c r="I765" s="172"/>
      <c r="J765" s="173"/>
    </row>
    <row r="766" spans="2:10" x14ac:dyDescent="0.15">
      <c r="B766" s="171"/>
      <c r="C766" s="172"/>
      <c r="D766" s="172"/>
      <c r="E766" s="173"/>
      <c r="F766" s="173"/>
      <c r="G766" s="174"/>
      <c r="H766" s="172"/>
      <c r="I766" s="172"/>
      <c r="J766" s="173"/>
    </row>
    <row r="767" spans="2:10" x14ac:dyDescent="0.15">
      <c r="B767" s="171"/>
      <c r="C767" s="172"/>
      <c r="D767" s="172"/>
      <c r="E767" s="173"/>
      <c r="F767" s="173"/>
      <c r="G767" s="174"/>
      <c r="H767" s="172"/>
      <c r="I767" s="172"/>
      <c r="J767" s="173"/>
    </row>
    <row r="768" spans="2:10" x14ac:dyDescent="0.15">
      <c r="B768" s="171"/>
      <c r="C768" s="172"/>
      <c r="D768" s="172"/>
      <c r="E768" s="173"/>
      <c r="F768" s="173"/>
      <c r="G768" s="174"/>
      <c r="H768" s="172"/>
      <c r="I768" s="172"/>
      <c r="J768" s="173"/>
    </row>
    <row r="769" spans="2:10" x14ac:dyDescent="0.15">
      <c r="B769" s="171"/>
      <c r="C769" s="172"/>
      <c r="D769" s="172"/>
      <c r="E769" s="173"/>
      <c r="F769" s="173"/>
      <c r="G769" s="174"/>
      <c r="H769" s="172"/>
      <c r="I769" s="172"/>
      <c r="J769" s="173"/>
    </row>
    <row r="770" spans="2:10" x14ac:dyDescent="0.15">
      <c r="B770" s="171"/>
      <c r="C770" s="172"/>
      <c r="D770" s="172"/>
      <c r="E770" s="173"/>
      <c r="F770" s="173"/>
      <c r="G770" s="174"/>
      <c r="H770" s="172"/>
      <c r="I770" s="172"/>
      <c r="J770" s="173"/>
    </row>
    <row r="771" spans="2:10" x14ac:dyDescent="0.15">
      <c r="B771" s="171"/>
      <c r="C771" s="172"/>
      <c r="D771" s="172"/>
      <c r="E771" s="173"/>
      <c r="F771" s="173"/>
      <c r="G771" s="174"/>
      <c r="H771" s="172"/>
      <c r="I771" s="172"/>
      <c r="J771" s="173"/>
    </row>
    <row r="772" spans="2:10" x14ac:dyDescent="0.15">
      <c r="B772" s="171"/>
      <c r="C772" s="172"/>
      <c r="D772" s="172"/>
      <c r="E772" s="173"/>
      <c r="F772" s="173"/>
      <c r="G772" s="174"/>
      <c r="H772" s="172"/>
      <c r="I772" s="172"/>
      <c r="J772" s="173"/>
    </row>
    <row r="773" spans="2:10" x14ac:dyDescent="0.15">
      <c r="B773" s="171"/>
      <c r="C773" s="172"/>
      <c r="D773" s="172"/>
      <c r="E773" s="173"/>
      <c r="F773" s="173"/>
      <c r="G773" s="174"/>
      <c r="H773" s="172"/>
      <c r="I773" s="172"/>
      <c r="J773" s="173"/>
    </row>
    <row r="774" spans="2:10" x14ac:dyDescent="0.15">
      <c r="B774" s="171"/>
      <c r="C774" s="172"/>
      <c r="D774" s="172"/>
      <c r="E774" s="173"/>
      <c r="F774" s="173"/>
      <c r="G774" s="174"/>
      <c r="H774" s="172"/>
      <c r="I774" s="172"/>
      <c r="J774" s="173"/>
    </row>
    <row r="775" spans="2:10" x14ac:dyDescent="0.15">
      <c r="B775" s="171"/>
      <c r="C775" s="172"/>
      <c r="D775" s="172"/>
      <c r="E775" s="173"/>
      <c r="F775" s="173"/>
      <c r="G775" s="174"/>
      <c r="H775" s="172"/>
      <c r="I775" s="172"/>
      <c r="J775" s="173"/>
    </row>
    <row r="776" spans="2:10" x14ac:dyDescent="0.15">
      <c r="B776" s="171"/>
      <c r="C776" s="172"/>
      <c r="D776" s="172"/>
      <c r="E776" s="173"/>
      <c r="F776" s="173"/>
      <c r="G776" s="174"/>
      <c r="H776" s="172"/>
      <c r="I776" s="172"/>
      <c r="J776" s="173"/>
    </row>
    <row r="777" spans="2:10" x14ac:dyDescent="0.15">
      <c r="B777" s="171"/>
      <c r="C777" s="172"/>
      <c r="D777" s="172"/>
      <c r="E777" s="173"/>
      <c r="F777" s="173"/>
      <c r="G777" s="174"/>
      <c r="H777" s="172"/>
      <c r="I777" s="172"/>
      <c r="J777" s="173"/>
    </row>
    <row r="778" spans="2:10" x14ac:dyDescent="0.15">
      <c r="B778" s="171"/>
      <c r="C778" s="172"/>
      <c r="D778" s="172"/>
      <c r="E778" s="173"/>
      <c r="F778" s="173"/>
      <c r="G778" s="174"/>
      <c r="H778" s="172"/>
      <c r="I778" s="172"/>
      <c r="J778" s="173"/>
    </row>
    <row r="779" spans="2:10" x14ac:dyDescent="0.15">
      <c r="B779" s="171"/>
      <c r="C779" s="172"/>
      <c r="D779" s="172"/>
      <c r="E779" s="173"/>
      <c r="F779" s="173"/>
      <c r="G779" s="174"/>
      <c r="H779" s="172"/>
      <c r="I779" s="172"/>
      <c r="J779" s="173"/>
    </row>
    <row r="780" spans="2:10" x14ac:dyDescent="0.15">
      <c r="B780" s="171"/>
      <c r="C780" s="172"/>
      <c r="D780" s="172"/>
      <c r="E780" s="173"/>
      <c r="F780" s="173"/>
      <c r="G780" s="174"/>
      <c r="H780" s="172"/>
      <c r="I780" s="172"/>
      <c r="J780" s="173"/>
    </row>
    <row r="781" spans="2:10" x14ac:dyDescent="0.15">
      <c r="B781" s="171"/>
      <c r="C781" s="172"/>
      <c r="D781" s="172"/>
      <c r="E781" s="173"/>
      <c r="F781" s="173"/>
      <c r="G781" s="174"/>
      <c r="H781" s="172"/>
      <c r="I781" s="172"/>
      <c r="J781" s="173"/>
    </row>
    <row r="782" spans="2:10" x14ac:dyDescent="0.15">
      <c r="B782" s="171"/>
      <c r="C782" s="172"/>
      <c r="D782" s="172"/>
      <c r="E782" s="173"/>
      <c r="F782" s="173"/>
      <c r="G782" s="174"/>
      <c r="H782" s="172"/>
      <c r="I782" s="172"/>
      <c r="J782" s="173"/>
    </row>
    <row r="783" spans="2:10" x14ac:dyDescent="0.15">
      <c r="B783" s="171"/>
      <c r="C783" s="172"/>
      <c r="D783" s="172"/>
      <c r="E783" s="173"/>
      <c r="F783" s="173"/>
      <c r="G783" s="174"/>
      <c r="H783" s="172"/>
      <c r="I783" s="172"/>
      <c r="J783" s="173"/>
    </row>
    <row r="784" spans="2:10" x14ac:dyDescent="0.15">
      <c r="B784" s="171"/>
      <c r="C784" s="172"/>
      <c r="D784" s="172"/>
      <c r="E784" s="173"/>
      <c r="F784" s="173"/>
      <c r="G784" s="174"/>
      <c r="H784" s="172"/>
      <c r="I784" s="172"/>
      <c r="J784" s="173"/>
    </row>
    <row r="785" spans="2:10" x14ac:dyDescent="0.15">
      <c r="B785" s="171"/>
      <c r="C785" s="172"/>
      <c r="D785" s="172"/>
      <c r="E785" s="173"/>
      <c r="F785" s="173"/>
      <c r="G785" s="174"/>
      <c r="H785" s="172"/>
      <c r="I785" s="172"/>
      <c r="J785" s="173"/>
    </row>
    <row r="786" spans="2:10" x14ac:dyDescent="0.15">
      <c r="B786" s="171"/>
      <c r="C786" s="172"/>
      <c r="D786" s="172"/>
      <c r="E786" s="173"/>
      <c r="F786" s="173"/>
      <c r="G786" s="174"/>
      <c r="H786" s="172"/>
      <c r="I786" s="172"/>
      <c r="J786" s="173"/>
    </row>
    <row r="787" spans="2:10" x14ac:dyDescent="0.15">
      <c r="B787" s="171"/>
      <c r="C787" s="172"/>
      <c r="D787" s="172"/>
      <c r="E787" s="173"/>
      <c r="F787" s="173"/>
      <c r="G787" s="174"/>
      <c r="H787" s="172"/>
      <c r="I787" s="172"/>
      <c r="J787" s="173"/>
    </row>
    <row r="788" spans="2:10" x14ac:dyDescent="0.15">
      <c r="B788" s="171"/>
      <c r="C788" s="172"/>
      <c r="D788" s="172"/>
      <c r="E788" s="173"/>
      <c r="F788" s="173"/>
      <c r="G788" s="174"/>
      <c r="H788" s="172"/>
      <c r="I788" s="172"/>
      <c r="J788" s="173"/>
    </row>
    <row r="789" spans="2:10" x14ac:dyDescent="0.15">
      <c r="B789" s="171"/>
      <c r="C789" s="172"/>
      <c r="D789" s="172"/>
      <c r="E789" s="173"/>
      <c r="F789" s="173"/>
      <c r="G789" s="174"/>
      <c r="H789" s="172"/>
      <c r="I789" s="172"/>
      <c r="J789" s="173"/>
    </row>
    <row r="790" spans="2:10" x14ac:dyDescent="0.15">
      <c r="B790" s="171"/>
      <c r="C790" s="172"/>
      <c r="D790" s="172"/>
      <c r="E790" s="173"/>
      <c r="F790" s="173"/>
      <c r="G790" s="174"/>
      <c r="H790" s="172"/>
      <c r="I790" s="172"/>
      <c r="J790" s="173"/>
    </row>
    <row r="791" spans="2:10" x14ac:dyDescent="0.15">
      <c r="B791" s="171"/>
      <c r="C791" s="172"/>
      <c r="D791" s="172"/>
      <c r="E791" s="173"/>
      <c r="F791" s="173"/>
      <c r="G791" s="174"/>
      <c r="H791" s="172"/>
      <c r="I791" s="172"/>
      <c r="J791" s="173"/>
    </row>
    <row r="792" spans="2:10" x14ac:dyDescent="0.15">
      <c r="B792" s="171"/>
      <c r="C792" s="172"/>
      <c r="D792" s="172"/>
      <c r="E792" s="173"/>
      <c r="F792" s="173"/>
      <c r="G792" s="174"/>
      <c r="H792" s="172"/>
      <c r="I792" s="172"/>
      <c r="J792" s="173"/>
    </row>
    <row r="793" spans="2:10" x14ac:dyDescent="0.15">
      <c r="B793" s="171"/>
      <c r="C793" s="172"/>
      <c r="D793" s="172"/>
      <c r="E793" s="173"/>
      <c r="F793" s="173"/>
      <c r="G793" s="174"/>
      <c r="H793" s="172"/>
      <c r="I793" s="172"/>
      <c r="J793" s="173"/>
    </row>
    <row r="794" spans="2:10" x14ac:dyDescent="0.15">
      <c r="B794" s="171"/>
      <c r="C794" s="172"/>
      <c r="D794" s="172"/>
      <c r="E794" s="173"/>
      <c r="F794" s="173"/>
      <c r="G794" s="174"/>
      <c r="H794" s="172"/>
      <c r="I794" s="172"/>
      <c r="J794" s="173"/>
    </row>
    <row r="795" spans="2:10" x14ac:dyDescent="0.15">
      <c r="B795" s="171"/>
      <c r="C795" s="172"/>
      <c r="D795" s="172"/>
      <c r="E795" s="173"/>
      <c r="F795" s="173"/>
      <c r="G795" s="174"/>
      <c r="H795" s="172"/>
      <c r="I795" s="172"/>
      <c r="J795" s="173"/>
    </row>
    <row r="796" spans="2:10" x14ac:dyDescent="0.15">
      <c r="B796" s="171"/>
      <c r="C796" s="172"/>
      <c r="D796" s="172"/>
      <c r="E796" s="173"/>
      <c r="F796" s="173"/>
      <c r="G796" s="174"/>
      <c r="H796" s="172"/>
      <c r="I796" s="172"/>
      <c r="J796" s="173"/>
    </row>
    <row r="797" spans="2:10" x14ac:dyDescent="0.15">
      <c r="B797" s="171"/>
      <c r="C797" s="172"/>
      <c r="D797" s="172"/>
      <c r="E797" s="173"/>
      <c r="F797" s="173"/>
      <c r="G797" s="174"/>
      <c r="H797" s="172"/>
      <c r="I797" s="172"/>
      <c r="J797" s="173"/>
    </row>
    <row r="798" spans="2:10" x14ac:dyDescent="0.15">
      <c r="B798" s="171"/>
      <c r="C798" s="172"/>
      <c r="D798" s="172"/>
      <c r="E798" s="173"/>
      <c r="F798" s="173"/>
      <c r="G798" s="174"/>
      <c r="H798" s="172"/>
      <c r="I798" s="172"/>
      <c r="J798" s="173"/>
    </row>
    <row r="799" spans="2:10" x14ac:dyDescent="0.15">
      <c r="B799" s="171"/>
      <c r="C799" s="172"/>
      <c r="D799" s="172"/>
      <c r="E799" s="173"/>
      <c r="F799" s="173"/>
      <c r="G799" s="174"/>
      <c r="H799" s="172"/>
      <c r="I799" s="172"/>
      <c r="J799" s="173"/>
    </row>
    <row r="800" spans="2:10" x14ac:dyDescent="0.15">
      <c r="B800" s="171"/>
      <c r="C800" s="172"/>
      <c r="D800" s="172"/>
      <c r="E800" s="173"/>
      <c r="F800" s="173"/>
      <c r="G800" s="174"/>
      <c r="H800" s="172"/>
      <c r="I800" s="172"/>
      <c r="J800" s="173"/>
    </row>
    <row r="801" spans="2:10" x14ac:dyDescent="0.15">
      <c r="B801" s="171"/>
      <c r="C801" s="172"/>
      <c r="D801" s="172"/>
      <c r="E801" s="173"/>
      <c r="F801" s="173"/>
      <c r="G801" s="174"/>
      <c r="H801" s="172"/>
      <c r="I801" s="172"/>
      <c r="J801" s="173"/>
    </row>
    <row r="802" spans="2:10" x14ac:dyDescent="0.15">
      <c r="B802" s="171"/>
      <c r="C802" s="172"/>
      <c r="D802" s="172"/>
      <c r="E802" s="173"/>
      <c r="F802" s="173"/>
      <c r="G802" s="174"/>
      <c r="H802" s="172"/>
      <c r="I802" s="172"/>
      <c r="J802" s="173"/>
    </row>
    <row r="803" spans="2:10" x14ac:dyDescent="0.15">
      <c r="B803" s="171"/>
      <c r="C803" s="172"/>
      <c r="D803" s="172"/>
      <c r="E803" s="173"/>
      <c r="F803" s="173"/>
      <c r="G803" s="174"/>
      <c r="H803" s="172"/>
      <c r="I803" s="172"/>
      <c r="J803" s="173"/>
    </row>
    <row r="804" spans="2:10" x14ac:dyDescent="0.15">
      <c r="B804" s="171"/>
      <c r="C804" s="172"/>
      <c r="D804" s="172"/>
      <c r="E804" s="173"/>
      <c r="F804" s="173"/>
      <c r="G804" s="174"/>
      <c r="H804" s="172"/>
      <c r="I804" s="172"/>
      <c r="J804" s="173"/>
    </row>
    <row r="805" spans="2:10" x14ac:dyDescent="0.15">
      <c r="B805" s="171"/>
      <c r="C805" s="172"/>
      <c r="D805" s="172"/>
      <c r="E805" s="173"/>
      <c r="F805" s="173"/>
      <c r="G805" s="174"/>
      <c r="H805" s="172"/>
      <c r="I805" s="172"/>
      <c r="J805" s="173"/>
    </row>
    <row r="806" spans="2:10" x14ac:dyDescent="0.15">
      <c r="B806" s="171"/>
      <c r="C806" s="172"/>
      <c r="D806" s="172"/>
      <c r="E806" s="173"/>
      <c r="F806" s="173"/>
      <c r="G806" s="174"/>
      <c r="H806" s="172"/>
      <c r="I806" s="172"/>
      <c r="J806" s="173"/>
    </row>
    <row r="807" spans="2:10" x14ac:dyDescent="0.15">
      <c r="B807" s="171"/>
      <c r="C807" s="172"/>
      <c r="D807" s="172"/>
      <c r="E807" s="173"/>
      <c r="F807" s="173"/>
      <c r="G807" s="174"/>
      <c r="H807" s="172"/>
      <c r="I807" s="172"/>
      <c r="J807" s="173"/>
    </row>
    <row r="808" spans="2:10" x14ac:dyDescent="0.15">
      <c r="B808" s="171"/>
      <c r="C808" s="172"/>
      <c r="D808" s="172"/>
      <c r="E808" s="173"/>
      <c r="F808" s="173"/>
      <c r="G808" s="174"/>
      <c r="H808" s="172"/>
      <c r="I808" s="172"/>
      <c r="J808" s="173"/>
    </row>
    <row r="809" spans="2:10" x14ac:dyDescent="0.15">
      <c r="B809" s="171"/>
      <c r="C809" s="172"/>
      <c r="D809" s="172"/>
      <c r="E809" s="173"/>
      <c r="F809" s="173"/>
      <c r="G809" s="174"/>
      <c r="H809" s="172"/>
      <c r="I809" s="172"/>
      <c r="J809" s="173"/>
    </row>
    <row r="810" spans="2:10" x14ac:dyDescent="0.15">
      <c r="B810" s="171"/>
      <c r="C810" s="172"/>
      <c r="D810" s="172"/>
      <c r="E810" s="173"/>
      <c r="F810" s="173"/>
      <c r="G810" s="174"/>
      <c r="H810" s="172"/>
      <c r="I810" s="172"/>
      <c r="J810" s="173"/>
    </row>
    <row r="811" spans="2:10" x14ac:dyDescent="0.15">
      <c r="B811" s="171"/>
      <c r="C811" s="172"/>
      <c r="D811" s="172"/>
      <c r="E811" s="173"/>
      <c r="F811" s="173"/>
      <c r="G811" s="174"/>
      <c r="H811" s="172"/>
      <c r="I811" s="172"/>
      <c r="J811" s="173"/>
    </row>
    <row r="812" spans="2:10" x14ac:dyDescent="0.15">
      <c r="B812" s="171"/>
      <c r="C812" s="172"/>
      <c r="D812" s="172"/>
      <c r="E812" s="173"/>
      <c r="F812" s="173"/>
      <c r="G812" s="174"/>
      <c r="H812" s="172"/>
      <c r="I812" s="172"/>
      <c r="J812" s="173"/>
    </row>
    <row r="813" spans="2:10" x14ac:dyDescent="0.15">
      <c r="B813" s="171"/>
      <c r="C813" s="172"/>
      <c r="D813" s="172"/>
      <c r="E813" s="173"/>
      <c r="F813" s="173"/>
      <c r="G813" s="174"/>
      <c r="H813" s="172"/>
      <c r="I813" s="172"/>
      <c r="J813" s="173"/>
    </row>
    <row r="814" spans="2:10" x14ac:dyDescent="0.15">
      <c r="B814" s="171"/>
      <c r="C814" s="172"/>
      <c r="D814" s="172"/>
      <c r="E814" s="173"/>
      <c r="F814" s="173"/>
      <c r="G814" s="174"/>
      <c r="H814" s="172"/>
      <c r="I814" s="172"/>
      <c r="J814" s="173"/>
    </row>
    <row r="815" spans="2:10" x14ac:dyDescent="0.15">
      <c r="B815" s="171"/>
      <c r="C815" s="172"/>
      <c r="D815" s="172"/>
      <c r="E815" s="173"/>
      <c r="F815" s="173"/>
      <c r="G815" s="174"/>
      <c r="H815" s="172"/>
      <c r="I815" s="172"/>
      <c r="J815" s="173"/>
    </row>
    <row r="816" spans="2:10" x14ac:dyDescent="0.15">
      <c r="B816" s="171"/>
      <c r="C816" s="172"/>
      <c r="D816" s="172"/>
      <c r="E816" s="173"/>
      <c r="F816" s="173"/>
      <c r="G816" s="174"/>
      <c r="H816" s="172"/>
      <c r="I816" s="172"/>
      <c r="J816" s="173"/>
    </row>
    <row r="817" spans="2:10" x14ac:dyDescent="0.15">
      <c r="B817" s="171"/>
      <c r="C817" s="172"/>
      <c r="D817" s="172"/>
      <c r="E817" s="173"/>
      <c r="F817" s="173"/>
      <c r="G817" s="174"/>
      <c r="H817" s="172"/>
      <c r="I817" s="172"/>
      <c r="J817" s="173"/>
    </row>
    <row r="818" spans="2:10" x14ac:dyDescent="0.15">
      <c r="B818" s="171"/>
      <c r="C818" s="172"/>
      <c r="D818" s="172"/>
      <c r="E818" s="173"/>
      <c r="F818" s="173"/>
      <c r="G818" s="174"/>
      <c r="H818" s="172"/>
      <c r="I818" s="172"/>
      <c r="J818" s="173"/>
    </row>
    <row r="819" spans="2:10" x14ac:dyDescent="0.15">
      <c r="B819" s="171"/>
      <c r="C819" s="172"/>
      <c r="D819" s="172"/>
      <c r="E819" s="173"/>
      <c r="F819" s="173"/>
      <c r="G819" s="174"/>
      <c r="H819" s="172"/>
      <c r="I819" s="172"/>
      <c r="J819" s="173"/>
    </row>
    <row r="820" spans="2:10" x14ac:dyDescent="0.15">
      <c r="B820" s="171"/>
      <c r="C820" s="172"/>
      <c r="D820" s="172"/>
      <c r="E820" s="173"/>
      <c r="F820" s="173"/>
      <c r="G820" s="174"/>
      <c r="H820" s="172"/>
      <c r="I820" s="172"/>
      <c r="J820" s="173"/>
    </row>
    <row r="821" spans="2:10" x14ac:dyDescent="0.15">
      <c r="B821" s="171"/>
      <c r="C821" s="172"/>
      <c r="D821" s="172"/>
      <c r="E821" s="173"/>
      <c r="F821" s="173"/>
      <c r="G821" s="174"/>
      <c r="H821" s="172"/>
      <c r="I821" s="172"/>
      <c r="J821" s="173"/>
    </row>
    <row r="822" spans="2:10" x14ac:dyDescent="0.15">
      <c r="B822" s="171"/>
      <c r="C822" s="172"/>
      <c r="D822" s="172"/>
      <c r="E822" s="173"/>
      <c r="F822" s="173"/>
      <c r="G822" s="174"/>
      <c r="H822" s="172"/>
      <c r="I822" s="172"/>
      <c r="J822" s="173"/>
    </row>
    <row r="823" spans="2:10" x14ac:dyDescent="0.15">
      <c r="B823" s="171"/>
      <c r="C823" s="172"/>
      <c r="D823" s="172"/>
      <c r="E823" s="173"/>
      <c r="F823" s="173"/>
      <c r="G823" s="174"/>
      <c r="H823" s="172"/>
      <c r="I823" s="172"/>
      <c r="J823" s="173"/>
    </row>
    <row r="824" spans="2:10" x14ac:dyDescent="0.15">
      <c r="B824" s="171"/>
      <c r="C824" s="172"/>
      <c r="D824" s="172"/>
      <c r="E824" s="173"/>
      <c r="F824" s="173"/>
      <c r="G824" s="174"/>
      <c r="H824" s="172"/>
      <c r="I824" s="172"/>
      <c r="J824" s="173"/>
    </row>
    <row r="825" spans="2:10" x14ac:dyDescent="0.15">
      <c r="B825" s="171"/>
      <c r="C825" s="172"/>
      <c r="D825" s="172"/>
      <c r="E825" s="173"/>
      <c r="F825" s="173"/>
      <c r="G825" s="174"/>
      <c r="H825" s="172"/>
      <c r="I825" s="172"/>
      <c r="J825" s="173"/>
    </row>
    <row r="826" spans="2:10" x14ac:dyDescent="0.15">
      <c r="B826" s="171"/>
      <c r="C826" s="172"/>
      <c r="D826" s="172"/>
      <c r="E826" s="173"/>
      <c r="F826" s="173"/>
      <c r="G826" s="174"/>
      <c r="H826" s="172"/>
      <c r="I826" s="172"/>
      <c r="J826" s="173"/>
    </row>
    <row r="830" spans="2:10" x14ac:dyDescent="0.15">
      <c r="B830" s="172"/>
      <c r="C830" s="172"/>
      <c r="D830" s="172"/>
      <c r="E830" s="173"/>
      <c r="F830" s="173"/>
      <c r="G830" s="174"/>
      <c r="H830" s="172"/>
      <c r="I830" s="172"/>
      <c r="J830" s="173"/>
    </row>
    <row r="831" spans="2:10" x14ac:dyDescent="0.15">
      <c r="B831" s="172"/>
      <c r="C831" s="172"/>
      <c r="D831" s="172"/>
      <c r="E831" s="173"/>
      <c r="F831" s="173"/>
      <c r="G831" s="174"/>
      <c r="H831" s="172"/>
      <c r="I831" s="172"/>
      <c r="J831" s="173"/>
    </row>
    <row r="832" spans="2:10" x14ac:dyDescent="0.15">
      <c r="B832" s="172"/>
      <c r="C832" s="172"/>
      <c r="D832" s="172"/>
      <c r="E832" s="173"/>
      <c r="F832" s="173"/>
      <c r="G832" s="174"/>
      <c r="H832" s="172"/>
      <c r="I832" s="172"/>
      <c r="J832" s="173"/>
    </row>
    <row r="833" spans="2:10" x14ac:dyDescent="0.15">
      <c r="B833" s="172"/>
      <c r="C833" s="172"/>
      <c r="D833" s="172"/>
      <c r="E833" s="173"/>
      <c r="F833" s="173"/>
      <c r="G833" s="174"/>
      <c r="H833" s="172"/>
      <c r="I833" s="172"/>
      <c r="J833" s="173"/>
    </row>
  </sheetData>
  <phoneticPr fontId="3"/>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EN46"/>
  <sheetViews>
    <sheetView showGridLines="0" zoomScale="70" zoomScaleNormal="70" zoomScaleSheetLayoutView="80" zoomScalePageLayoutView="80" workbookViewId="0"/>
  </sheetViews>
  <sheetFormatPr defaultColWidth="1.5" defaultRowHeight="18.75" x14ac:dyDescent="0.15"/>
  <cols>
    <col min="1" max="1" width="1.5" style="55" customWidth="1"/>
    <col min="2" max="143" width="1.5" style="50" customWidth="1"/>
    <col min="144" max="144" width="1.5" style="55" customWidth="1"/>
    <col min="145" max="16384" width="1.5" style="50"/>
  </cols>
  <sheetData>
    <row r="1" spans="1:144" s="55" customFormat="1" ht="18.75" customHeight="1" thickBot="1" x14ac:dyDescent="0.2">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row>
    <row r="2" spans="1:144" ht="37.5" customHeight="1" thickBot="1" x14ac:dyDescent="0.2">
      <c r="A2" s="75"/>
      <c r="B2" s="51"/>
      <c r="C2" s="52" t="s">
        <v>51</v>
      </c>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4"/>
      <c r="EN2" s="75"/>
    </row>
    <row r="3" spans="1:144" s="55" customFormat="1" ht="19.5" thickBot="1" x14ac:dyDescent="0.2">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s="55" customFormat="1" x14ac:dyDescent="0.15">
      <c r="A4" s="94"/>
      <c r="B4" s="111" t="s">
        <v>52</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95"/>
    </row>
    <row r="5" spans="1:144" s="55" customFormat="1" x14ac:dyDescent="0.15">
      <c r="A5" s="94"/>
      <c r="B5" s="284" t="s">
        <v>53</v>
      </c>
      <c r="C5" s="285"/>
      <c r="D5" s="285"/>
      <c r="E5" s="285"/>
      <c r="F5" s="285"/>
      <c r="G5" s="285"/>
      <c r="H5" s="285"/>
      <c r="I5" s="285"/>
      <c r="J5" s="285"/>
      <c r="K5" s="285"/>
      <c r="L5" s="285"/>
      <c r="M5" s="285"/>
      <c r="N5" s="285"/>
      <c r="O5" s="285"/>
      <c r="P5" s="285"/>
      <c r="Q5" s="285"/>
      <c r="R5" s="285"/>
      <c r="S5" s="285"/>
      <c r="T5" s="286"/>
      <c r="U5" s="285" t="s">
        <v>54</v>
      </c>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c r="DM5" s="285"/>
      <c r="DN5" s="285"/>
      <c r="DO5" s="285"/>
      <c r="DP5" s="285"/>
      <c r="DQ5" s="285"/>
      <c r="DR5" s="285"/>
      <c r="DS5" s="285"/>
      <c r="DT5" s="285"/>
      <c r="DU5" s="285"/>
      <c r="DV5" s="285"/>
      <c r="DW5" s="285"/>
      <c r="DX5" s="285"/>
      <c r="DY5" s="285"/>
      <c r="DZ5" s="285"/>
      <c r="EA5" s="285"/>
      <c r="EB5" s="285"/>
      <c r="EC5" s="285"/>
      <c r="ED5" s="285"/>
      <c r="EE5" s="285"/>
      <c r="EF5" s="285"/>
      <c r="EG5" s="285"/>
      <c r="EH5" s="285"/>
      <c r="EI5" s="285"/>
      <c r="EJ5" s="285"/>
      <c r="EK5" s="285"/>
      <c r="EL5" s="285"/>
      <c r="EM5" s="285"/>
      <c r="EN5" s="95"/>
    </row>
    <row r="6" spans="1:144" s="55" customFormat="1" x14ac:dyDescent="0.15">
      <c r="A6" s="94"/>
      <c r="B6" s="287"/>
      <c r="C6" s="288"/>
      <c r="D6" s="288"/>
      <c r="E6" s="288"/>
      <c r="F6" s="288"/>
      <c r="G6" s="288"/>
      <c r="H6" s="288"/>
      <c r="I6" s="288"/>
      <c r="J6" s="288"/>
      <c r="K6" s="288"/>
      <c r="L6" s="288"/>
      <c r="M6" s="288"/>
      <c r="N6" s="288"/>
      <c r="O6" s="288"/>
      <c r="P6" s="288"/>
      <c r="Q6" s="288"/>
      <c r="R6" s="288"/>
      <c r="S6" s="288"/>
      <c r="T6" s="289"/>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95"/>
    </row>
    <row r="7" spans="1:144" s="55" customFormat="1" ht="18.75" customHeight="1" x14ac:dyDescent="0.15">
      <c r="A7" s="94"/>
      <c r="B7" s="284" t="s">
        <v>55</v>
      </c>
      <c r="C7" s="285"/>
      <c r="D7" s="285"/>
      <c r="E7" s="285"/>
      <c r="F7" s="285"/>
      <c r="G7" s="285"/>
      <c r="H7" s="285"/>
      <c r="I7" s="285"/>
      <c r="J7" s="285"/>
      <c r="K7" s="285"/>
      <c r="L7" s="285"/>
      <c r="M7" s="285"/>
      <c r="N7" s="285"/>
      <c r="O7" s="285"/>
      <c r="P7" s="285"/>
      <c r="Q7" s="285"/>
      <c r="R7" s="285"/>
      <c r="S7" s="285"/>
      <c r="T7" s="286"/>
      <c r="U7" s="285" t="s">
        <v>56</v>
      </c>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285"/>
      <c r="DD7" s="285"/>
      <c r="DE7" s="285"/>
      <c r="DF7" s="285"/>
      <c r="DG7" s="285"/>
      <c r="DH7" s="285"/>
      <c r="DI7" s="285"/>
      <c r="DJ7" s="285"/>
      <c r="DK7" s="285"/>
      <c r="DL7" s="285"/>
      <c r="DM7" s="285"/>
      <c r="DN7" s="285"/>
      <c r="DO7" s="285"/>
      <c r="DP7" s="285"/>
      <c r="DQ7" s="285"/>
      <c r="DR7" s="285"/>
      <c r="DS7" s="285"/>
      <c r="DT7" s="285"/>
      <c r="DU7" s="285"/>
      <c r="DV7" s="285"/>
      <c r="DW7" s="285"/>
      <c r="DX7" s="285"/>
      <c r="DY7" s="285"/>
      <c r="DZ7" s="285"/>
      <c r="EA7" s="285"/>
      <c r="EB7" s="285"/>
      <c r="EC7" s="285"/>
      <c r="ED7" s="285"/>
      <c r="EE7" s="285"/>
      <c r="EF7" s="285"/>
      <c r="EG7" s="285"/>
      <c r="EH7" s="285"/>
      <c r="EI7" s="285"/>
      <c r="EJ7" s="285"/>
      <c r="EK7" s="285"/>
      <c r="EL7" s="285"/>
      <c r="EM7" s="285"/>
      <c r="EN7" s="95"/>
    </row>
    <row r="8" spans="1:144" s="55" customFormat="1" x14ac:dyDescent="0.15">
      <c r="A8" s="94"/>
      <c r="B8" s="290"/>
      <c r="C8" s="291"/>
      <c r="D8" s="291"/>
      <c r="E8" s="291"/>
      <c r="F8" s="291"/>
      <c r="G8" s="291"/>
      <c r="H8" s="291"/>
      <c r="I8" s="291"/>
      <c r="J8" s="291"/>
      <c r="K8" s="291"/>
      <c r="L8" s="291"/>
      <c r="M8" s="291"/>
      <c r="N8" s="291"/>
      <c r="O8" s="291"/>
      <c r="P8" s="291"/>
      <c r="Q8" s="291"/>
      <c r="R8" s="291"/>
      <c r="S8" s="291"/>
      <c r="T8" s="292"/>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c r="CZ8" s="291"/>
      <c r="DA8" s="291"/>
      <c r="DB8" s="291"/>
      <c r="DC8" s="291"/>
      <c r="DD8" s="291"/>
      <c r="DE8" s="291"/>
      <c r="DF8" s="291"/>
      <c r="DG8" s="291"/>
      <c r="DH8" s="291"/>
      <c r="DI8" s="291"/>
      <c r="DJ8" s="291"/>
      <c r="DK8" s="291"/>
      <c r="DL8" s="291"/>
      <c r="DM8" s="291"/>
      <c r="DN8" s="291"/>
      <c r="DO8" s="291"/>
      <c r="DP8" s="291"/>
      <c r="DQ8" s="291"/>
      <c r="DR8" s="291"/>
      <c r="DS8" s="291"/>
      <c r="DT8" s="291"/>
      <c r="DU8" s="291"/>
      <c r="DV8" s="291"/>
      <c r="DW8" s="291"/>
      <c r="DX8" s="291"/>
      <c r="DY8" s="291"/>
      <c r="DZ8" s="291"/>
      <c r="EA8" s="291"/>
      <c r="EB8" s="291"/>
      <c r="EC8" s="291"/>
      <c r="ED8" s="291"/>
      <c r="EE8" s="291"/>
      <c r="EF8" s="291"/>
      <c r="EG8" s="291"/>
      <c r="EH8" s="291"/>
      <c r="EI8" s="291"/>
      <c r="EJ8" s="291"/>
      <c r="EK8" s="291"/>
      <c r="EL8" s="291"/>
      <c r="EM8" s="291"/>
      <c r="EN8" s="95"/>
    </row>
    <row r="9" spans="1:144" s="55" customFormat="1" x14ac:dyDescent="0.15">
      <c r="A9" s="94"/>
      <c r="B9" s="287"/>
      <c r="C9" s="288"/>
      <c r="D9" s="288"/>
      <c r="E9" s="288"/>
      <c r="F9" s="288"/>
      <c r="G9" s="288"/>
      <c r="H9" s="288"/>
      <c r="I9" s="288"/>
      <c r="J9" s="288"/>
      <c r="K9" s="288"/>
      <c r="L9" s="288"/>
      <c r="M9" s="288"/>
      <c r="N9" s="288"/>
      <c r="O9" s="288"/>
      <c r="P9" s="288"/>
      <c r="Q9" s="288"/>
      <c r="R9" s="288"/>
      <c r="S9" s="288"/>
      <c r="T9" s="289"/>
      <c r="U9" s="293" t="s">
        <v>57</v>
      </c>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BR9" s="293"/>
      <c r="BS9" s="293"/>
      <c r="BT9" s="293"/>
      <c r="BU9" s="293"/>
      <c r="BV9" s="293"/>
      <c r="BW9" s="293"/>
      <c r="BX9" s="293"/>
      <c r="BY9" s="293"/>
      <c r="BZ9" s="293"/>
      <c r="CA9" s="293"/>
      <c r="CB9" s="293"/>
      <c r="CC9" s="293"/>
      <c r="CD9" s="293"/>
      <c r="CE9" s="293"/>
      <c r="CF9" s="293"/>
      <c r="CG9" s="293"/>
      <c r="CH9" s="293"/>
      <c r="CI9" s="293"/>
      <c r="CJ9" s="293"/>
      <c r="CK9" s="293"/>
      <c r="CL9" s="293"/>
      <c r="CM9" s="293"/>
      <c r="CN9" s="293"/>
      <c r="CO9" s="293"/>
      <c r="CP9" s="293"/>
      <c r="CQ9" s="293"/>
      <c r="CR9" s="293"/>
      <c r="CS9" s="293"/>
      <c r="CT9" s="293"/>
      <c r="CU9" s="293"/>
      <c r="CV9" s="293"/>
      <c r="CW9" s="293"/>
      <c r="CX9" s="293"/>
      <c r="CY9" s="293"/>
      <c r="CZ9" s="293"/>
      <c r="DA9" s="293"/>
      <c r="DB9" s="293"/>
      <c r="DC9" s="293"/>
      <c r="DD9" s="293"/>
      <c r="DE9" s="293"/>
      <c r="DF9" s="293"/>
      <c r="DG9" s="293"/>
      <c r="DH9" s="293"/>
      <c r="DI9" s="293"/>
      <c r="DJ9" s="293"/>
      <c r="DK9" s="293"/>
      <c r="DL9" s="293"/>
      <c r="DM9" s="293"/>
      <c r="DN9" s="293"/>
      <c r="DO9" s="293"/>
      <c r="DP9" s="293"/>
      <c r="DQ9" s="293"/>
      <c r="DR9" s="293"/>
      <c r="DS9" s="293"/>
      <c r="DT9" s="293"/>
      <c r="DU9" s="293"/>
      <c r="DV9" s="293"/>
      <c r="DW9" s="293"/>
      <c r="DX9" s="293"/>
      <c r="DY9" s="293"/>
      <c r="DZ9" s="293"/>
      <c r="EA9" s="293"/>
      <c r="EB9" s="293"/>
      <c r="EC9" s="293"/>
      <c r="ED9" s="293"/>
      <c r="EE9" s="293"/>
      <c r="EF9" s="293"/>
      <c r="EG9" s="293"/>
      <c r="EH9" s="293"/>
      <c r="EI9" s="293"/>
      <c r="EJ9" s="293"/>
      <c r="EK9" s="293"/>
      <c r="EL9" s="293"/>
      <c r="EM9" s="293"/>
      <c r="EN9" s="95"/>
    </row>
    <row r="10" spans="1:144" s="55" customFormat="1" x14ac:dyDescent="0.15">
      <c r="A10" s="94"/>
      <c r="B10" s="56" t="s">
        <v>58</v>
      </c>
      <c r="C10" s="57"/>
      <c r="D10" s="57"/>
      <c r="E10" s="57"/>
      <c r="F10" s="57"/>
      <c r="G10" s="57"/>
      <c r="H10" s="57"/>
      <c r="I10" s="57"/>
      <c r="J10" s="57"/>
      <c r="K10" s="57"/>
      <c r="L10" s="57"/>
      <c r="M10" s="57"/>
      <c r="N10" s="57"/>
      <c r="O10" s="57"/>
      <c r="P10" s="57"/>
      <c r="Q10" s="57"/>
      <c r="R10" s="57"/>
      <c r="S10" s="57"/>
      <c r="T10" s="58"/>
      <c r="U10" s="57" t="s">
        <v>59</v>
      </c>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95"/>
    </row>
    <row r="11" spans="1:144" s="55" customFormat="1" x14ac:dyDescent="0.15">
      <c r="A11" s="94"/>
      <c r="B11" s="294" t="s">
        <v>60</v>
      </c>
      <c r="C11" s="295"/>
      <c r="D11" s="295"/>
      <c r="E11" s="295"/>
      <c r="F11" s="295"/>
      <c r="G11" s="295"/>
      <c r="H11" s="295"/>
      <c r="I11" s="295"/>
      <c r="J11" s="295"/>
      <c r="K11" s="295"/>
      <c r="L11" s="295"/>
      <c r="M11" s="295"/>
      <c r="N11" s="295"/>
      <c r="O11" s="295"/>
      <c r="P11" s="295"/>
      <c r="Q11" s="295"/>
      <c r="R11" s="295"/>
      <c r="S11" s="295"/>
      <c r="T11" s="296"/>
      <c r="U11" s="291" t="s">
        <v>61</v>
      </c>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c r="CH11" s="291"/>
      <c r="CI11" s="291"/>
      <c r="CJ11" s="291"/>
      <c r="CK11" s="291"/>
      <c r="CL11" s="291"/>
      <c r="CM11" s="291"/>
      <c r="CN11" s="291"/>
      <c r="CO11" s="291"/>
      <c r="CP11" s="291"/>
      <c r="CQ11" s="291"/>
      <c r="CR11" s="291"/>
      <c r="CS11" s="291"/>
      <c r="CT11" s="291"/>
      <c r="CU11" s="291"/>
      <c r="CV11" s="291"/>
      <c r="CW11" s="291"/>
      <c r="CX11" s="291"/>
      <c r="CY11" s="291"/>
      <c r="CZ11" s="291"/>
      <c r="DA11" s="291"/>
      <c r="DB11" s="291"/>
      <c r="DC11" s="291"/>
      <c r="DD11" s="291"/>
      <c r="DE11" s="291"/>
      <c r="DF11" s="291"/>
      <c r="DG11" s="291"/>
      <c r="DH11" s="291"/>
      <c r="DI11" s="291"/>
      <c r="DJ11" s="291"/>
      <c r="DK11" s="291"/>
      <c r="DL11" s="291"/>
      <c r="DM11" s="291"/>
      <c r="DN11" s="291"/>
      <c r="DO11" s="291"/>
      <c r="DP11" s="291"/>
      <c r="DQ11" s="291"/>
      <c r="DR11" s="291"/>
      <c r="DS11" s="291"/>
      <c r="DT11" s="291"/>
      <c r="DU11" s="291"/>
      <c r="DV11" s="291"/>
      <c r="DW11" s="291"/>
      <c r="DX11" s="291"/>
      <c r="DY11" s="291"/>
      <c r="DZ11" s="291"/>
      <c r="EA11" s="291"/>
      <c r="EB11" s="291"/>
      <c r="EC11" s="291"/>
      <c r="ED11" s="291"/>
      <c r="EE11" s="291"/>
      <c r="EF11" s="291"/>
      <c r="EG11" s="291"/>
      <c r="EH11" s="291"/>
      <c r="EI11" s="291"/>
      <c r="EJ11" s="291"/>
      <c r="EK11" s="291"/>
      <c r="EL11" s="291"/>
      <c r="EM11" s="291"/>
      <c r="EN11" s="95"/>
    </row>
    <row r="12" spans="1:144" s="55" customFormat="1" x14ac:dyDescent="0.15">
      <c r="A12" s="94"/>
      <c r="B12" s="297"/>
      <c r="C12" s="298"/>
      <c r="D12" s="298"/>
      <c r="E12" s="298"/>
      <c r="F12" s="298"/>
      <c r="G12" s="298"/>
      <c r="H12" s="298"/>
      <c r="I12" s="298"/>
      <c r="J12" s="298"/>
      <c r="K12" s="298"/>
      <c r="L12" s="298"/>
      <c r="M12" s="298"/>
      <c r="N12" s="298"/>
      <c r="O12" s="298"/>
      <c r="P12" s="298"/>
      <c r="Q12" s="298"/>
      <c r="R12" s="298"/>
      <c r="S12" s="298"/>
      <c r="T12" s="299"/>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291"/>
      <c r="CO12" s="291"/>
      <c r="CP12" s="291"/>
      <c r="CQ12" s="291"/>
      <c r="CR12" s="291"/>
      <c r="CS12" s="291"/>
      <c r="CT12" s="291"/>
      <c r="CU12" s="291"/>
      <c r="CV12" s="291"/>
      <c r="CW12" s="291"/>
      <c r="CX12" s="291"/>
      <c r="CY12" s="291"/>
      <c r="CZ12" s="291"/>
      <c r="DA12" s="291"/>
      <c r="DB12" s="291"/>
      <c r="DC12" s="291"/>
      <c r="DD12" s="291"/>
      <c r="DE12" s="291"/>
      <c r="DF12" s="291"/>
      <c r="DG12" s="291"/>
      <c r="DH12" s="291"/>
      <c r="DI12" s="291"/>
      <c r="DJ12" s="291"/>
      <c r="DK12" s="291"/>
      <c r="DL12" s="291"/>
      <c r="DM12" s="291"/>
      <c r="DN12" s="291"/>
      <c r="DO12" s="291"/>
      <c r="DP12" s="291"/>
      <c r="DQ12" s="291"/>
      <c r="DR12" s="291"/>
      <c r="DS12" s="291"/>
      <c r="DT12" s="291"/>
      <c r="DU12" s="291"/>
      <c r="DV12" s="291"/>
      <c r="DW12" s="291"/>
      <c r="DX12" s="291"/>
      <c r="DY12" s="291"/>
      <c r="DZ12" s="291"/>
      <c r="EA12" s="291"/>
      <c r="EB12" s="291"/>
      <c r="EC12" s="291"/>
      <c r="ED12" s="291"/>
      <c r="EE12" s="291"/>
      <c r="EF12" s="291"/>
      <c r="EG12" s="291"/>
      <c r="EH12" s="291"/>
      <c r="EI12" s="291"/>
      <c r="EJ12" s="291"/>
      <c r="EK12" s="291"/>
      <c r="EL12" s="291"/>
      <c r="EM12" s="291"/>
      <c r="EN12" s="95"/>
    </row>
    <row r="13" spans="1:144" x14ac:dyDescent="0.15">
      <c r="A13" s="94"/>
      <c r="B13" s="297"/>
      <c r="C13" s="298"/>
      <c r="D13" s="298"/>
      <c r="E13" s="298"/>
      <c r="F13" s="298"/>
      <c r="G13" s="298"/>
      <c r="H13" s="298"/>
      <c r="I13" s="298"/>
      <c r="J13" s="298"/>
      <c r="K13" s="298"/>
      <c r="L13" s="298"/>
      <c r="M13" s="298"/>
      <c r="N13" s="298"/>
      <c r="O13" s="298"/>
      <c r="P13" s="298"/>
      <c r="Q13" s="298"/>
      <c r="R13" s="298"/>
      <c r="S13" s="298"/>
      <c r="T13" s="299"/>
      <c r="U13" s="300" t="s">
        <v>62</v>
      </c>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c r="EI13" s="300"/>
      <c r="EJ13" s="300"/>
      <c r="EK13" s="300"/>
      <c r="EL13" s="300"/>
      <c r="EM13" s="300"/>
      <c r="EN13" s="95"/>
    </row>
    <row r="14" spans="1:144" x14ac:dyDescent="0.15">
      <c r="A14" s="94"/>
      <c r="B14" s="59" t="s">
        <v>63</v>
      </c>
      <c r="C14" s="60"/>
      <c r="D14" s="60"/>
      <c r="E14" s="60"/>
      <c r="F14" s="60"/>
      <c r="G14" s="60"/>
      <c r="H14" s="60"/>
      <c r="I14" s="60"/>
      <c r="J14" s="60"/>
      <c r="K14" s="60"/>
      <c r="L14" s="60"/>
      <c r="M14" s="60"/>
      <c r="N14" s="60"/>
      <c r="O14" s="60"/>
      <c r="P14" s="60"/>
      <c r="Q14" s="60"/>
      <c r="R14" s="60"/>
      <c r="S14" s="60"/>
      <c r="T14" s="61"/>
      <c r="U14" s="283" t="s">
        <v>64</v>
      </c>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301"/>
      <c r="BP14" s="62" t="s">
        <v>65</v>
      </c>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4"/>
      <c r="EK14" s="65"/>
      <c r="EL14" s="66"/>
      <c r="EM14" s="67"/>
      <c r="EN14" s="95"/>
    </row>
    <row r="15" spans="1:144" x14ac:dyDescent="0.15">
      <c r="A15" s="94"/>
      <c r="B15" s="59" t="s">
        <v>66</v>
      </c>
      <c r="C15" s="60"/>
      <c r="D15" s="60"/>
      <c r="E15" s="60"/>
      <c r="F15" s="60"/>
      <c r="G15" s="60"/>
      <c r="H15" s="60"/>
      <c r="I15" s="60"/>
      <c r="J15" s="60"/>
      <c r="K15" s="60"/>
      <c r="L15" s="60"/>
      <c r="M15" s="60"/>
      <c r="N15" s="60"/>
      <c r="O15" s="60"/>
      <c r="P15" s="60"/>
      <c r="Q15" s="60"/>
      <c r="R15" s="60"/>
      <c r="S15" s="60"/>
      <c r="T15" s="61"/>
      <c r="U15" s="283" t="s">
        <v>67</v>
      </c>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301"/>
      <c r="BP15" s="66"/>
      <c r="BQ15" s="68" t="s">
        <v>68</v>
      </c>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3"/>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8" t="s">
        <v>69</v>
      </c>
      <c r="DN15" s="64"/>
      <c r="DO15" s="64"/>
      <c r="DP15" s="64"/>
      <c r="DQ15" s="64"/>
      <c r="DR15" s="64"/>
      <c r="DS15" s="64"/>
      <c r="DT15" s="64"/>
      <c r="DU15" s="64"/>
      <c r="DV15" s="64"/>
      <c r="DW15" s="64"/>
      <c r="DX15" s="64"/>
      <c r="DY15" s="64"/>
      <c r="DZ15" s="64"/>
      <c r="EA15" s="64"/>
      <c r="EB15" s="64"/>
      <c r="EC15" s="64"/>
      <c r="ED15" s="64"/>
      <c r="EE15" s="64"/>
      <c r="EF15" s="64"/>
      <c r="EG15" s="64"/>
      <c r="EH15" s="64"/>
      <c r="EI15" s="64"/>
      <c r="EJ15" s="65"/>
      <c r="EL15" s="66"/>
      <c r="EM15" s="67"/>
      <c r="EN15" s="95"/>
    </row>
    <row r="16" spans="1:144" x14ac:dyDescent="0.15">
      <c r="A16" s="94"/>
      <c r="B16" s="59" t="s">
        <v>70</v>
      </c>
      <c r="C16" s="60"/>
      <c r="D16" s="60"/>
      <c r="E16" s="60"/>
      <c r="F16" s="60"/>
      <c r="G16" s="60"/>
      <c r="H16" s="60"/>
      <c r="I16" s="60"/>
      <c r="J16" s="60"/>
      <c r="K16" s="60"/>
      <c r="L16" s="60"/>
      <c r="M16" s="60"/>
      <c r="N16" s="60"/>
      <c r="O16" s="60"/>
      <c r="P16" s="60"/>
      <c r="Q16" s="60"/>
      <c r="R16" s="60"/>
      <c r="S16" s="60"/>
      <c r="T16" s="61"/>
      <c r="U16" s="283" t="s">
        <v>71</v>
      </c>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301"/>
      <c r="BP16" s="66"/>
      <c r="BQ16" s="69"/>
      <c r="BR16" s="68"/>
      <c r="BS16" s="70" t="s">
        <v>72</v>
      </c>
      <c r="BT16" s="70"/>
      <c r="BU16" s="70"/>
      <c r="BV16" s="70"/>
      <c r="BW16" s="70"/>
      <c r="BX16" s="70"/>
      <c r="BY16" s="70"/>
      <c r="BZ16" s="70"/>
      <c r="CA16" s="70"/>
      <c r="CB16" s="70"/>
      <c r="CC16" s="70"/>
      <c r="CD16" s="70"/>
      <c r="CE16" s="70"/>
      <c r="CF16" s="70"/>
      <c r="CG16" s="70"/>
      <c r="CH16" s="70"/>
      <c r="CI16" s="70"/>
      <c r="CJ16" s="70"/>
      <c r="CK16" s="70"/>
      <c r="CL16" s="70"/>
      <c r="CM16" s="71"/>
      <c r="CN16" s="72"/>
      <c r="CO16" s="72"/>
      <c r="CP16" s="68"/>
      <c r="CQ16" s="70" t="s">
        <v>73</v>
      </c>
      <c r="CR16" s="70"/>
      <c r="CS16" s="70"/>
      <c r="CT16" s="70"/>
      <c r="CU16" s="70"/>
      <c r="CV16" s="70"/>
      <c r="CW16" s="70"/>
      <c r="CX16" s="70"/>
      <c r="CY16" s="70"/>
      <c r="CZ16" s="70"/>
      <c r="DA16" s="70"/>
      <c r="DB16" s="70"/>
      <c r="DC16" s="70"/>
      <c r="DD16" s="70"/>
      <c r="DE16" s="70"/>
      <c r="DF16" s="70"/>
      <c r="DG16" s="70"/>
      <c r="DH16" s="70"/>
      <c r="DI16" s="70"/>
      <c r="DJ16" s="70"/>
      <c r="DK16" s="71"/>
      <c r="DL16" s="72"/>
      <c r="DM16" s="69"/>
      <c r="DN16" s="68"/>
      <c r="DO16" s="70" t="s">
        <v>74</v>
      </c>
      <c r="DP16" s="70"/>
      <c r="DQ16" s="70"/>
      <c r="DR16" s="70"/>
      <c r="DS16" s="70"/>
      <c r="DT16" s="70"/>
      <c r="DU16" s="70"/>
      <c r="DV16" s="70"/>
      <c r="DW16" s="70"/>
      <c r="DX16" s="70"/>
      <c r="DY16" s="70"/>
      <c r="DZ16" s="70"/>
      <c r="EA16" s="70"/>
      <c r="EB16" s="70"/>
      <c r="EC16" s="70"/>
      <c r="ED16" s="70"/>
      <c r="EE16" s="70"/>
      <c r="EF16" s="70"/>
      <c r="EG16" s="70"/>
      <c r="EH16" s="70"/>
      <c r="EI16" s="71"/>
      <c r="EJ16" s="73"/>
      <c r="EL16" s="66"/>
      <c r="EM16" s="67"/>
      <c r="EN16" s="95"/>
    </row>
    <row r="17" spans="1:144" s="77" customFormat="1" x14ac:dyDescent="0.15">
      <c r="A17" s="94"/>
      <c r="B17" s="59" t="s">
        <v>75</v>
      </c>
      <c r="C17" s="60"/>
      <c r="D17" s="60"/>
      <c r="E17" s="60"/>
      <c r="F17" s="60"/>
      <c r="G17" s="60"/>
      <c r="H17" s="60"/>
      <c r="I17" s="60"/>
      <c r="J17" s="60"/>
      <c r="K17" s="60"/>
      <c r="L17" s="60"/>
      <c r="M17" s="60"/>
      <c r="N17" s="60"/>
      <c r="O17" s="60"/>
      <c r="P17" s="60"/>
      <c r="Q17" s="60"/>
      <c r="R17" s="60"/>
      <c r="S17" s="60"/>
      <c r="T17" s="61"/>
      <c r="U17" s="283" t="s">
        <v>76</v>
      </c>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301"/>
      <c r="BP17" s="66"/>
      <c r="BQ17" s="74"/>
      <c r="BR17" s="74"/>
      <c r="BS17" s="74" t="s">
        <v>77</v>
      </c>
      <c r="BT17" s="75"/>
      <c r="BU17" s="75"/>
      <c r="BV17" s="75"/>
      <c r="BW17" s="75"/>
      <c r="BX17" s="75"/>
      <c r="BY17" s="75"/>
      <c r="BZ17" s="75"/>
      <c r="CA17" s="75"/>
      <c r="CB17" s="75"/>
      <c r="CC17" s="74" t="s">
        <v>78</v>
      </c>
      <c r="CD17" s="75"/>
      <c r="CE17" s="75"/>
      <c r="CF17" s="75"/>
      <c r="CG17" s="75"/>
      <c r="CH17" s="75"/>
      <c r="CI17" s="75"/>
      <c r="CJ17" s="75"/>
      <c r="CK17" s="75"/>
      <c r="CL17" s="76"/>
      <c r="CM17" s="73"/>
      <c r="CN17" s="72"/>
      <c r="CO17" s="72"/>
      <c r="CP17" s="74"/>
      <c r="CQ17" s="74" t="s">
        <v>77</v>
      </c>
      <c r="CR17" s="75"/>
      <c r="CS17" s="75"/>
      <c r="CT17" s="75"/>
      <c r="CU17" s="75"/>
      <c r="CV17" s="75"/>
      <c r="CW17" s="75"/>
      <c r="CX17" s="75"/>
      <c r="CY17" s="75"/>
      <c r="CZ17" s="75"/>
      <c r="DA17" s="74" t="s">
        <v>78</v>
      </c>
      <c r="DB17" s="75"/>
      <c r="DC17" s="75"/>
      <c r="DD17" s="75"/>
      <c r="DE17" s="75"/>
      <c r="DF17" s="75"/>
      <c r="DG17" s="75"/>
      <c r="DH17" s="75"/>
      <c r="DI17" s="75"/>
      <c r="DJ17" s="76"/>
      <c r="DK17" s="73"/>
      <c r="DL17" s="72"/>
      <c r="DM17" s="74"/>
      <c r="DN17" s="74"/>
      <c r="DO17" s="74" t="s">
        <v>77</v>
      </c>
      <c r="DP17" s="75"/>
      <c r="DQ17" s="75"/>
      <c r="DR17" s="75"/>
      <c r="DS17" s="75"/>
      <c r="DT17" s="75"/>
      <c r="DU17" s="75"/>
      <c r="DV17" s="75"/>
      <c r="DW17" s="75"/>
      <c r="DX17" s="75"/>
      <c r="DY17" s="74" t="s">
        <v>78</v>
      </c>
      <c r="DZ17" s="75"/>
      <c r="EA17" s="75"/>
      <c r="EB17" s="75"/>
      <c r="EC17" s="75"/>
      <c r="ED17" s="75"/>
      <c r="EE17" s="75"/>
      <c r="EF17" s="75"/>
      <c r="EG17" s="75"/>
      <c r="EH17" s="76"/>
      <c r="EI17" s="73"/>
      <c r="EJ17" s="73"/>
      <c r="EK17" s="50"/>
      <c r="EL17" s="66"/>
      <c r="EM17" s="67"/>
      <c r="EN17" s="95"/>
    </row>
    <row r="18" spans="1:144" s="77" customFormat="1" x14ac:dyDescent="0.15">
      <c r="A18" s="94"/>
      <c r="B18" s="59" t="s">
        <v>79</v>
      </c>
      <c r="C18" s="60"/>
      <c r="D18" s="60"/>
      <c r="E18" s="60"/>
      <c r="F18" s="60"/>
      <c r="G18" s="60"/>
      <c r="H18" s="60"/>
      <c r="I18" s="60"/>
      <c r="J18" s="60"/>
      <c r="K18" s="60"/>
      <c r="L18" s="60"/>
      <c r="M18" s="60"/>
      <c r="N18" s="60"/>
      <c r="O18" s="60"/>
      <c r="P18" s="60"/>
      <c r="Q18" s="60"/>
      <c r="R18" s="60"/>
      <c r="S18" s="60"/>
      <c r="T18" s="61"/>
      <c r="U18" s="283" t="s">
        <v>80</v>
      </c>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301"/>
      <c r="BP18" s="66"/>
      <c r="BQ18" s="74"/>
      <c r="BR18" s="74"/>
      <c r="BS18" s="74" t="s">
        <v>81</v>
      </c>
      <c r="BT18" s="75"/>
      <c r="BU18" s="75"/>
      <c r="BV18" s="75"/>
      <c r="BW18" s="75"/>
      <c r="BX18" s="75"/>
      <c r="BY18" s="75"/>
      <c r="BZ18" s="75"/>
      <c r="CA18" s="75"/>
      <c r="CB18" s="75"/>
      <c r="CC18" s="74" t="s">
        <v>82</v>
      </c>
      <c r="CD18" s="75"/>
      <c r="CE18" s="75"/>
      <c r="CF18" s="75"/>
      <c r="CG18" s="75"/>
      <c r="CH18" s="75"/>
      <c r="CI18" s="75"/>
      <c r="CJ18" s="75"/>
      <c r="CK18" s="75"/>
      <c r="CL18" s="76"/>
      <c r="CM18" s="73"/>
      <c r="CN18" s="72"/>
      <c r="CO18" s="72"/>
      <c r="CP18" s="74"/>
      <c r="CQ18" s="74" t="s">
        <v>81</v>
      </c>
      <c r="CR18" s="75"/>
      <c r="CS18" s="75"/>
      <c r="CT18" s="75"/>
      <c r="CU18" s="75"/>
      <c r="CV18" s="75"/>
      <c r="CW18" s="75"/>
      <c r="CX18" s="75"/>
      <c r="CY18" s="75"/>
      <c r="CZ18" s="75"/>
      <c r="DA18" s="74" t="s">
        <v>82</v>
      </c>
      <c r="DB18" s="75"/>
      <c r="DC18" s="75"/>
      <c r="DD18" s="75"/>
      <c r="DE18" s="75"/>
      <c r="DF18" s="75"/>
      <c r="DG18" s="75"/>
      <c r="DH18" s="75"/>
      <c r="DI18" s="75"/>
      <c r="DJ18" s="76"/>
      <c r="DK18" s="73"/>
      <c r="DL18" s="72"/>
      <c r="DM18" s="74"/>
      <c r="DN18" s="74"/>
      <c r="DO18" s="74" t="s">
        <v>81</v>
      </c>
      <c r="DP18" s="75"/>
      <c r="DQ18" s="75"/>
      <c r="DR18" s="75"/>
      <c r="DS18" s="75"/>
      <c r="DT18" s="75"/>
      <c r="DU18" s="75"/>
      <c r="DV18" s="75"/>
      <c r="DW18" s="75"/>
      <c r="DX18" s="75"/>
      <c r="DY18" s="74" t="s">
        <v>82</v>
      </c>
      <c r="DZ18" s="75"/>
      <c r="EA18" s="75"/>
      <c r="EB18" s="75"/>
      <c r="EC18" s="75"/>
      <c r="ED18" s="75"/>
      <c r="EE18" s="75"/>
      <c r="EF18" s="75"/>
      <c r="EG18" s="75"/>
      <c r="EH18" s="76"/>
      <c r="EI18" s="73"/>
      <c r="EJ18" s="73"/>
      <c r="EK18" s="50"/>
      <c r="EL18" s="66"/>
      <c r="EM18" s="67"/>
      <c r="EN18" s="95"/>
    </row>
    <row r="19" spans="1:144" s="77" customFormat="1" x14ac:dyDescent="0.15">
      <c r="A19" s="94"/>
      <c r="B19" s="78"/>
      <c r="C19" s="79"/>
      <c r="D19" s="79"/>
      <c r="E19" s="79"/>
      <c r="F19" s="79"/>
      <c r="G19" s="79"/>
      <c r="H19" s="79"/>
      <c r="I19" s="79"/>
      <c r="J19" s="79"/>
      <c r="K19" s="79"/>
      <c r="L19" s="79"/>
      <c r="M19" s="79"/>
      <c r="N19" s="79"/>
      <c r="O19" s="79"/>
      <c r="P19" s="79"/>
      <c r="Q19" s="79"/>
      <c r="R19" s="79"/>
      <c r="S19" s="79"/>
      <c r="T19" s="80"/>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66"/>
      <c r="BQ19" s="74"/>
      <c r="BR19" s="74"/>
      <c r="BS19" s="81" t="s">
        <v>83</v>
      </c>
      <c r="BT19" s="82"/>
      <c r="BU19" s="82"/>
      <c r="BV19" s="82"/>
      <c r="BW19" s="82"/>
      <c r="BX19" s="82"/>
      <c r="BY19" s="82"/>
      <c r="BZ19" s="82"/>
      <c r="CA19" s="82"/>
      <c r="CB19" s="82"/>
      <c r="CC19" s="81" t="s">
        <v>84</v>
      </c>
      <c r="CD19" s="82"/>
      <c r="CE19" s="82"/>
      <c r="CF19" s="82"/>
      <c r="CG19" s="82"/>
      <c r="CH19" s="82"/>
      <c r="CI19" s="82"/>
      <c r="CJ19" s="82"/>
      <c r="CK19" s="82"/>
      <c r="CL19" s="83"/>
      <c r="CM19" s="73"/>
      <c r="CN19" s="72"/>
      <c r="CO19" s="72"/>
      <c r="CP19" s="74"/>
      <c r="CQ19" s="81" t="s">
        <v>83</v>
      </c>
      <c r="CR19" s="82"/>
      <c r="CS19" s="82"/>
      <c r="CT19" s="82"/>
      <c r="CU19" s="82"/>
      <c r="CV19" s="82"/>
      <c r="CW19" s="82"/>
      <c r="CX19" s="82"/>
      <c r="CY19" s="82"/>
      <c r="CZ19" s="82"/>
      <c r="DA19" s="81" t="s">
        <v>84</v>
      </c>
      <c r="DB19" s="82"/>
      <c r="DC19" s="82"/>
      <c r="DD19" s="82"/>
      <c r="DE19" s="82"/>
      <c r="DF19" s="82"/>
      <c r="DG19" s="82"/>
      <c r="DH19" s="82"/>
      <c r="DI19" s="82"/>
      <c r="DJ19" s="83"/>
      <c r="DK19" s="73"/>
      <c r="DL19" s="72"/>
      <c r="DM19" s="74"/>
      <c r="DN19" s="74"/>
      <c r="DO19" s="81" t="s">
        <v>83</v>
      </c>
      <c r="DP19" s="82"/>
      <c r="DQ19" s="82"/>
      <c r="DR19" s="82"/>
      <c r="DS19" s="82"/>
      <c r="DT19" s="82"/>
      <c r="DU19" s="82"/>
      <c r="DV19" s="82"/>
      <c r="DW19" s="82"/>
      <c r="DX19" s="82"/>
      <c r="DY19" s="81" t="s">
        <v>84</v>
      </c>
      <c r="DZ19" s="82"/>
      <c r="EA19" s="82"/>
      <c r="EB19" s="82"/>
      <c r="EC19" s="82"/>
      <c r="ED19" s="82"/>
      <c r="EE19" s="82"/>
      <c r="EF19" s="82"/>
      <c r="EG19" s="82"/>
      <c r="EH19" s="83"/>
      <c r="EI19" s="73"/>
      <c r="EJ19" s="73"/>
      <c r="EK19" s="50"/>
      <c r="EL19" s="66"/>
      <c r="EM19" s="67"/>
      <c r="EN19" s="95"/>
    </row>
    <row r="20" spans="1:144" s="77" customFormat="1" ht="7.5" customHeight="1" x14ac:dyDescent="0.15">
      <c r="A20" s="94"/>
      <c r="B20" s="78"/>
      <c r="C20" s="79"/>
      <c r="D20" s="79"/>
      <c r="E20" s="79"/>
      <c r="F20" s="79"/>
      <c r="G20" s="79"/>
      <c r="H20" s="79"/>
      <c r="I20" s="79"/>
      <c r="J20" s="79"/>
      <c r="K20" s="79"/>
      <c r="L20" s="79"/>
      <c r="M20" s="79"/>
      <c r="N20" s="79"/>
      <c r="O20" s="79"/>
      <c r="P20" s="79"/>
      <c r="Q20" s="79"/>
      <c r="R20" s="79"/>
      <c r="S20" s="79"/>
      <c r="T20" s="80"/>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6"/>
      <c r="BP20" s="66"/>
      <c r="BQ20" s="66"/>
      <c r="BR20" s="84"/>
      <c r="BS20" s="85"/>
      <c r="BT20" s="85"/>
      <c r="BU20" s="85"/>
      <c r="BV20" s="85"/>
      <c r="BW20" s="85"/>
      <c r="BX20" s="85"/>
      <c r="BY20" s="85"/>
      <c r="BZ20" s="85"/>
      <c r="CA20" s="85"/>
      <c r="CB20" s="85"/>
      <c r="CC20" s="85"/>
      <c r="CD20" s="85"/>
      <c r="CE20" s="85"/>
      <c r="CF20" s="85"/>
      <c r="CG20" s="85"/>
      <c r="CH20" s="85"/>
      <c r="CI20" s="85"/>
      <c r="CJ20" s="85"/>
      <c r="CK20" s="85"/>
      <c r="CL20" s="85"/>
      <c r="CM20" s="86"/>
      <c r="CN20" s="72"/>
      <c r="CO20" s="72"/>
      <c r="CP20" s="84"/>
      <c r="CQ20" s="85"/>
      <c r="CR20" s="85"/>
      <c r="CS20" s="85"/>
      <c r="CT20" s="85"/>
      <c r="CU20" s="85"/>
      <c r="CV20" s="85"/>
      <c r="CW20" s="85"/>
      <c r="CX20" s="85"/>
      <c r="CY20" s="85"/>
      <c r="CZ20" s="85"/>
      <c r="DA20" s="85"/>
      <c r="DB20" s="85"/>
      <c r="DC20" s="85"/>
      <c r="DD20" s="85"/>
      <c r="DE20" s="85"/>
      <c r="DF20" s="85"/>
      <c r="DG20" s="85"/>
      <c r="DH20" s="85"/>
      <c r="DI20" s="85"/>
      <c r="DJ20" s="85"/>
      <c r="DK20" s="86"/>
      <c r="DL20" s="72"/>
      <c r="DM20" s="66"/>
      <c r="DN20" s="84"/>
      <c r="DO20" s="85"/>
      <c r="DP20" s="85"/>
      <c r="DQ20" s="85"/>
      <c r="DR20" s="85"/>
      <c r="DS20" s="85"/>
      <c r="DT20" s="85"/>
      <c r="DU20" s="85"/>
      <c r="DV20" s="85"/>
      <c r="DW20" s="85"/>
      <c r="DX20" s="85"/>
      <c r="DY20" s="85"/>
      <c r="DZ20" s="85"/>
      <c r="EA20" s="85"/>
      <c r="EB20" s="85"/>
      <c r="EC20" s="85"/>
      <c r="ED20" s="85"/>
      <c r="EE20" s="85"/>
      <c r="EF20" s="85"/>
      <c r="EG20" s="85"/>
      <c r="EH20" s="85"/>
      <c r="EI20" s="86"/>
      <c r="EJ20" s="73"/>
      <c r="EK20" s="50"/>
      <c r="EL20" s="66"/>
      <c r="EM20" s="67"/>
      <c r="EN20" s="95"/>
    </row>
    <row r="21" spans="1:144" s="77" customFormat="1" ht="7.5" customHeight="1" x14ac:dyDescent="0.15">
      <c r="A21" s="94"/>
      <c r="B21" s="78"/>
      <c r="C21" s="79"/>
      <c r="D21" s="79"/>
      <c r="E21" s="79"/>
      <c r="F21" s="79"/>
      <c r="G21" s="79"/>
      <c r="H21" s="79"/>
      <c r="I21" s="79"/>
      <c r="J21" s="79"/>
      <c r="K21" s="79"/>
      <c r="L21" s="79"/>
      <c r="M21" s="79"/>
      <c r="N21" s="79"/>
      <c r="O21" s="79"/>
      <c r="P21" s="79"/>
      <c r="Q21" s="79"/>
      <c r="R21" s="79"/>
      <c r="S21" s="79"/>
      <c r="T21" s="80"/>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6"/>
      <c r="BP21" s="66"/>
      <c r="BQ21" s="84"/>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4"/>
      <c r="DN21" s="85"/>
      <c r="DO21" s="85"/>
      <c r="DP21" s="85"/>
      <c r="DQ21" s="85"/>
      <c r="DR21" s="85"/>
      <c r="DS21" s="85"/>
      <c r="DT21" s="85"/>
      <c r="DU21" s="85"/>
      <c r="DV21" s="85"/>
      <c r="DW21" s="85"/>
      <c r="DX21" s="85"/>
      <c r="DY21" s="85"/>
      <c r="DZ21" s="85"/>
      <c r="EA21" s="85"/>
      <c r="EB21" s="85"/>
      <c r="EC21" s="85"/>
      <c r="ED21" s="85"/>
      <c r="EE21" s="85"/>
      <c r="EF21" s="85"/>
      <c r="EG21" s="85"/>
      <c r="EH21" s="85"/>
      <c r="EI21" s="85"/>
      <c r="EJ21" s="86"/>
      <c r="EK21" s="50"/>
      <c r="EL21" s="66"/>
      <c r="EM21" s="67"/>
      <c r="EN21" s="95"/>
    </row>
    <row r="22" spans="1:144" s="77" customFormat="1" ht="7.5" customHeight="1" x14ac:dyDescent="0.15">
      <c r="A22" s="94"/>
      <c r="B22" s="78"/>
      <c r="C22" s="79"/>
      <c r="D22" s="79"/>
      <c r="E22" s="79"/>
      <c r="F22" s="79"/>
      <c r="G22" s="79"/>
      <c r="H22" s="79"/>
      <c r="I22" s="79"/>
      <c r="J22" s="79"/>
      <c r="K22" s="79"/>
      <c r="L22" s="79"/>
      <c r="M22" s="79"/>
      <c r="N22" s="79"/>
      <c r="O22" s="79"/>
      <c r="P22" s="79"/>
      <c r="Q22" s="79"/>
      <c r="R22" s="79"/>
      <c r="S22" s="79"/>
      <c r="T22" s="80"/>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81"/>
      <c r="BQ22" s="82"/>
      <c r="BR22" s="82"/>
      <c r="BS22" s="82"/>
      <c r="BT22" s="82"/>
      <c r="BU22" s="82"/>
      <c r="BV22" s="82"/>
      <c r="BW22" s="82"/>
      <c r="BX22" s="82"/>
      <c r="BY22" s="82"/>
      <c r="BZ22" s="82"/>
      <c r="CA22" s="82"/>
      <c r="CB22" s="82"/>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2"/>
      <c r="EK22" s="83"/>
      <c r="EL22" s="74"/>
      <c r="EM22" s="75"/>
      <c r="EN22" s="95"/>
    </row>
    <row r="23" spans="1:144" s="77" customFormat="1" x14ac:dyDescent="0.15">
      <c r="A23" s="94"/>
      <c r="B23" s="113" t="s">
        <v>85</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5"/>
      <c r="DU23" s="115"/>
      <c r="DV23" s="115"/>
      <c r="DW23" s="115"/>
      <c r="DX23" s="115"/>
      <c r="DY23" s="115"/>
      <c r="DZ23" s="115"/>
      <c r="EA23" s="115"/>
      <c r="EB23" s="115"/>
      <c r="EC23" s="115"/>
      <c r="ED23" s="115"/>
      <c r="EE23" s="115"/>
      <c r="EF23" s="115"/>
      <c r="EG23" s="115"/>
      <c r="EH23" s="115"/>
      <c r="EI23" s="115"/>
      <c r="EJ23" s="115"/>
      <c r="EK23" s="115"/>
      <c r="EL23" s="114"/>
      <c r="EM23" s="114"/>
      <c r="EN23" s="95"/>
    </row>
    <row r="24" spans="1:144" s="77" customFormat="1" x14ac:dyDescent="0.15">
      <c r="A24" s="94"/>
      <c r="B24" s="270" t="s">
        <v>86</v>
      </c>
      <c r="C24" s="271"/>
      <c r="D24" s="271"/>
      <c r="E24" s="271"/>
      <c r="F24" s="271"/>
      <c r="G24" s="271"/>
      <c r="H24" s="271"/>
      <c r="I24" s="271"/>
      <c r="J24" s="271"/>
      <c r="K24" s="271"/>
      <c r="L24" s="271"/>
      <c r="M24" s="271"/>
      <c r="N24" s="271"/>
      <c r="O24" s="271"/>
      <c r="P24" s="271"/>
      <c r="Q24" s="271"/>
      <c r="R24" s="271"/>
      <c r="S24" s="271"/>
      <c r="T24" s="272"/>
      <c r="U24" s="57" t="s">
        <v>87</v>
      </c>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95"/>
    </row>
    <row r="25" spans="1:144" s="77" customFormat="1" x14ac:dyDescent="0.15">
      <c r="A25" s="55"/>
      <c r="B25" s="273"/>
      <c r="C25" s="274"/>
      <c r="D25" s="274"/>
      <c r="E25" s="274"/>
      <c r="F25" s="274"/>
      <c r="G25" s="274"/>
      <c r="H25" s="274"/>
      <c r="I25" s="274"/>
      <c r="J25" s="274"/>
      <c r="K25" s="274"/>
      <c r="L25" s="274"/>
      <c r="M25" s="274"/>
      <c r="N25" s="274"/>
      <c r="O25" s="274"/>
      <c r="P25" s="274"/>
      <c r="Q25" s="274"/>
      <c r="R25" s="274"/>
      <c r="S25" s="274"/>
      <c r="T25" s="275"/>
      <c r="U25" s="279" t="s">
        <v>85</v>
      </c>
      <c r="V25" s="279"/>
      <c r="W25" s="279"/>
      <c r="X25" s="279"/>
      <c r="Y25" s="279"/>
      <c r="Z25" s="279"/>
      <c r="AA25" s="279"/>
      <c r="AB25" s="279"/>
      <c r="AC25" s="280"/>
      <c r="AD25" s="116" t="s">
        <v>88</v>
      </c>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95"/>
    </row>
    <row r="26" spans="1:144" s="77" customFormat="1" x14ac:dyDescent="0.15">
      <c r="A26" s="55"/>
      <c r="B26" s="273"/>
      <c r="C26" s="274"/>
      <c r="D26" s="274"/>
      <c r="E26" s="274"/>
      <c r="F26" s="274"/>
      <c r="G26" s="274"/>
      <c r="H26" s="274"/>
      <c r="I26" s="274"/>
      <c r="J26" s="274"/>
      <c r="K26" s="274"/>
      <c r="L26" s="274"/>
      <c r="M26" s="274"/>
      <c r="N26" s="274"/>
      <c r="O26" s="274"/>
      <c r="P26" s="274"/>
      <c r="Q26" s="274"/>
      <c r="R26" s="274"/>
      <c r="S26" s="274"/>
      <c r="T26" s="275"/>
      <c r="U26" s="281" t="s">
        <v>89</v>
      </c>
      <c r="V26" s="281"/>
      <c r="W26" s="281"/>
      <c r="X26" s="281"/>
      <c r="Y26" s="281"/>
      <c r="Z26" s="281"/>
      <c r="AA26" s="281"/>
      <c r="AB26" s="281"/>
      <c r="AC26" s="282"/>
      <c r="AD26" s="283" t="s">
        <v>90</v>
      </c>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302" t="s">
        <v>91</v>
      </c>
      <c r="CC26" s="281"/>
      <c r="CD26" s="281"/>
      <c r="CE26" s="281"/>
      <c r="CF26" s="281"/>
      <c r="CG26" s="281"/>
      <c r="CH26" s="281"/>
      <c r="CI26" s="281"/>
      <c r="CJ26" s="282"/>
      <c r="CK26" s="283" t="s">
        <v>92</v>
      </c>
      <c r="CL26" s="283"/>
      <c r="CM26" s="283"/>
      <c r="CN26" s="283"/>
      <c r="CO26" s="283"/>
      <c r="CP26" s="283"/>
      <c r="CQ26" s="283"/>
      <c r="CR26" s="283"/>
      <c r="CS26" s="283"/>
      <c r="CT26" s="283"/>
      <c r="CU26" s="283"/>
      <c r="CV26" s="283"/>
      <c r="CW26" s="283"/>
      <c r="CX26" s="283"/>
      <c r="CY26" s="283"/>
      <c r="CZ26" s="283"/>
      <c r="DA26" s="283"/>
      <c r="DB26" s="283"/>
      <c r="DC26" s="283"/>
      <c r="DD26" s="283"/>
      <c r="DE26" s="283"/>
      <c r="DF26" s="283"/>
      <c r="DG26" s="283"/>
      <c r="DH26" s="283"/>
      <c r="DI26" s="283"/>
      <c r="DJ26" s="283"/>
      <c r="DK26" s="283"/>
      <c r="DL26" s="283"/>
      <c r="DM26" s="283"/>
      <c r="DN26" s="283"/>
      <c r="DO26" s="283"/>
      <c r="DP26" s="283"/>
      <c r="DQ26" s="283"/>
      <c r="DR26" s="283"/>
      <c r="DS26" s="283"/>
      <c r="DT26" s="283"/>
      <c r="DU26" s="283"/>
      <c r="DV26" s="283"/>
      <c r="DW26" s="283"/>
      <c r="DX26" s="283"/>
      <c r="DY26" s="283"/>
      <c r="DZ26" s="283"/>
      <c r="EA26" s="283"/>
      <c r="EB26" s="283"/>
      <c r="EC26" s="283"/>
      <c r="ED26" s="283"/>
      <c r="EE26" s="283"/>
      <c r="EF26" s="283"/>
      <c r="EG26" s="283"/>
      <c r="EH26" s="283"/>
      <c r="EI26" s="283"/>
      <c r="EJ26" s="283"/>
      <c r="EK26" s="283"/>
      <c r="EL26" s="283"/>
      <c r="EM26" s="283"/>
      <c r="EN26" s="95"/>
    </row>
    <row r="27" spans="1:144" s="77" customFormat="1" x14ac:dyDescent="0.15">
      <c r="A27" s="55"/>
      <c r="B27" s="276"/>
      <c r="C27" s="277"/>
      <c r="D27" s="277"/>
      <c r="E27" s="277"/>
      <c r="F27" s="277"/>
      <c r="G27" s="277"/>
      <c r="H27" s="277"/>
      <c r="I27" s="277"/>
      <c r="J27" s="277"/>
      <c r="K27" s="277"/>
      <c r="L27" s="277"/>
      <c r="M27" s="277"/>
      <c r="N27" s="277"/>
      <c r="O27" s="277"/>
      <c r="P27" s="277"/>
      <c r="Q27" s="277"/>
      <c r="R27" s="277"/>
      <c r="S27" s="277"/>
      <c r="T27" s="278"/>
      <c r="U27" s="303" t="s">
        <v>93</v>
      </c>
      <c r="V27" s="303"/>
      <c r="W27" s="303"/>
      <c r="X27" s="303"/>
      <c r="Y27" s="303"/>
      <c r="Z27" s="303"/>
      <c r="AA27" s="303"/>
      <c r="AB27" s="303"/>
      <c r="AC27" s="304"/>
      <c r="AD27" s="300" t="s">
        <v>94</v>
      </c>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5" t="s">
        <v>95</v>
      </c>
      <c r="CC27" s="303"/>
      <c r="CD27" s="303"/>
      <c r="CE27" s="303"/>
      <c r="CF27" s="303"/>
      <c r="CG27" s="303"/>
      <c r="CH27" s="303"/>
      <c r="CI27" s="303"/>
      <c r="CJ27" s="304"/>
      <c r="CK27" s="300" t="s">
        <v>96</v>
      </c>
      <c r="CL27" s="300"/>
      <c r="CM27" s="300"/>
      <c r="CN27" s="300"/>
      <c r="CO27" s="300"/>
      <c r="CP27" s="300"/>
      <c r="CQ27" s="300"/>
      <c r="CR27" s="300"/>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300"/>
      <c r="EN27" s="95"/>
    </row>
    <row r="28" spans="1:144" s="77" customFormat="1" x14ac:dyDescent="0.15">
      <c r="A28" s="55"/>
      <c r="B28" s="113" t="s">
        <v>97</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95"/>
    </row>
    <row r="29" spans="1:144" s="77" customFormat="1" x14ac:dyDescent="0.15">
      <c r="A29" s="55"/>
      <c r="B29" s="87" t="s">
        <v>98</v>
      </c>
      <c r="C29" s="88"/>
      <c r="D29" s="88"/>
      <c r="E29" s="88"/>
      <c r="F29" s="88"/>
      <c r="G29" s="88"/>
      <c r="H29" s="88"/>
      <c r="I29" s="88"/>
      <c r="J29" s="88"/>
      <c r="K29" s="88"/>
      <c r="L29" s="88"/>
      <c r="M29" s="88"/>
      <c r="N29" s="88"/>
      <c r="O29" s="88"/>
      <c r="P29" s="88"/>
      <c r="Q29" s="88"/>
      <c r="R29" s="88"/>
      <c r="S29" s="88"/>
      <c r="T29" s="89"/>
      <c r="U29" s="75" t="s">
        <v>99</v>
      </c>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95"/>
    </row>
    <row r="30" spans="1:144" s="77" customFormat="1" x14ac:dyDescent="0.15">
      <c r="A30" s="55"/>
      <c r="B30" s="59" t="s">
        <v>100</v>
      </c>
      <c r="C30" s="60"/>
      <c r="D30" s="60"/>
      <c r="E30" s="60"/>
      <c r="F30" s="60"/>
      <c r="G30" s="60"/>
      <c r="H30" s="60"/>
      <c r="I30" s="60"/>
      <c r="J30" s="60"/>
      <c r="K30" s="60"/>
      <c r="L30" s="60"/>
      <c r="M30" s="60"/>
      <c r="N30" s="60"/>
      <c r="O30" s="60"/>
      <c r="P30" s="60"/>
      <c r="Q30" s="60"/>
      <c r="R30" s="60"/>
      <c r="S30" s="60"/>
      <c r="T30" s="61"/>
      <c r="U30" s="57" t="s">
        <v>101</v>
      </c>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95"/>
    </row>
    <row r="31" spans="1:144" s="77" customFormat="1" x14ac:dyDescent="0.15">
      <c r="A31" s="55"/>
      <c r="B31" s="59" t="s">
        <v>102</v>
      </c>
      <c r="C31" s="60"/>
      <c r="D31" s="60"/>
      <c r="E31" s="60"/>
      <c r="F31" s="60"/>
      <c r="G31" s="60"/>
      <c r="H31" s="60"/>
      <c r="I31" s="60"/>
      <c r="J31" s="60"/>
      <c r="K31" s="60"/>
      <c r="L31" s="60"/>
      <c r="M31" s="60"/>
      <c r="N31" s="60"/>
      <c r="O31" s="60"/>
      <c r="P31" s="60"/>
      <c r="Q31" s="60"/>
      <c r="R31" s="60"/>
      <c r="S31" s="60"/>
      <c r="T31" s="61"/>
      <c r="U31" s="57" t="s">
        <v>103</v>
      </c>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95"/>
    </row>
    <row r="32" spans="1:144" s="77" customFormat="1" x14ac:dyDescent="0.15">
      <c r="A32" s="55"/>
      <c r="B32" s="309" t="s">
        <v>104</v>
      </c>
      <c r="C32" s="310"/>
      <c r="D32" s="310"/>
      <c r="E32" s="310"/>
      <c r="F32" s="310"/>
      <c r="G32" s="310"/>
      <c r="H32" s="310"/>
      <c r="I32" s="310"/>
      <c r="J32" s="310"/>
      <c r="K32" s="310"/>
      <c r="L32" s="310"/>
      <c r="M32" s="310"/>
      <c r="N32" s="310"/>
      <c r="O32" s="310"/>
      <c r="P32" s="310"/>
      <c r="Q32" s="310"/>
      <c r="R32" s="310"/>
      <c r="S32" s="310"/>
      <c r="T32" s="311"/>
      <c r="U32" s="312" t="s">
        <v>105</v>
      </c>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95"/>
    </row>
    <row r="33" spans="1:144" s="77" customFormat="1" x14ac:dyDescent="0.15">
      <c r="A33" s="55"/>
      <c r="B33" s="309"/>
      <c r="C33" s="310"/>
      <c r="D33" s="310"/>
      <c r="E33" s="310"/>
      <c r="F33" s="310"/>
      <c r="G33" s="310"/>
      <c r="H33" s="310"/>
      <c r="I33" s="310"/>
      <c r="J33" s="310"/>
      <c r="K33" s="310"/>
      <c r="L33" s="310"/>
      <c r="M33" s="310"/>
      <c r="N33" s="310"/>
      <c r="O33" s="310"/>
      <c r="P33" s="310"/>
      <c r="Q33" s="310"/>
      <c r="R33" s="310"/>
      <c r="S33" s="310"/>
      <c r="T33" s="311"/>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c r="CR33" s="285"/>
      <c r="CS33" s="285"/>
      <c r="CT33" s="285"/>
      <c r="CU33" s="285"/>
      <c r="CV33" s="285"/>
      <c r="CW33" s="285"/>
      <c r="CX33" s="285"/>
      <c r="CY33" s="285"/>
      <c r="CZ33" s="285"/>
      <c r="DA33" s="285"/>
      <c r="DB33" s="285"/>
      <c r="DC33" s="285"/>
      <c r="DD33" s="285"/>
      <c r="DE33" s="285"/>
      <c r="DF33" s="285"/>
      <c r="DG33" s="285"/>
      <c r="DH33" s="285"/>
      <c r="DI33" s="285"/>
      <c r="DJ33" s="285"/>
      <c r="DK33" s="285"/>
      <c r="DL33" s="285"/>
      <c r="DM33" s="285"/>
      <c r="DN33" s="285"/>
      <c r="DO33" s="285"/>
      <c r="DP33" s="285"/>
      <c r="DQ33" s="285"/>
      <c r="DR33" s="285"/>
      <c r="DS33" s="285"/>
      <c r="DT33" s="285"/>
      <c r="DU33" s="285"/>
      <c r="DV33" s="285"/>
      <c r="DW33" s="285"/>
      <c r="DX33" s="285"/>
      <c r="DY33" s="285"/>
      <c r="DZ33" s="285"/>
      <c r="EA33" s="285"/>
      <c r="EB33" s="285"/>
      <c r="EC33" s="285"/>
      <c r="ED33" s="285"/>
      <c r="EE33" s="285"/>
      <c r="EF33" s="285"/>
      <c r="EG33" s="285"/>
      <c r="EH33" s="285"/>
      <c r="EI33" s="285"/>
      <c r="EJ33" s="285"/>
      <c r="EK33" s="285"/>
      <c r="EL33" s="285"/>
      <c r="EM33" s="285"/>
      <c r="EN33" s="95"/>
    </row>
    <row r="34" spans="1:144" s="77" customFormat="1" x14ac:dyDescent="0.15">
      <c r="A34" s="55"/>
      <c r="B34" s="309"/>
      <c r="C34" s="310"/>
      <c r="D34" s="310"/>
      <c r="E34" s="310"/>
      <c r="F34" s="310"/>
      <c r="G34" s="310"/>
      <c r="H34" s="310"/>
      <c r="I34" s="310"/>
      <c r="J34" s="310"/>
      <c r="K34" s="310"/>
      <c r="L34" s="310"/>
      <c r="M34" s="310"/>
      <c r="N34" s="310"/>
      <c r="O34" s="310"/>
      <c r="P34" s="310"/>
      <c r="Q34" s="310"/>
      <c r="R34" s="310"/>
      <c r="S34" s="310"/>
      <c r="T34" s="311"/>
      <c r="U34" s="90" t="s">
        <v>106</v>
      </c>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5"/>
    </row>
    <row r="35" spans="1:144" s="77" customFormat="1" x14ac:dyDescent="0.15">
      <c r="A35" s="55"/>
      <c r="B35" s="270" t="s">
        <v>107</v>
      </c>
      <c r="C35" s="271"/>
      <c r="D35" s="271"/>
      <c r="E35" s="271"/>
      <c r="F35" s="271"/>
      <c r="G35" s="271"/>
      <c r="H35" s="271"/>
      <c r="I35" s="271"/>
      <c r="J35" s="271"/>
      <c r="K35" s="271"/>
      <c r="L35" s="271"/>
      <c r="M35" s="271"/>
      <c r="N35" s="271"/>
      <c r="O35" s="271"/>
      <c r="P35" s="271"/>
      <c r="Q35" s="271"/>
      <c r="R35" s="271"/>
      <c r="S35" s="271"/>
      <c r="T35" s="272"/>
      <c r="U35" s="91" t="s">
        <v>108</v>
      </c>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5"/>
    </row>
    <row r="36" spans="1:144" s="77" customFormat="1" x14ac:dyDescent="0.15">
      <c r="A36" s="55"/>
      <c r="B36" s="276"/>
      <c r="C36" s="277"/>
      <c r="D36" s="277"/>
      <c r="E36" s="277"/>
      <c r="F36" s="277"/>
      <c r="G36" s="277"/>
      <c r="H36" s="277"/>
      <c r="I36" s="277"/>
      <c r="J36" s="277"/>
      <c r="K36" s="277"/>
      <c r="L36" s="277"/>
      <c r="M36" s="277"/>
      <c r="N36" s="277"/>
      <c r="O36" s="277"/>
      <c r="P36" s="277"/>
      <c r="Q36" s="277"/>
      <c r="R36" s="277"/>
      <c r="S36" s="277"/>
      <c r="T36" s="278"/>
      <c r="U36" s="90" t="s">
        <v>109</v>
      </c>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5"/>
    </row>
    <row r="37" spans="1:144" s="77" customFormat="1" x14ac:dyDescent="0.15">
      <c r="A37" s="55"/>
      <c r="B37" s="59" t="s">
        <v>110</v>
      </c>
      <c r="C37" s="60"/>
      <c r="D37" s="60"/>
      <c r="E37" s="60"/>
      <c r="F37" s="60"/>
      <c r="G37" s="60"/>
      <c r="H37" s="60"/>
      <c r="I37" s="60"/>
      <c r="J37" s="60"/>
      <c r="K37" s="60"/>
      <c r="L37" s="60"/>
      <c r="M37" s="60"/>
      <c r="N37" s="60"/>
      <c r="O37" s="60"/>
      <c r="P37" s="60"/>
      <c r="Q37" s="60"/>
      <c r="R37" s="60"/>
      <c r="S37" s="60"/>
      <c r="T37" s="61"/>
      <c r="U37" s="57" t="s">
        <v>111</v>
      </c>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95"/>
    </row>
    <row r="38" spans="1:144" s="77" customFormat="1" x14ac:dyDescent="0.15">
      <c r="A38" s="55"/>
      <c r="B38" s="273" t="s">
        <v>112</v>
      </c>
      <c r="C38" s="274"/>
      <c r="D38" s="274"/>
      <c r="E38" s="274"/>
      <c r="F38" s="274"/>
      <c r="G38" s="274"/>
      <c r="H38" s="274"/>
      <c r="I38" s="274"/>
      <c r="J38" s="274"/>
      <c r="K38" s="274"/>
      <c r="L38" s="274"/>
      <c r="M38" s="274"/>
      <c r="N38" s="274"/>
      <c r="O38" s="274"/>
      <c r="P38" s="274"/>
      <c r="Q38" s="274"/>
      <c r="R38" s="274"/>
      <c r="S38" s="274"/>
      <c r="T38" s="275"/>
      <c r="U38" s="75" t="s">
        <v>113</v>
      </c>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95"/>
    </row>
    <row r="39" spans="1:144" s="77" customFormat="1" x14ac:dyDescent="0.15">
      <c r="A39" s="55"/>
      <c r="B39" s="273"/>
      <c r="C39" s="274"/>
      <c r="D39" s="274"/>
      <c r="E39" s="274"/>
      <c r="F39" s="274"/>
      <c r="G39" s="274"/>
      <c r="H39" s="274"/>
      <c r="I39" s="274"/>
      <c r="J39" s="274"/>
      <c r="K39" s="274"/>
      <c r="L39" s="274"/>
      <c r="M39" s="274"/>
      <c r="N39" s="274"/>
      <c r="O39" s="274"/>
      <c r="P39" s="274"/>
      <c r="Q39" s="274"/>
      <c r="R39" s="274"/>
      <c r="S39" s="274"/>
      <c r="T39" s="275"/>
      <c r="U39" s="92" t="s">
        <v>114</v>
      </c>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5"/>
    </row>
    <row r="40" spans="1:144" s="77" customFormat="1" x14ac:dyDescent="0.15">
      <c r="A40" s="55"/>
      <c r="B40" s="270" t="s">
        <v>115</v>
      </c>
      <c r="C40" s="271"/>
      <c r="D40" s="271"/>
      <c r="E40" s="271"/>
      <c r="F40" s="271"/>
      <c r="G40" s="271"/>
      <c r="H40" s="271"/>
      <c r="I40" s="271"/>
      <c r="J40" s="271"/>
      <c r="K40" s="271"/>
      <c r="L40" s="271"/>
      <c r="M40" s="271"/>
      <c r="N40" s="271"/>
      <c r="O40" s="271"/>
      <c r="P40" s="271"/>
      <c r="Q40" s="271"/>
      <c r="R40" s="271"/>
      <c r="S40" s="271"/>
      <c r="T40" s="272"/>
      <c r="U40" s="119" t="s">
        <v>116</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48"/>
      <c r="EN40" s="95"/>
    </row>
    <row r="41" spans="1:144" s="77" customFormat="1" ht="19.5" thickBot="1" x14ac:dyDescent="0.2">
      <c r="A41" s="55"/>
      <c r="B41" s="313"/>
      <c r="C41" s="314"/>
      <c r="D41" s="314"/>
      <c r="E41" s="314"/>
      <c r="F41" s="314"/>
      <c r="G41" s="314"/>
      <c r="H41" s="314"/>
      <c r="I41" s="314"/>
      <c r="J41" s="314"/>
      <c r="K41" s="314"/>
      <c r="L41" s="314"/>
      <c r="M41" s="314"/>
      <c r="N41" s="314"/>
      <c r="O41" s="314"/>
      <c r="P41" s="314"/>
      <c r="Q41" s="314"/>
      <c r="R41" s="314"/>
      <c r="S41" s="314"/>
      <c r="T41" s="315"/>
      <c r="U41" s="93" t="s">
        <v>117</v>
      </c>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149"/>
      <c r="EN41" s="95"/>
    </row>
    <row r="42" spans="1:144" s="77" customFormat="1" ht="19.5" thickBot="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94"/>
    </row>
    <row r="43" spans="1:144" ht="29.25" thickBot="1" x14ac:dyDescent="0.2">
      <c r="B43" s="145"/>
      <c r="C43" s="52" t="s">
        <v>165</v>
      </c>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7"/>
    </row>
    <row r="44" spans="1:144" ht="19.5" thickBot="1" x14ac:dyDescent="0.2"/>
    <row r="45" spans="1:144" x14ac:dyDescent="0.15">
      <c r="B45" s="306" t="s">
        <v>166</v>
      </c>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7"/>
      <c r="BV45" s="307"/>
      <c r="BW45" s="307"/>
      <c r="BX45" s="307"/>
      <c r="BY45" s="307"/>
      <c r="BZ45" s="307"/>
      <c r="CA45" s="307"/>
      <c r="CB45" s="307"/>
      <c r="CC45" s="307"/>
      <c r="CD45" s="307"/>
      <c r="CE45" s="307"/>
      <c r="CF45" s="307"/>
      <c r="CG45" s="307"/>
      <c r="CH45" s="307"/>
      <c r="CI45" s="307"/>
      <c r="CJ45" s="307"/>
      <c r="CK45" s="307"/>
      <c r="CL45" s="307"/>
      <c r="CM45" s="307"/>
      <c r="CN45" s="307"/>
      <c r="CO45" s="307"/>
      <c r="CP45" s="307"/>
      <c r="CQ45" s="307"/>
      <c r="CR45" s="307"/>
      <c r="CS45" s="307"/>
      <c r="CT45" s="307"/>
      <c r="CU45" s="307"/>
      <c r="CV45" s="307"/>
      <c r="CW45" s="307"/>
      <c r="CX45" s="307"/>
      <c r="CY45" s="307"/>
      <c r="CZ45" s="307"/>
      <c r="DA45" s="307"/>
      <c r="DB45" s="307"/>
      <c r="DC45" s="307"/>
      <c r="DD45" s="307"/>
      <c r="DE45" s="307"/>
      <c r="DF45" s="307"/>
      <c r="DG45" s="307"/>
      <c r="DH45" s="307"/>
      <c r="DI45" s="307"/>
      <c r="DJ45" s="307"/>
      <c r="DK45" s="307"/>
      <c r="DL45" s="307"/>
      <c r="DM45" s="307"/>
      <c r="DN45" s="307"/>
      <c r="DO45" s="307"/>
      <c r="DP45" s="307"/>
      <c r="DQ45" s="307"/>
      <c r="DR45" s="307"/>
      <c r="DS45" s="307"/>
      <c r="DT45" s="307"/>
      <c r="DU45" s="307"/>
      <c r="DV45" s="307"/>
      <c r="DW45" s="307"/>
      <c r="DX45" s="307"/>
      <c r="DY45" s="307"/>
      <c r="DZ45" s="307"/>
      <c r="EA45" s="307"/>
      <c r="EB45" s="307"/>
      <c r="EC45" s="307"/>
      <c r="ED45" s="307"/>
      <c r="EE45" s="307"/>
      <c r="EF45" s="307"/>
      <c r="EG45" s="307"/>
      <c r="EH45" s="307"/>
      <c r="EI45" s="307"/>
      <c r="EJ45" s="307"/>
      <c r="EK45" s="307"/>
      <c r="EL45" s="307"/>
      <c r="EM45" s="308"/>
    </row>
    <row r="46" spans="1:144" ht="19.5" thickBot="1" x14ac:dyDescent="0.2">
      <c r="B46" s="150" t="s">
        <v>167</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1"/>
      <c r="CB46" s="151"/>
      <c r="CC46" s="151"/>
      <c r="CD46" s="151"/>
      <c r="CE46" s="151"/>
      <c r="CF46" s="151"/>
      <c r="CG46" s="151"/>
      <c r="CH46" s="151"/>
      <c r="CI46" s="151"/>
      <c r="CJ46" s="151"/>
      <c r="CK46" s="151"/>
      <c r="CL46" s="151"/>
      <c r="CM46" s="151"/>
      <c r="CN46" s="151"/>
      <c r="CO46" s="151"/>
      <c r="CP46" s="151"/>
      <c r="CQ46" s="151"/>
      <c r="CR46" s="151"/>
      <c r="CS46" s="151"/>
      <c r="CT46" s="151"/>
      <c r="CU46" s="151"/>
      <c r="CV46" s="151"/>
      <c r="CW46" s="151"/>
      <c r="CX46" s="151"/>
      <c r="CY46" s="151"/>
      <c r="CZ46" s="151"/>
      <c r="DA46" s="151"/>
      <c r="DB46" s="151"/>
      <c r="DC46" s="151"/>
      <c r="DD46" s="151"/>
      <c r="DE46" s="151"/>
      <c r="DF46" s="151"/>
      <c r="DG46" s="151"/>
      <c r="DH46" s="151"/>
      <c r="DI46" s="151"/>
      <c r="DJ46" s="151"/>
      <c r="DK46" s="151"/>
      <c r="DL46" s="151"/>
      <c r="DM46" s="151"/>
      <c r="DN46" s="151"/>
      <c r="DO46" s="151"/>
      <c r="DP46" s="151"/>
      <c r="DQ46" s="151"/>
      <c r="DR46" s="151"/>
      <c r="DS46" s="151"/>
      <c r="DT46" s="151"/>
      <c r="DU46" s="151"/>
      <c r="DV46" s="151"/>
      <c r="DW46" s="151"/>
      <c r="DX46" s="151"/>
      <c r="DY46" s="151"/>
      <c r="DZ46" s="151"/>
      <c r="EA46" s="151"/>
      <c r="EB46" s="151"/>
      <c r="EC46" s="151"/>
      <c r="ED46" s="151"/>
      <c r="EE46" s="151"/>
      <c r="EF46" s="151"/>
      <c r="EG46" s="151"/>
      <c r="EH46" s="151"/>
      <c r="EI46" s="151"/>
      <c r="EJ46" s="151"/>
      <c r="EK46" s="151"/>
      <c r="EL46" s="151"/>
      <c r="EM46" s="152"/>
    </row>
  </sheetData>
  <mergeCells count="29">
    <mergeCell ref="B45:EM45"/>
    <mergeCell ref="B32:T34"/>
    <mergeCell ref="U32:EM33"/>
    <mergeCell ref="B35:T36"/>
    <mergeCell ref="B38:T39"/>
    <mergeCell ref="B40:T41"/>
    <mergeCell ref="U18:BO18"/>
    <mergeCell ref="CB26:CJ26"/>
    <mergeCell ref="CK26:EM26"/>
    <mergeCell ref="U27:AC27"/>
    <mergeCell ref="AD27:CA27"/>
    <mergeCell ref="CB27:CJ27"/>
    <mergeCell ref="CK27:EM27"/>
    <mergeCell ref="B24:T27"/>
    <mergeCell ref="U25:AC25"/>
    <mergeCell ref="U26:AC26"/>
    <mergeCell ref="AD26:CA26"/>
    <mergeCell ref="B5:T6"/>
    <mergeCell ref="U5:EM6"/>
    <mergeCell ref="B7:T9"/>
    <mergeCell ref="U7:EM8"/>
    <mergeCell ref="U9:EM9"/>
    <mergeCell ref="B11:T13"/>
    <mergeCell ref="U11:EM12"/>
    <mergeCell ref="U13:EM13"/>
    <mergeCell ref="U14:BO14"/>
    <mergeCell ref="U15:BO15"/>
    <mergeCell ref="U16:BO16"/>
    <mergeCell ref="U17:BO17"/>
  </mergeCells>
  <phoneticPr fontId="3"/>
  <printOptions horizontalCentered="1"/>
  <pageMargins left="0.39370078740157483" right="0.39370078740157483" top="0.59055118110236227" bottom="0.59055118110236227" header="0.31496062992125984" footer="0.31496062992125984"/>
  <pageSetup paperSize="9" scale="64" orientation="landscape" r:id="rId1"/>
  <headerFooter scaleWithDoc="0"/>
  <colBreaks count="1" manualBreakCount="1">
    <brk id="14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DC1169"/>
  <sheetViews>
    <sheetView showGridLines="0" workbookViewId="0"/>
  </sheetViews>
  <sheetFormatPr defaultColWidth="9" defaultRowHeight="13.5" x14ac:dyDescent="0.15"/>
  <cols>
    <col min="1" max="1" width="9" style="157"/>
    <col min="2" max="3" width="26.875" style="157" customWidth="1"/>
    <col min="4" max="11" width="9" style="157"/>
    <col min="12" max="13" width="26.875" style="157" customWidth="1"/>
    <col min="14" max="16" width="9" style="157"/>
    <col min="17" max="18" width="26.875" style="157" customWidth="1"/>
    <col min="19" max="26" width="9" style="157"/>
    <col min="27" max="28" width="26.875" style="157" customWidth="1"/>
    <col min="29" max="37" width="9" style="157"/>
    <col min="38" max="39" width="26.875" style="157" customWidth="1"/>
    <col min="40" max="55" width="9" style="157"/>
    <col min="56" max="57" width="26.875" style="157" hidden="1" customWidth="1"/>
    <col min="58" max="74" width="0" style="157" hidden="1" customWidth="1"/>
    <col min="75" max="75" width="0" style="156" hidden="1" customWidth="1"/>
    <col min="76" max="94" width="0" style="157" hidden="1" customWidth="1"/>
    <col min="95" max="95" width="0" style="156" hidden="1" customWidth="1"/>
    <col min="96" max="16384" width="9" style="156"/>
  </cols>
  <sheetData>
    <row r="2" spans="2:107" s="156" customFormat="1" ht="15" x14ac:dyDescent="0.25">
      <c r="B2" s="167" t="s">
        <v>171</v>
      </c>
      <c r="C2" s="167"/>
      <c r="D2" s="167"/>
      <c r="E2" s="167"/>
      <c r="F2" s="167"/>
      <c r="G2" s="167"/>
      <c r="H2" s="167"/>
      <c r="I2" s="167"/>
      <c r="J2" s="167"/>
      <c r="K2" s="167"/>
      <c r="L2" s="167" t="s">
        <v>198</v>
      </c>
      <c r="M2" s="167"/>
      <c r="N2" s="167"/>
      <c r="O2" s="167"/>
      <c r="P2" s="167"/>
      <c r="Q2" s="167" t="s">
        <v>199</v>
      </c>
      <c r="R2" s="167"/>
      <c r="S2" s="167"/>
      <c r="T2" s="167"/>
      <c r="U2" s="167"/>
      <c r="V2" s="167"/>
      <c r="W2" s="167"/>
      <c r="X2" s="167"/>
      <c r="Y2" s="167"/>
      <c r="Z2" s="167"/>
      <c r="AA2" s="167" t="s">
        <v>207</v>
      </c>
      <c r="AB2" s="167"/>
      <c r="AC2" s="167"/>
      <c r="AD2" s="167"/>
      <c r="AE2" s="167"/>
      <c r="AF2" s="167"/>
      <c r="AG2" s="167"/>
      <c r="AH2" s="167"/>
      <c r="AI2" s="167"/>
      <c r="AJ2" s="167"/>
      <c r="AK2" s="167"/>
      <c r="AL2" s="167" t="s">
        <v>204</v>
      </c>
      <c r="AM2" s="167"/>
      <c r="AN2" s="167"/>
      <c r="AO2" s="167"/>
      <c r="AP2" s="167"/>
      <c r="AQ2" s="167"/>
      <c r="AR2" s="167"/>
      <c r="AS2" s="167"/>
      <c r="AT2" s="167"/>
      <c r="AU2" s="167"/>
      <c r="AV2" s="167"/>
      <c r="AW2" s="167"/>
      <c r="AX2" s="167"/>
      <c r="AY2" s="167"/>
      <c r="AZ2" s="167"/>
      <c r="BA2" s="167"/>
      <c r="BB2" s="167"/>
      <c r="BC2" s="170"/>
      <c r="BD2" s="157"/>
      <c r="BE2" s="157"/>
      <c r="BF2" s="157"/>
      <c r="BG2" s="157"/>
      <c r="BH2" s="157"/>
      <c r="BI2" s="157"/>
      <c r="BJ2" s="175"/>
      <c r="BK2" s="175"/>
      <c r="BL2" s="175"/>
      <c r="BM2" s="175"/>
      <c r="BN2" s="175"/>
      <c r="BO2" s="175"/>
      <c r="BP2" s="175"/>
      <c r="BQ2" s="175"/>
      <c r="BR2" s="175"/>
      <c r="BS2" s="175"/>
      <c r="BT2" s="157"/>
      <c r="BU2" s="157"/>
      <c r="BV2" s="157"/>
      <c r="BX2" s="157"/>
      <c r="BY2" s="157"/>
      <c r="BZ2" s="157"/>
      <c r="CA2" s="157"/>
      <c r="CB2" s="157"/>
      <c r="CC2" s="157"/>
      <c r="CD2" s="157"/>
      <c r="CE2" s="157"/>
      <c r="CF2" s="157"/>
      <c r="CG2" s="157"/>
      <c r="CH2" s="157"/>
      <c r="CI2" s="157"/>
      <c r="CJ2" s="157"/>
      <c r="CK2" s="157"/>
      <c r="CL2" s="157"/>
      <c r="CM2" s="157"/>
      <c r="CN2" s="157"/>
      <c r="CO2" s="157"/>
      <c r="CP2" s="157"/>
      <c r="CR2" s="167" t="s">
        <v>210</v>
      </c>
      <c r="CS2" s="167"/>
      <c r="CT2" s="167"/>
      <c r="CU2" s="167"/>
      <c r="CV2" s="167"/>
      <c r="CW2" s="167"/>
      <c r="CX2" s="167"/>
      <c r="CY2" s="167"/>
      <c r="CZ2" s="167"/>
      <c r="DA2" s="167"/>
      <c r="DB2" s="167"/>
      <c r="DC2" s="167"/>
    </row>
    <row r="3" spans="2:107" s="156" customFormat="1" ht="15" x14ac:dyDescent="0.25">
      <c r="B3" s="168" t="s">
        <v>1</v>
      </c>
      <c r="C3" s="168" t="s">
        <v>2</v>
      </c>
      <c r="D3" s="168" t="s">
        <v>3</v>
      </c>
      <c r="E3" s="168" t="s">
        <v>197</v>
      </c>
      <c r="F3" s="168" t="s">
        <v>168</v>
      </c>
      <c r="G3" s="168" t="s">
        <v>4</v>
      </c>
      <c r="H3" s="168" t="s">
        <v>170</v>
      </c>
      <c r="I3" s="168" t="s">
        <v>169</v>
      </c>
      <c r="J3" s="168" t="s">
        <v>5</v>
      </c>
      <c r="K3" s="167"/>
      <c r="L3" s="168" t="s">
        <v>6</v>
      </c>
      <c r="M3" s="168" t="s">
        <v>46</v>
      </c>
      <c r="N3" s="168" t="s">
        <v>47</v>
      </c>
      <c r="O3" s="168" t="s">
        <v>48</v>
      </c>
      <c r="P3" s="167"/>
      <c r="Q3" s="168" t="s">
        <v>7</v>
      </c>
      <c r="R3" s="168" t="s">
        <v>2</v>
      </c>
      <c r="S3" s="168" t="s">
        <v>3</v>
      </c>
      <c r="T3" s="168" t="s">
        <v>197</v>
      </c>
      <c r="U3" s="168" t="s">
        <v>168</v>
      </c>
      <c r="V3" s="168" t="s">
        <v>4</v>
      </c>
      <c r="W3" s="168" t="s">
        <v>170</v>
      </c>
      <c r="X3" s="168" t="s">
        <v>169</v>
      </c>
      <c r="Y3" s="168" t="s">
        <v>5</v>
      </c>
      <c r="Z3" s="167"/>
      <c r="AA3" s="168" t="s">
        <v>7</v>
      </c>
      <c r="AB3" s="168" t="s">
        <v>8</v>
      </c>
      <c r="AC3" s="168" t="s">
        <v>2</v>
      </c>
      <c r="AD3" s="168" t="s">
        <v>3</v>
      </c>
      <c r="AE3" s="168" t="s">
        <v>197</v>
      </c>
      <c r="AF3" s="168" t="s">
        <v>168</v>
      </c>
      <c r="AG3" s="168" t="s">
        <v>4</v>
      </c>
      <c r="AH3" s="168" t="s">
        <v>170</v>
      </c>
      <c r="AI3" s="168" t="s">
        <v>169</v>
      </c>
      <c r="AJ3" s="168" t="s">
        <v>5</v>
      </c>
      <c r="AK3" s="167"/>
      <c r="AL3" s="168" t="s">
        <v>7</v>
      </c>
      <c r="AM3" s="168" t="s">
        <v>8</v>
      </c>
      <c r="AN3" s="168" t="s">
        <v>9</v>
      </c>
      <c r="AO3" s="168" t="s">
        <v>10</v>
      </c>
      <c r="AP3" s="168" t="s">
        <v>11</v>
      </c>
      <c r="AQ3" s="168" t="s">
        <v>12</v>
      </c>
      <c r="AR3" s="168" t="s">
        <v>13</v>
      </c>
      <c r="AS3" s="168" t="s">
        <v>136</v>
      </c>
      <c r="AT3" s="168" t="s">
        <v>137</v>
      </c>
      <c r="AU3" s="168" t="s">
        <v>2</v>
      </c>
      <c r="AV3" s="168" t="s">
        <v>3</v>
      </c>
      <c r="AW3" s="168" t="s">
        <v>197</v>
      </c>
      <c r="AX3" s="168" t="s">
        <v>168</v>
      </c>
      <c r="AY3" s="168" t="s">
        <v>4</v>
      </c>
      <c r="AZ3" s="168" t="s">
        <v>170</v>
      </c>
      <c r="BA3" s="168" t="s">
        <v>169</v>
      </c>
      <c r="BB3" s="168" t="s">
        <v>5</v>
      </c>
      <c r="BC3" s="170"/>
      <c r="BD3" s="175"/>
      <c r="BE3" s="175"/>
      <c r="BF3" s="175"/>
      <c r="BG3" s="175"/>
      <c r="BH3" s="175"/>
      <c r="BI3" s="175"/>
      <c r="BJ3" s="175"/>
      <c r="BK3" s="175"/>
      <c r="BL3" s="175"/>
      <c r="BM3" s="175"/>
      <c r="BN3" s="175"/>
      <c r="BO3" s="175"/>
      <c r="BP3" s="175"/>
      <c r="BQ3" s="175"/>
      <c r="BR3" s="175"/>
      <c r="BS3" s="175"/>
      <c r="BT3" s="157"/>
      <c r="BU3" s="157"/>
      <c r="BV3" s="157"/>
      <c r="BX3" s="157"/>
      <c r="BY3" s="157"/>
      <c r="BZ3" s="157"/>
      <c r="CA3" s="157"/>
      <c r="CB3" s="157"/>
      <c r="CC3" s="157"/>
      <c r="CD3" s="157"/>
      <c r="CE3" s="157"/>
      <c r="CF3" s="157"/>
      <c r="CG3" s="157"/>
      <c r="CH3" s="157"/>
      <c r="CI3" s="157"/>
      <c r="CJ3" s="157"/>
      <c r="CK3" s="157"/>
      <c r="CL3" s="157"/>
      <c r="CM3" s="157"/>
      <c r="CN3" s="157"/>
      <c r="CO3" s="157"/>
      <c r="CP3" s="157"/>
      <c r="CR3" s="168" t="s">
        <v>213</v>
      </c>
      <c r="CS3" s="168" t="s">
        <v>11</v>
      </c>
      <c r="CT3" s="178" t="s">
        <v>214</v>
      </c>
      <c r="CU3" s="168" t="s">
        <v>137</v>
      </c>
      <c r="CV3" s="168" t="s">
        <v>2</v>
      </c>
      <c r="CW3" s="168" t="s">
        <v>3</v>
      </c>
      <c r="CX3" s="168" t="s">
        <v>197</v>
      </c>
      <c r="CY3" s="168" t="s">
        <v>168</v>
      </c>
      <c r="CZ3" s="168" t="s">
        <v>4</v>
      </c>
      <c r="DA3" s="168" t="s">
        <v>170</v>
      </c>
      <c r="DB3" s="168" t="s">
        <v>169</v>
      </c>
      <c r="DC3" s="168" t="s">
        <v>5</v>
      </c>
    </row>
    <row r="4" spans="2:107" s="156" customFormat="1" ht="48" customHeight="1" x14ac:dyDescent="0.25">
      <c r="B4" s="167" t="s">
        <v>186</v>
      </c>
      <c r="C4" s="167"/>
      <c r="D4" s="167"/>
      <c r="E4" s="167"/>
      <c r="F4" s="167"/>
      <c r="G4" s="167"/>
      <c r="H4" s="167"/>
      <c r="I4" s="167"/>
      <c r="J4" s="167"/>
      <c r="K4" s="167"/>
      <c r="L4" s="167" t="s">
        <v>189</v>
      </c>
      <c r="M4" s="167"/>
      <c r="N4" s="167"/>
      <c r="O4" s="167"/>
      <c r="P4" s="167"/>
      <c r="Q4" s="167" t="s">
        <v>190</v>
      </c>
      <c r="R4" s="167"/>
      <c r="S4" s="167"/>
      <c r="T4" s="167"/>
      <c r="U4" s="167"/>
      <c r="V4" s="167"/>
      <c r="W4" s="167"/>
      <c r="X4" s="167"/>
      <c r="Y4" s="167"/>
      <c r="Z4" s="167"/>
      <c r="AA4" s="167" t="s">
        <v>193</v>
      </c>
      <c r="AB4" s="167"/>
      <c r="AC4" s="167"/>
      <c r="AD4" s="167"/>
      <c r="AE4" s="167"/>
      <c r="AF4" s="167"/>
      <c r="AG4" s="167"/>
      <c r="AH4" s="167"/>
      <c r="AI4" s="167"/>
      <c r="AJ4" s="167"/>
      <c r="AK4" s="167"/>
      <c r="AL4" s="167" t="s">
        <v>194</v>
      </c>
      <c r="AM4" s="167"/>
      <c r="AN4" s="167"/>
      <c r="AO4" s="167"/>
      <c r="AP4" s="167"/>
      <c r="AQ4" s="167"/>
      <c r="AR4" s="167"/>
      <c r="AS4" s="167"/>
      <c r="AT4" s="167"/>
      <c r="AU4" s="167"/>
      <c r="AV4" s="167"/>
      <c r="AW4" s="167"/>
      <c r="AX4" s="167"/>
      <c r="AY4" s="167"/>
      <c r="AZ4" s="167"/>
      <c r="BA4" s="167"/>
      <c r="BB4" s="167"/>
      <c r="BC4" s="170"/>
      <c r="BD4" s="175"/>
      <c r="BE4" s="175"/>
      <c r="BF4" s="175"/>
      <c r="BG4" s="175"/>
      <c r="BH4" s="175"/>
      <c r="BI4" s="175"/>
      <c r="BJ4" s="175"/>
      <c r="BK4" s="175"/>
      <c r="BL4" s="175"/>
      <c r="BM4" s="175"/>
      <c r="BN4" s="175"/>
      <c r="BO4" s="175"/>
      <c r="BP4" s="175"/>
      <c r="BQ4" s="175"/>
      <c r="BR4" s="175"/>
      <c r="BS4" s="175"/>
      <c r="BT4" s="157"/>
      <c r="BU4" s="157"/>
      <c r="BV4" s="157"/>
      <c r="BX4" s="157"/>
      <c r="BY4" s="157"/>
      <c r="BZ4" s="157"/>
      <c r="CA4" s="157"/>
      <c r="CB4" s="157"/>
      <c r="CC4" s="157"/>
      <c r="CD4" s="157"/>
      <c r="CE4" s="157"/>
      <c r="CF4" s="157"/>
      <c r="CG4" s="157"/>
      <c r="CH4" s="157"/>
      <c r="CI4" s="157"/>
      <c r="CJ4" s="157"/>
      <c r="CK4" s="157"/>
      <c r="CL4" s="157"/>
      <c r="CM4" s="157"/>
      <c r="CN4" s="157"/>
      <c r="CO4" s="157"/>
      <c r="CP4" s="157"/>
      <c r="CR4" s="167" t="s">
        <v>212</v>
      </c>
      <c r="CS4" s="167"/>
      <c r="CT4" s="167"/>
      <c r="CU4" s="167"/>
      <c r="CV4" s="167"/>
      <c r="CW4" s="167"/>
      <c r="CX4" s="167"/>
      <c r="CY4" s="167"/>
      <c r="CZ4" s="167"/>
      <c r="DA4" s="167"/>
      <c r="DB4" s="167"/>
      <c r="DC4" s="167"/>
    </row>
    <row r="5" spans="2:107" s="156" customFormat="1" x14ac:dyDescent="0.15">
      <c r="B5" s="171"/>
      <c r="C5" s="172"/>
      <c r="D5" s="172"/>
      <c r="E5" s="173"/>
      <c r="F5" s="173"/>
      <c r="G5" s="174"/>
      <c r="H5" s="172"/>
      <c r="I5" s="172"/>
      <c r="J5" s="173"/>
      <c r="K5" s="157"/>
      <c r="L5" s="157"/>
      <c r="M5" s="157"/>
      <c r="N5" s="157"/>
      <c r="O5" s="157"/>
      <c r="P5" s="157"/>
      <c r="Q5" s="172"/>
      <c r="R5" s="172"/>
      <c r="S5" s="172"/>
      <c r="T5" s="173"/>
      <c r="U5" s="173"/>
      <c r="V5" s="174"/>
      <c r="W5" s="172"/>
      <c r="X5" s="172"/>
      <c r="Y5" s="173"/>
      <c r="Z5" s="157"/>
      <c r="AA5" s="172"/>
      <c r="AB5" s="172"/>
      <c r="AC5" s="172"/>
      <c r="AD5" s="172"/>
      <c r="AE5" s="173"/>
      <c r="AF5" s="173"/>
      <c r="AG5" s="174"/>
      <c r="AH5" s="172"/>
      <c r="AI5" s="172"/>
      <c r="AJ5" s="173"/>
      <c r="AK5" s="157"/>
      <c r="AL5" s="172"/>
      <c r="AM5" s="172"/>
      <c r="AN5" s="172"/>
      <c r="AO5" s="172"/>
      <c r="AP5" s="172"/>
      <c r="AQ5" s="172"/>
      <c r="AR5" s="172"/>
      <c r="AS5" s="172"/>
      <c r="AT5" s="172"/>
      <c r="AU5" s="172"/>
      <c r="AV5" s="172"/>
      <c r="AW5" s="173"/>
      <c r="AX5" s="173"/>
      <c r="AY5" s="174"/>
      <c r="AZ5" s="172"/>
      <c r="BA5" s="172"/>
      <c r="BB5" s="173"/>
      <c r="BC5" s="157"/>
      <c r="BD5" s="172"/>
      <c r="BE5" s="172"/>
      <c r="BF5" s="172"/>
      <c r="BG5" s="172"/>
      <c r="BH5" s="172"/>
      <c r="BI5" s="172"/>
      <c r="BJ5" s="172"/>
      <c r="BK5" s="172"/>
      <c r="BL5" s="172"/>
      <c r="BM5" s="172"/>
      <c r="BN5" s="173"/>
      <c r="BO5" s="173"/>
      <c r="BP5" s="174"/>
      <c r="BQ5" s="172"/>
      <c r="BR5" s="172"/>
      <c r="BS5" s="157"/>
      <c r="BT5" s="157"/>
      <c r="BU5" s="157"/>
      <c r="BV5" s="157"/>
      <c r="BX5" s="157"/>
      <c r="BY5" s="157"/>
      <c r="BZ5" s="157"/>
      <c r="CA5" s="157"/>
      <c r="CB5" s="157"/>
      <c r="CC5" s="157"/>
      <c r="CD5" s="157"/>
      <c r="CE5" s="157"/>
      <c r="CF5" s="157"/>
      <c r="CG5" s="157"/>
      <c r="CH5" s="157"/>
      <c r="CI5" s="157"/>
      <c r="CJ5" s="157"/>
      <c r="CK5" s="157"/>
      <c r="CL5" s="157"/>
      <c r="CM5" s="157"/>
      <c r="CN5" s="157"/>
      <c r="CO5" s="157"/>
      <c r="CP5" s="157"/>
    </row>
    <row r="6" spans="2:107" s="156" customFormat="1" ht="15" x14ac:dyDescent="0.25">
      <c r="B6" s="167" t="s">
        <v>174</v>
      </c>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70"/>
      <c r="BD6" s="175"/>
      <c r="BE6" s="175"/>
      <c r="BF6" s="175"/>
      <c r="BG6" s="175"/>
      <c r="BH6" s="175"/>
      <c r="BI6" s="175"/>
      <c r="BJ6" s="175"/>
      <c r="BK6" s="175"/>
      <c r="BL6" s="175"/>
      <c r="BM6" s="175"/>
      <c r="BN6" s="175"/>
      <c r="BO6" s="175"/>
      <c r="BP6" s="175"/>
      <c r="BQ6" s="175"/>
      <c r="BR6" s="175"/>
      <c r="BS6" s="175"/>
      <c r="BT6" s="157"/>
      <c r="BU6" s="157"/>
      <c r="BV6" s="157"/>
      <c r="BX6" s="157"/>
      <c r="BY6" s="157"/>
      <c r="BZ6" s="157"/>
      <c r="CA6" s="157"/>
      <c r="CB6" s="157"/>
      <c r="CC6" s="157"/>
      <c r="CD6" s="157"/>
      <c r="CE6" s="157"/>
      <c r="CF6" s="157"/>
      <c r="CG6" s="157"/>
      <c r="CH6" s="157"/>
      <c r="CI6" s="157"/>
      <c r="CJ6" s="157"/>
      <c r="CK6" s="157"/>
      <c r="CL6" s="157"/>
      <c r="CM6" s="157"/>
      <c r="CN6" s="157"/>
      <c r="CO6" s="157"/>
      <c r="CP6" s="157"/>
      <c r="CR6" s="167"/>
      <c r="CS6" s="167"/>
      <c r="CT6" s="167"/>
      <c r="CU6" s="167"/>
      <c r="CV6" s="167"/>
      <c r="CW6" s="167"/>
      <c r="CX6" s="167"/>
      <c r="CY6" s="167"/>
      <c r="CZ6" s="167"/>
      <c r="DA6" s="167"/>
      <c r="DB6" s="167"/>
      <c r="DC6" s="167"/>
    </row>
    <row r="7" spans="2:107" s="156" customFormat="1" ht="15" x14ac:dyDescent="0.25">
      <c r="B7" s="168" t="s">
        <v>6</v>
      </c>
      <c r="C7" s="168" t="s">
        <v>2</v>
      </c>
      <c r="D7" s="168" t="s">
        <v>3</v>
      </c>
      <c r="E7" s="168" t="s">
        <v>197</v>
      </c>
      <c r="F7" s="168" t="s">
        <v>168</v>
      </c>
      <c r="G7" s="168" t="s">
        <v>4</v>
      </c>
      <c r="H7" s="168" t="s">
        <v>170</v>
      </c>
      <c r="I7" s="168" t="s">
        <v>169</v>
      </c>
      <c r="J7" s="168" t="s">
        <v>5</v>
      </c>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70"/>
      <c r="BD7" s="175"/>
      <c r="BE7" s="175"/>
      <c r="BF7" s="175"/>
      <c r="BG7" s="175"/>
      <c r="BH7" s="175"/>
      <c r="BI7" s="175"/>
      <c r="BJ7" s="175"/>
      <c r="BK7" s="175"/>
      <c r="BL7" s="175"/>
      <c r="BM7" s="175"/>
      <c r="BN7" s="175"/>
      <c r="BO7" s="175"/>
      <c r="BP7" s="175"/>
      <c r="BQ7" s="175"/>
      <c r="BR7" s="175"/>
      <c r="BS7" s="175"/>
      <c r="BT7" s="157"/>
      <c r="BU7" s="157"/>
      <c r="BV7" s="157"/>
      <c r="BX7" s="157"/>
      <c r="BY7" s="157"/>
      <c r="BZ7" s="157"/>
      <c r="CA7" s="157"/>
      <c r="CB7" s="157"/>
      <c r="CC7" s="157"/>
      <c r="CD7" s="157"/>
      <c r="CE7" s="157"/>
      <c r="CF7" s="157"/>
      <c r="CG7" s="157"/>
      <c r="CH7" s="157"/>
      <c r="CI7" s="157"/>
      <c r="CJ7" s="157"/>
      <c r="CK7" s="157"/>
      <c r="CL7" s="157"/>
      <c r="CM7" s="157"/>
      <c r="CN7" s="157"/>
      <c r="CO7" s="157"/>
      <c r="CP7" s="157"/>
      <c r="CR7" s="167"/>
      <c r="CS7" s="167"/>
      <c r="CT7" s="167"/>
      <c r="CU7" s="167"/>
      <c r="CV7" s="167"/>
      <c r="CW7" s="167"/>
      <c r="CX7" s="167"/>
      <c r="CY7" s="167"/>
      <c r="CZ7" s="167"/>
      <c r="DA7" s="167"/>
      <c r="DB7" s="167"/>
      <c r="DC7" s="167"/>
    </row>
    <row r="8" spans="2:107" s="156" customFormat="1" ht="15" x14ac:dyDescent="0.25">
      <c r="B8" s="167" t="s">
        <v>187</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70"/>
      <c r="BD8" s="175"/>
      <c r="BE8" s="175"/>
      <c r="BF8" s="175"/>
      <c r="BG8" s="175"/>
      <c r="BH8" s="175"/>
      <c r="BI8" s="175"/>
      <c r="BJ8" s="175"/>
      <c r="BK8" s="175"/>
      <c r="BL8" s="175"/>
      <c r="BM8" s="175"/>
      <c r="BN8" s="175"/>
      <c r="BO8" s="175"/>
      <c r="BP8" s="175"/>
      <c r="BQ8" s="175"/>
      <c r="BR8" s="175"/>
      <c r="BS8" s="175"/>
      <c r="BT8" s="157"/>
      <c r="BU8" s="157"/>
      <c r="BV8" s="157"/>
      <c r="BX8" s="157"/>
      <c r="BY8" s="157"/>
      <c r="BZ8" s="157"/>
      <c r="CA8" s="157"/>
      <c r="CB8" s="157"/>
      <c r="CC8" s="157"/>
      <c r="CD8" s="157"/>
      <c r="CE8" s="157"/>
      <c r="CF8" s="157"/>
      <c r="CG8" s="157"/>
      <c r="CH8" s="157"/>
      <c r="CI8" s="157"/>
      <c r="CJ8" s="157"/>
      <c r="CK8" s="157"/>
      <c r="CL8" s="157"/>
      <c r="CM8" s="157"/>
      <c r="CN8" s="157"/>
      <c r="CO8" s="157"/>
      <c r="CP8" s="157"/>
      <c r="CR8" s="167"/>
      <c r="CS8" s="167"/>
      <c r="CT8" s="167"/>
      <c r="CU8" s="167"/>
      <c r="CV8" s="167"/>
      <c r="CW8" s="167"/>
      <c r="CX8" s="167"/>
      <c r="CY8" s="167"/>
      <c r="CZ8" s="167"/>
      <c r="DA8" s="167"/>
      <c r="DB8" s="167"/>
      <c r="DC8" s="167"/>
    </row>
    <row r="9" spans="2:107" s="156" customFormat="1" x14ac:dyDescent="0.15">
      <c r="B9" s="171"/>
      <c r="C9" s="172"/>
      <c r="D9" s="172"/>
      <c r="E9" s="173"/>
      <c r="F9" s="173"/>
      <c r="G9" s="174"/>
      <c r="H9" s="172"/>
      <c r="I9" s="172"/>
      <c r="J9" s="173"/>
      <c r="K9" s="157"/>
      <c r="L9" s="157"/>
      <c r="M9" s="157"/>
      <c r="N9" s="157"/>
      <c r="O9" s="157"/>
      <c r="P9" s="157"/>
      <c r="Q9" s="172"/>
      <c r="R9" s="172"/>
      <c r="S9" s="172"/>
      <c r="T9" s="173"/>
      <c r="U9" s="173"/>
      <c r="V9" s="174"/>
      <c r="W9" s="172"/>
      <c r="X9" s="172"/>
      <c r="Y9" s="173"/>
      <c r="Z9" s="157"/>
      <c r="AA9" s="172"/>
      <c r="AB9" s="172"/>
      <c r="AC9" s="172"/>
      <c r="AD9" s="172"/>
      <c r="AE9" s="173"/>
      <c r="AF9" s="173"/>
      <c r="AG9" s="174"/>
      <c r="AH9" s="172"/>
      <c r="AI9" s="172"/>
      <c r="AJ9" s="173"/>
      <c r="AK9" s="157"/>
      <c r="AL9" s="172"/>
      <c r="AM9" s="172"/>
      <c r="AN9" s="172"/>
      <c r="AO9" s="172"/>
      <c r="AP9" s="172"/>
      <c r="AQ9" s="172"/>
      <c r="AR9" s="172"/>
      <c r="AS9" s="172"/>
      <c r="AT9" s="172"/>
      <c r="AU9" s="172"/>
      <c r="AV9" s="172"/>
      <c r="AW9" s="173"/>
      <c r="AX9" s="173"/>
      <c r="AY9" s="174"/>
      <c r="AZ9" s="172"/>
      <c r="BA9" s="172"/>
      <c r="BB9" s="173"/>
      <c r="BC9" s="157"/>
      <c r="BD9" s="172"/>
      <c r="BE9" s="172"/>
      <c r="BF9" s="172"/>
      <c r="BG9" s="172"/>
      <c r="BH9" s="172"/>
      <c r="BI9" s="172"/>
      <c r="BJ9" s="172"/>
      <c r="BK9" s="172"/>
      <c r="BL9" s="172"/>
      <c r="BM9" s="172"/>
      <c r="BN9" s="173"/>
      <c r="BO9" s="173"/>
      <c r="BP9" s="174"/>
      <c r="BQ9" s="172"/>
      <c r="BR9" s="172"/>
      <c r="BS9" s="157"/>
      <c r="BT9" s="157"/>
      <c r="BU9" s="157"/>
      <c r="BV9" s="157"/>
      <c r="BX9" s="157"/>
      <c r="BY9" s="157"/>
      <c r="BZ9" s="157"/>
      <c r="CA9" s="157"/>
      <c r="CB9" s="157"/>
      <c r="CC9" s="157"/>
      <c r="CD9" s="157"/>
      <c r="CE9" s="157"/>
      <c r="CF9" s="157"/>
      <c r="CG9" s="157"/>
      <c r="CH9" s="157"/>
      <c r="CI9" s="157"/>
      <c r="CJ9" s="157"/>
      <c r="CK9" s="157"/>
      <c r="CL9" s="157"/>
      <c r="CM9" s="157"/>
      <c r="CN9" s="157"/>
      <c r="CO9" s="157"/>
      <c r="CP9" s="157"/>
    </row>
    <row r="10" spans="2:107" s="156" customFormat="1" ht="15" x14ac:dyDescent="0.25">
      <c r="B10" s="167" t="s">
        <v>175</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70"/>
      <c r="BD10" s="175"/>
      <c r="BE10" s="175"/>
      <c r="BF10" s="175"/>
      <c r="BG10" s="175"/>
      <c r="BH10" s="175"/>
      <c r="BI10" s="175"/>
      <c r="BJ10" s="175"/>
      <c r="BK10" s="175"/>
      <c r="BL10" s="175"/>
      <c r="BM10" s="175"/>
      <c r="BN10" s="175"/>
      <c r="BO10" s="175"/>
      <c r="BP10" s="175"/>
      <c r="BQ10" s="175"/>
      <c r="BR10" s="175"/>
      <c r="BS10" s="175"/>
      <c r="BT10" s="157"/>
      <c r="BU10" s="157"/>
      <c r="BV10" s="157"/>
      <c r="BX10" s="157"/>
      <c r="BY10" s="157"/>
      <c r="BZ10" s="157"/>
      <c r="CA10" s="157"/>
      <c r="CB10" s="157"/>
      <c r="CC10" s="157"/>
      <c r="CD10" s="157"/>
      <c r="CE10" s="157"/>
      <c r="CF10" s="157"/>
      <c r="CG10" s="157"/>
      <c r="CH10" s="157"/>
      <c r="CI10" s="157"/>
      <c r="CJ10" s="157"/>
      <c r="CK10" s="157"/>
      <c r="CL10" s="157"/>
      <c r="CM10" s="157"/>
      <c r="CN10" s="157"/>
      <c r="CO10" s="157"/>
      <c r="CP10" s="157"/>
      <c r="CR10" s="167"/>
      <c r="CS10" s="167"/>
      <c r="CT10" s="167"/>
      <c r="CU10" s="167"/>
      <c r="CV10" s="167"/>
      <c r="CW10" s="167"/>
      <c r="CX10" s="167"/>
      <c r="CY10" s="167"/>
      <c r="CZ10" s="167"/>
      <c r="DA10" s="167"/>
      <c r="DB10" s="167"/>
      <c r="DC10" s="167"/>
    </row>
    <row r="11" spans="2:107" s="156" customFormat="1" ht="15" x14ac:dyDescent="0.25">
      <c r="B11" s="168" t="s">
        <v>14</v>
      </c>
      <c r="C11" s="168" t="s">
        <v>2</v>
      </c>
      <c r="D11" s="168" t="s">
        <v>3</v>
      </c>
      <c r="E11" s="168" t="s">
        <v>197</v>
      </c>
      <c r="F11" s="168" t="s">
        <v>168</v>
      </c>
      <c r="G11" s="168" t="s">
        <v>4</v>
      </c>
      <c r="H11" s="168" t="s">
        <v>170</v>
      </c>
      <c r="I11" s="168" t="s">
        <v>169</v>
      </c>
      <c r="J11" s="168" t="s">
        <v>5</v>
      </c>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70"/>
      <c r="BD11" s="175"/>
      <c r="BE11" s="175"/>
      <c r="BF11" s="175"/>
      <c r="BG11" s="175"/>
      <c r="BH11" s="175"/>
      <c r="BI11" s="175"/>
      <c r="BJ11" s="175"/>
      <c r="BK11" s="175"/>
      <c r="BL11" s="175"/>
      <c r="BM11" s="175"/>
      <c r="BN11" s="175"/>
      <c r="BO11" s="175"/>
      <c r="BP11" s="175"/>
      <c r="BQ11" s="175"/>
      <c r="BR11" s="175"/>
      <c r="BS11" s="175"/>
      <c r="BT11" s="157"/>
      <c r="BU11" s="157"/>
      <c r="BV11" s="157"/>
      <c r="BX11" s="157"/>
      <c r="BY11" s="157"/>
      <c r="BZ11" s="157"/>
      <c r="CA11" s="157"/>
      <c r="CB11" s="157"/>
      <c r="CC11" s="157"/>
      <c r="CD11" s="157"/>
      <c r="CE11" s="157"/>
      <c r="CF11" s="157"/>
      <c r="CG11" s="157"/>
      <c r="CH11" s="157"/>
      <c r="CI11" s="157"/>
      <c r="CJ11" s="157"/>
      <c r="CK11" s="157"/>
      <c r="CL11" s="157"/>
      <c r="CM11" s="157"/>
      <c r="CN11" s="157"/>
      <c r="CO11" s="157"/>
      <c r="CP11" s="157"/>
      <c r="CR11" s="167"/>
      <c r="CS11" s="167"/>
      <c r="CT11" s="167"/>
      <c r="CU11" s="167"/>
      <c r="CV11" s="167"/>
      <c r="CW11" s="167"/>
      <c r="CX11" s="167"/>
      <c r="CY11" s="167"/>
      <c r="CZ11" s="167"/>
      <c r="DA11" s="167"/>
      <c r="DB11" s="167"/>
      <c r="DC11" s="167"/>
    </row>
    <row r="12" spans="2:107" s="156" customFormat="1" ht="15" x14ac:dyDescent="0.25">
      <c r="B12" s="167" t="s">
        <v>188</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70"/>
      <c r="BD12" s="175"/>
      <c r="BE12" s="175"/>
      <c r="BF12" s="175"/>
      <c r="BG12" s="175"/>
      <c r="BH12" s="175"/>
      <c r="BI12" s="175"/>
      <c r="BJ12" s="175"/>
      <c r="BK12" s="175"/>
      <c r="BL12" s="175"/>
      <c r="BM12" s="175"/>
      <c r="BN12" s="175"/>
      <c r="BO12" s="175"/>
      <c r="BP12" s="175"/>
      <c r="BQ12" s="175"/>
      <c r="BR12" s="175"/>
      <c r="BS12" s="175"/>
      <c r="BT12" s="157"/>
      <c r="BU12" s="157"/>
      <c r="BV12" s="157"/>
      <c r="BX12" s="157"/>
      <c r="BY12" s="157"/>
      <c r="BZ12" s="157"/>
      <c r="CA12" s="157"/>
      <c r="CB12" s="157"/>
      <c r="CC12" s="157"/>
      <c r="CD12" s="157"/>
      <c r="CE12" s="157"/>
      <c r="CF12" s="157"/>
      <c r="CG12" s="157"/>
      <c r="CH12" s="157"/>
      <c r="CI12" s="157"/>
      <c r="CJ12" s="157"/>
      <c r="CK12" s="157"/>
      <c r="CL12" s="157"/>
      <c r="CM12" s="157"/>
      <c r="CN12" s="157"/>
      <c r="CO12" s="157"/>
      <c r="CP12" s="157"/>
      <c r="CR12" s="167"/>
      <c r="CS12" s="167"/>
      <c r="CT12" s="167"/>
      <c r="CU12" s="167"/>
      <c r="CV12" s="167"/>
      <c r="CW12" s="167"/>
      <c r="CX12" s="167"/>
      <c r="CY12" s="167"/>
      <c r="CZ12" s="167"/>
      <c r="DA12" s="167"/>
      <c r="DB12" s="167"/>
      <c r="DC12" s="167"/>
    </row>
    <row r="13" spans="2:107" s="156" customFormat="1" x14ac:dyDescent="0.15">
      <c r="B13" s="171"/>
      <c r="C13" s="172"/>
      <c r="D13" s="172"/>
      <c r="E13" s="173"/>
      <c r="F13" s="173"/>
      <c r="G13" s="174"/>
      <c r="H13" s="172"/>
      <c r="I13" s="172"/>
      <c r="J13" s="173"/>
      <c r="K13" s="157"/>
      <c r="L13" s="157"/>
      <c r="M13" s="157"/>
      <c r="N13" s="157"/>
      <c r="O13" s="157"/>
      <c r="P13" s="157"/>
      <c r="Q13" s="172"/>
      <c r="R13" s="172"/>
      <c r="S13" s="172"/>
      <c r="T13" s="173"/>
      <c r="U13" s="173"/>
      <c r="V13" s="174"/>
      <c r="W13" s="172"/>
      <c r="X13" s="172"/>
      <c r="Y13" s="173"/>
      <c r="Z13" s="157"/>
      <c r="AA13" s="172"/>
      <c r="AB13" s="172"/>
      <c r="AC13" s="172"/>
      <c r="AD13" s="172"/>
      <c r="AE13" s="173"/>
      <c r="AF13" s="173"/>
      <c r="AG13" s="174"/>
      <c r="AH13" s="172"/>
      <c r="AI13" s="172"/>
      <c r="AJ13" s="173"/>
      <c r="AK13" s="157"/>
      <c r="AL13" s="172"/>
      <c r="AM13" s="172"/>
      <c r="AN13" s="172"/>
      <c r="AO13" s="172"/>
      <c r="AP13" s="172"/>
      <c r="AQ13" s="172"/>
      <c r="AR13" s="172"/>
      <c r="AS13" s="172"/>
      <c r="AT13" s="172"/>
      <c r="AU13" s="172"/>
      <c r="AV13" s="172"/>
      <c r="AW13" s="173"/>
      <c r="AX13" s="173"/>
      <c r="AY13" s="174"/>
      <c r="AZ13" s="172"/>
      <c r="BA13" s="172"/>
      <c r="BB13" s="173"/>
      <c r="BC13" s="157"/>
      <c r="BD13" s="172"/>
      <c r="BE13" s="172"/>
      <c r="BF13" s="172"/>
      <c r="BG13" s="172"/>
      <c r="BH13" s="172"/>
      <c r="BI13" s="172"/>
      <c r="BJ13" s="172"/>
      <c r="BK13" s="172"/>
      <c r="BL13" s="172"/>
      <c r="BM13" s="172"/>
      <c r="BN13" s="173"/>
      <c r="BO13" s="173"/>
      <c r="BP13" s="174"/>
      <c r="BQ13" s="172"/>
      <c r="BR13" s="172"/>
      <c r="BS13" s="157"/>
      <c r="BT13" s="157"/>
      <c r="BU13" s="157"/>
      <c r="BV13" s="157"/>
      <c r="BX13" s="157"/>
      <c r="BY13" s="157"/>
      <c r="BZ13" s="157"/>
      <c r="CA13" s="157"/>
      <c r="CB13" s="157"/>
      <c r="CC13" s="157"/>
      <c r="CD13" s="157"/>
      <c r="CE13" s="157"/>
      <c r="CF13" s="157"/>
      <c r="CG13" s="157"/>
      <c r="CH13" s="157"/>
      <c r="CI13" s="157"/>
      <c r="CJ13" s="157"/>
      <c r="CK13" s="157"/>
      <c r="CL13" s="157"/>
      <c r="CM13" s="157"/>
      <c r="CN13" s="157"/>
      <c r="CO13" s="157"/>
      <c r="CP13" s="157"/>
    </row>
    <row r="14" spans="2:107" s="156" customFormat="1" x14ac:dyDescent="0.15">
      <c r="B14" s="171"/>
      <c r="C14" s="172"/>
      <c r="D14" s="172"/>
      <c r="E14" s="173"/>
      <c r="F14" s="173"/>
      <c r="G14" s="174"/>
      <c r="H14" s="172"/>
      <c r="I14" s="172"/>
      <c r="J14" s="173"/>
      <c r="K14" s="157"/>
      <c r="L14" s="157"/>
      <c r="M14" s="157"/>
      <c r="N14" s="157"/>
      <c r="O14" s="157"/>
      <c r="P14" s="157"/>
      <c r="Q14" s="172"/>
      <c r="R14" s="172"/>
      <c r="S14" s="172"/>
      <c r="T14" s="173"/>
      <c r="U14" s="173"/>
      <c r="V14" s="174"/>
      <c r="W14" s="172"/>
      <c r="X14" s="172"/>
      <c r="Y14" s="173"/>
      <c r="Z14" s="157"/>
      <c r="AA14" s="172"/>
      <c r="AB14" s="172"/>
      <c r="AC14" s="172"/>
      <c r="AD14" s="172"/>
      <c r="AE14" s="173"/>
      <c r="AF14" s="173"/>
      <c r="AG14" s="174"/>
      <c r="AH14" s="172"/>
      <c r="AI14" s="172"/>
      <c r="AJ14" s="173"/>
      <c r="AK14" s="157"/>
      <c r="AL14" s="172"/>
      <c r="AM14" s="172"/>
      <c r="AN14" s="172"/>
      <c r="AO14" s="172"/>
      <c r="AP14" s="172"/>
      <c r="AQ14" s="172"/>
      <c r="AR14" s="172"/>
      <c r="AS14" s="172"/>
      <c r="AT14" s="172"/>
      <c r="AU14" s="172"/>
      <c r="AV14" s="172"/>
      <c r="AW14" s="173"/>
      <c r="AX14" s="173"/>
      <c r="AY14" s="174"/>
      <c r="AZ14" s="172"/>
      <c r="BA14" s="172"/>
      <c r="BB14" s="173"/>
      <c r="BC14" s="157"/>
      <c r="BD14" s="172"/>
      <c r="BE14" s="172"/>
      <c r="BF14" s="172"/>
      <c r="BG14" s="172"/>
      <c r="BH14" s="172"/>
      <c r="BI14" s="172"/>
      <c r="BJ14" s="172"/>
      <c r="BK14" s="172"/>
      <c r="BL14" s="172"/>
      <c r="BM14" s="172"/>
      <c r="BN14" s="173"/>
      <c r="BO14" s="173"/>
      <c r="BP14" s="174"/>
      <c r="BQ14" s="172"/>
      <c r="BR14" s="172"/>
      <c r="BS14" s="157"/>
      <c r="BT14" s="157"/>
      <c r="BU14" s="157"/>
      <c r="BV14" s="157"/>
      <c r="BX14" s="157"/>
      <c r="BY14" s="157"/>
      <c r="BZ14" s="157"/>
      <c r="CA14" s="157"/>
      <c r="CB14" s="157"/>
      <c r="CC14" s="157"/>
      <c r="CD14" s="157"/>
      <c r="CE14" s="157"/>
      <c r="CF14" s="157"/>
      <c r="CG14" s="157"/>
      <c r="CH14" s="157"/>
      <c r="CI14" s="157"/>
      <c r="CJ14" s="157"/>
      <c r="CK14" s="157"/>
      <c r="CL14" s="157"/>
      <c r="CM14" s="157"/>
      <c r="CN14" s="157"/>
      <c r="CO14" s="157"/>
      <c r="CP14" s="157"/>
    </row>
    <row r="15" spans="2:107" s="156" customFormat="1" x14ac:dyDescent="0.15">
      <c r="B15" s="171"/>
      <c r="C15" s="172"/>
      <c r="D15" s="172"/>
      <c r="E15" s="173"/>
      <c r="F15" s="173"/>
      <c r="G15" s="174"/>
      <c r="H15" s="172"/>
      <c r="I15" s="172"/>
      <c r="J15" s="173"/>
      <c r="K15" s="157"/>
      <c r="L15" s="157"/>
      <c r="M15" s="157"/>
      <c r="N15" s="157"/>
      <c r="O15" s="157"/>
      <c r="P15" s="157"/>
      <c r="Q15" s="172"/>
      <c r="R15" s="172"/>
      <c r="S15" s="172"/>
      <c r="T15" s="173"/>
      <c r="U15" s="173"/>
      <c r="V15" s="174"/>
      <c r="W15" s="172"/>
      <c r="X15" s="172"/>
      <c r="Y15" s="173"/>
      <c r="Z15" s="157"/>
      <c r="AA15" s="172"/>
      <c r="AB15" s="172"/>
      <c r="AC15" s="172"/>
      <c r="AD15" s="172"/>
      <c r="AE15" s="173"/>
      <c r="AF15" s="173"/>
      <c r="AG15" s="174"/>
      <c r="AH15" s="172"/>
      <c r="AI15" s="172"/>
      <c r="AJ15" s="173"/>
      <c r="AK15" s="157"/>
      <c r="AL15" s="172"/>
      <c r="AM15" s="172"/>
      <c r="AN15" s="172"/>
      <c r="AO15" s="172"/>
      <c r="AP15" s="172"/>
      <c r="AQ15" s="172"/>
      <c r="AR15" s="172"/>
      <c r="AS15" s="172"/>
      <c r="AT15" s="172"/>
      <c r="AU15" s="172"/>
      <c r="AV15" s="172"/>
      <c r="AW15" s="173"/>
      <c r="AX15" s="173"/>
      <c r="AY15" s="174"/>
      <c r="AZ15" s="172"/>
      <c r="BA15" s="172"/>
      <c r="BB15" s="173"/>
      <c r="BC15" s="157"/>
      <c r="BD15" s="172"/>
      <c r="BE15" s="172"/>
      <c r="BF15" s="172"/>
      <c r="BG15" s="172"/>
      <c r="BH15" s="172"/>
      <c r="BI15" s="172"/>
      <c r="BJ15" s="172"/>
      <c r="BK15" s="172"/>
      <c r="BL15" s="172"/>
      <c r="BM15" s="172"/>
      <c r="BN15" s="173"/>
      <c r="BO15" s="173"/>
      <c r="BP15" s="174"/>
      <c r="BQ15" s="172"/>
      <c r="BR15" s="172"/>
      <c r="BS15" s="157"/>
      <c r="BT15" s="157"/>
      <c r="BU15" s="157"/>
      <c r="BV15" s="157"/>
      <c r="BX15" s="157"/>
      <c r="BY15" s="157"/>
      <c r="BZ15" s="157"/>
      <c r="CA15" s="157"/>
      <c r="CB15" s="157"/>
      <c r="CC15" s="157"/>
      <c r="CD15" s="157"/>
      <c r="CE15" s="157"/>
      <c r="CF15" s="157"/>
      <c r="CG15" s="157"/>
      <c r="CH15" s="157"/>
      <c r="CI15" s="157"/>
      <c r="CJ15" s="157"/>
      <c r="CK15" s="157"/>
      <c r="CL15" s="157"/>
      <c r="CM15" s="157"/>
      <c r="CN15" s="157"/>
      <c r="CO15" s="157"/>
      <c r="CP15" s="157"/>
    </row>
    <row r="16" spans="2:107" s="156" customFormat="1" x14ac:dyDescent="0.15">
      <c r="B16" s="171"/>
      <c r="C16" s="172"/>
      <c r="D16" s="172"/>
      <c r="E16" s="173"/>
      <c r="F16" s="173"/>
      <c r="G16" s="174"/>
      <c r="H16" s="172"/>
      <c r="I16" s="172"/>
      <c r="J16" s="173"/>
      <c r="K16" s="157"/>
      <c r="L16" s="157"/>
      <c r="M16" s="157"/>
      <c r="N16" s="157"/>
      <c r="O16" s="157"/>
      <c r="P16" s="157"/>
      <c r="Q16" s="172"/>
      <c r="R16" s="172"/>
      <c r="S16" s="172"/>
      <c r="T16" s="173"/>
      <c r="U16" s="173"/>
      <c r="V16" s="174"/>
      <c r="W16" s="172"/>
      <c r="X16" s="172"/>
      <c r="Y16" s="173"/>
      <c r="Z16" s="157"/>
      <c r="AA16" s="172"/>
      <c r="AB16" s="172"/>
      <c r="AC16" s="172"/>
      <c r="AD16" s="172"/>
      <c r="AE16" s="173"/>
      <c r="AF16" s="173"/>
      <c r="AG16" s="174"/>
      <c r="AH16" s="172"/>
      <c r="AI16" s="172"/>
      <c r="AJ16" s="173"/>
      <c r="AK16" s="157"/>
      <c r="AL16" s="172"/>
      <c r="AM16" s="172"/>
      <c r="AN16" s="172"/>
      <c r="AO16" s="172"/>
      <c r="AP16" s="172"/>
      <c r="AQ16" s="172"/>
      <c r="AR16" s="172"/>
      <c r="AS16" s="172"/>
      <c r="AT16" s="172"/>
      <c r="AU16" s="172"/>
      <c r="AV16" s="172"/>
      <c r="AW16" s="173"/>
      <c r="AX16" s="173"/>
      <c r="AY16" s="174"/>
      <c r="AZ16" s="172"/>
      <c r="BA16" s="172"/>
      <c r="BB16" s="173"/>
      <c r="BC16" s="157"/>
      <c r="BD16" s="172"/>
      <c r="BE16" s="172"/>
      <c r="BF16" s="172"/>
      <c r="BG16" s="172"/>
      <c r="BH16" s="172"/>
      <c r="BI16" s="172"/>
      <c r="BJ16" s="172"/>
      <c r="BK16" s="172"/>
      <c r="BL16" s="172"/>
      <c r="BM16" s="172"/>
      <c r="BN16" s="173"/>
      <c r="BO16" s="173"/>
      <c r="BP16" s="174"/>
      <c r="BQ16" s="172"/>
      <c r="BR16" s="172"/>
      <c r="BS16" s="157"/>
      <c r="BT16" s="157"/>
      <c r="BU16" s="157"/>
      <c r="BV16" s="157"/>
      <c r="BX16" s="157"/>
      <c r="BY16" s="157"/>
      <c r="BZ16" s="157"/>
      <c r="CA16" s="157"/>
      <c r="CB16" s="157"/>
      <c r="CC16" s="157"/>
      <c r="CD16" s="157"/>
      <c r="CE16" s="157"/>
      <c r="CF16" s="157"/>
      <c r="CG16" s="157"/>
      <c r="CH16" s="157"/>
      <c r="CI16" s="157"/>
      <c r="CJ16" s="157"/>
      <c r="CK16" s="157"/>
      <c r="CL16" s="157"/>
      <c r="CM16" s="157"/>
      <c r="CN16" s="157"/>
      <c r="CO16" s="157"/>
      <c r="CP16" s="157"/>
    </row>
    <row r="17" spans="2:70" s="156" customFormat="1" x14ac:dyDescent="0.15">
      <c r="B17" s="171"/>
      <c r="C17" s="172"/>
      <c r="D17" s="172"/>
      <c r="E17" s="173"/>
      <c r="F17" s="173"/>
      <c r="G17" s="174"/>
      <c r="H17" s="172"/>
      <c r="I17" s="172"/>
      <c r="J17" s="173"/>
      <c r="K17" s="157"/>
      <c r="L17" s="157"/>
      <c r="M17" s="157"/>
      <c r="N17" s="157"/>
      <c r="O17" s="157"/>
      <c r="P17" s="157"/>
      <c r="Q17" s="172"/>
      <c r="R17" s="172"/>
      <c r="S17" s="172"/>
      <c r="T17" s="173"/>
      <c r="U17" s="173"/>
      <c r="V17" s="174"/>
      <c r="W17" s="172"/>
      <c r="X17" s="172"/>
      <c r="Y17" s="173"/>
      <c r="Z17" s="157"/>
      <c r="AA17" s="172"/>
      <c r="AB17" s="172"/>
      <c r="AC17" s="172"/>
      <c r="AD17" s="172"/>
      <c r="AE17" s="173"/>
      <c r="AF17" s="173"/>
      <c r="AG17" s="174"/>
      <c r="AH17" s="172"/>
      <c r="AI17" s="172"/>
      <c r="AJ17" s="173"/>
      <c r="AK17" s="157"/>
      <c r="AL17" s="172"/>
      <c r="AM17" s="172"/>
      <c r="AN17" s="172"/>
      <c r="AO17" s="172"/>
      <c r="AP17" s="172"/>
      <c r="AQ17" s="172"/>
      <c r="AR17" s="172"/>
      <c r="AS17" s="172"/>
      <c r="AT17" s="172"/>
      <c r="AU17" s="172"/>
      <c r="AV17" s="172"/>
      <c r="AW17" s="173"/>
      <c r="AX17" s="173"/>
      <c r="AY17" s="174"/>
      <c r="AZ17" s="172"/>
      <c r="BA17" s="172"/>
      <c r="BB17" s="173"/>
      <c r="BC17" s="157"/>
      <c r="BD17" s="172"/>
      <c r="BE17" s="172"/>
      <c r="BF17" s="172"/>
      <c r="BG17" s="172"/>
      <c r="BH17" s="172"/>
      <c r="BI17" s="172"/>
      <c r="BJ17" s="172"/>
      <c r="BK17" s="172"/>
      <c r="BL17" s="172"/>
      <c r="BM17" s="172"/>
      <c r="BN17" s="173"/>
      <c r="BO17" s="173"/>
      <c r="BP17" s="174"/>
      <c r="BQ17" s="172"/>
      <c r="BR17" s="172"/>
    </row>
    <row r="18" spans="2:70" s="156" customFormat="1" x14ac:dyDescent="0.15">
      <c r="B18" s="171"/>
      <c r="C18" s="172"/>
      <c r="D18" s="172"/>
      <c r="E18" s="173"/>
      <c r="F18" s="173"/>
      <c r="G18" s="174"/>
      <c r="H18" s="172"/>
      <c r="I18" s="172"/>
      <c r="J18" s="173"/>
      <c r="K18" s="157"/>
      <c r="L18" s="157"/>
      <c r="M18" s="157"/>
      <c r="N18" s="157"/>
      <c r="O18" s="157"/>
      <c r="P18" s="157"/>
      <c r="Q18" s="172"/>
      <c r="R18" s="172"/>
      <c r="S18" s="172"/>
      <c r="T18" s="173"/>
      <c r="U18" s="173"/>
      <c r="V18" s="174"/>
      <c r="W18" s="172"/>
      <c r="X18" s="172"/>
      <c r="Y18" s="173"/>
      <c r="Z18" s="157"/>
      <c r="AA18" s="172"/>
      <c r="AB18" s="172"/>
      <c r="AC18" s="172"/>
      <c r="AD18" s="172"/>
      <c r="AE18" s="173"/>
      <c r="AF18" s="173"/>
      <c r="AG18" s="174"/>
      <c r="AH18" s="172"/>
      <c r="AI18" s="172"/>
      <c r="AJ18" s="173"/>
      <c r="AK18" s="157"/>
      <c r="AL18" s="172"/>
      <c r="AM18" s="172"/>
      <c r="AN18" s="172"/>
      <c r="AO18" s="172"/>
      <c r="AP18" s="172"/>
      <c r="AQ18" s="172"/>
      <c r="AR18" s="172"/>
      <c r="AS18" s="172"/>
      <c r="AT18" s="172"/>
      <c r="AU18" s="172"/>
      <c r="AV18" s="172"/>
      <c r="AW18" s="173"/>
      <c r="AX18" s="173"/>
      <c r="AY18" s="174"/>
      <c r="AZ18" s="172"/>
      <c r="BA18" s="172"/>
      <c r="BB18" s="173"/>
      <c r="BC18" s="157"/>
      <c r="BD18" s="172"/>
      <c r="BE18" s="172"/>
      <c r="BF18" s="172"/>
      <c r="BG18" s="172"/>
      <c r="BH18" s="172"/>
      <c r="BI18" s="172"/>
      <c r="BJ18" s="172"/>
      <c r="BK18" s="172"/>
      <c r="BL18" s="172"/>
      <c r="BM18" s="172"/>
      <c r="BN18" s="173"/>
      <c r="BO18" s="173"/>
      <c r="BP18" s="174"/>
      <c r="BQ18" s="172"/>
      <c r="BR18" s="172"/>
    </row>
    <row r="19" spans="2:70" s="156" customFormat="1" x14ac:dyDescent="0.15">
      <c r="B19" s="171"/>
      <c r="C19" s="172"/>
      <c r="D19" s="172"/>
      <c r="E19" s="173"/>
      <c r="F19" s="173"/>
      <c r="G19" s="174"/>
      <c r="H19" s="172"/>
      <c r="I19" s="172"/>
      <c r="J19" s="173"/>
      <c r="K19" s="157"/>
      <c r="L19" s="157"/>
      <c r="M19" s="157"/>
      <c r="N19" s="157"/>
      <c r="O19" s="157"/>
      <c r="P19" s="157"/>
      <c r="Q19" s="172"/>
      <c r="R19" s="172"/>
      <c r="S19" s="172"/>
      <c r="T19" s="173"/>
      <c r="U19" s="173"/>
      <c r="V19" s="174"/>
      <c r="W19" s="172"/>
      <c r="X19" s="172"/>
      <c r="Y19" s="173"/>
      <c r="Z19" s="157"/>
      <c r="AA19" s="172"/>
      <c r="AB19" s="172"/>
      <c r="AC19" s="172"/>
      <c r="AD19" s="172"/>
      <c r="AE19" s="173"/>
      <c r="AF19" s="173"/>
      <c r="AG19" s="174"/>
      <c r="AH19" s="172"/>
      <c r="AI19" s="172"/>
      <c r="AJ19" s="173"/>
      <c r="AK19" s="157"/>
      <c r="AL19" s="172"/>
      <c r="AM19" s="172"/>
      <c r="AN19" s="172"/>
      <c r="AO19" s="172"/>
      <c r="AP19" s="172"/>
      <c r="AQ19" s="172"/>
      <c r="AR19" s="172"/>
      <c r="AS19" s="172"/>
      <c r="AT19" s="172"/>
      <c r="AU19" s="172"/>
      <c r="AV19" s="172"/>
      <c r="AW19" s="173"/>
      <c r="AX19" s="173"/>
      <c r="AY19" s="174"/>
      <c r="AZ19" s="172"/>
      <c r="BA19" s="172"/>
      <c r="BB19" s="173"/>
      <c r="BC19" s="157"/>
      <c r="BD19" s="172"/>
      <c r="BE19" s="172"/>
      <c r="BF19" s="172"/>
      <c r="BG19" s="172"/>
      <c r="BH19" s="172"/>
      <c r="BI19" s="172"/>
      <c r="BJ19" s="172"/>
      <c r="BK19" s="172"/>
      <c r="BL19" s="172"/>
      <c r="BM19" s="172"/>
      <c r="BN19" s="173"/>
      <c r="BO19" s="173"/>
      <c r="BP19" s="174"/>
      <c r="BQ19" s="172"/>
      <c r="BR19" s="172"/>
    </row>
    <row r="20" spans="2:70" s="156" customFormat="1" x14ac:dyDescent="0.15">
      <c r="B20" s="171"/>
      <c r="C20" s="172"/>
      <c r="D20" s="172"/>
      <c r="E20" s="173"/>
      <c r="F20" s="173"/>
      <c r="G20" s="174"/>
      <c r="H20" s="172"/>
      <c r="I20" s="172"/>
      <c r="J20" s="173"/>
      <c r="K20" s="157"/>
      <c r="L20" s="157"/>
      <c r="M20" s="157"/>
      <c r="N20" s="157"/>
      <c r="O20" s="157"/>
      <c r="P20" s="157"/>
      <c r="Q20" s="172"/>
      <c r="R20" s="172"/>
      <c r="S20" s="172"/>
      <c r="T20" s="173"/>
      <c r="U20" s="173"/>
      <c r="V20" s="174"/>
      <c r="W20" s="172"/>
      <c r="X20" s="172"/>
      <c r="Y20" s="173"/>
      <c r="Z20" s="157"/>
      <c r="AA20" s="172"/>
      <c r="AB20" s="172"/>
      <c r="AC20" s="172"/>
      <c r="AD20" s="172"/>
      <c r="AE20" s="173"/>
      <c r="AF20" s="173"/>
      <c r="AG20" s="174"/>
      <c r="AH20" s="172"/>
      <c r="AI20" s="172"/>
      <c r="AJ20" s="173"/>
      <c r="AK20" s="157"/>
      <c r="AL20" s="172"/>
      <c r="AM20" s="172"/>
      <c r="AN20" s="172"/>
      <c r="AO20" s="172"/>
      <c r="AP20" s="172"/>
      <c r="AQ20" s="172"/>
      <c r="AR20" s="172"/>
      <c r="AS20" s="172"/>
      <c r="AT20" s="172"/>
      <c r="AU20" s="172"/>
      <c r="AV20" s="172"/>
      <c r="AW20" s="173"/>
      <c r="AX20" s="173"/>
      <c r="AY20" s="174"/>
      <c r="AZ20" s="172"/>
      <c r="BA20" s="172"/>
      <c r="BB20" s="173"/>
      <c r="BC20" s="157"/>
      <c r="BD20" s="172"/>
      <c r="BE20" s="172"/>
      <c r="BF20" s="172"/>
      <c r="BG20" s="172"/>
      <c r="BH20" s="172"/>
      <c r="BI20" s="172"/>
      <c r="BJ20" s="172"/>
      <c r="BK20" s="172"/>
      <c r="BL20" s="172"/>
      <c r="BM20" s="172"/>
      <c r="BN20" s="173"/>
      <c r="BO20" s="173"/>
      <c r="BP20" s="174"/>
      <c r="BQ20" s="172"/>
      <c r="BR20" s="172"/>
    </row>
    <row r="21" spans="2:70" s="156" customFormat="1" x14ac:dyDescent="0.15">
      <c r="B21" s="171"/>
      <c r="C21" s="172"/>
      <c r="D21" s="172"/>
      <c r="E21" s="173"/>
      <c r="F21" s="173"/>
      <c r="G21" s="174"/>
      <c r="H21" s="172"/>
      <c r="I21" s="172"/>
      <c r="J21" s="173"/>
      <c r="K21" s="157"/>
      <c r="L21" s="157"/>
      <c r="M21" s="157"/>
      <c r="N21" s="157"/>
      <c r="O21" s="157"/>
      <c r="P21" s="157"/>
      <c r="Q21" s="172"/>
      <c r="R21" s="172"/>
      <c r="S21" s="172"/>
      <c r="T21" s="173"/>
      <c r="U21" s="173"/>
      <c r="V21" s="174"/>
      <c r="W21" s="172"/>
      <c r="X21" s="172"/>
      <c r="Y21" s="173"/>
      <c r="Z21" s="157"/>
      <c r="AA21" s="172"/>
      <c r="AB21" s="172"/>
      <c r="AC21" s="172"/>
      <c r="AD21" s="172"/>
      <c r="AE21" s="173"/>
      <c r="AF21" s="173"/>
      <c r="AG21" s="174"/>
      <c r="AH21" s="172"/>
      <c r="AI21" s="172"/>
      <c r="AJ21" s="173"/>
      <c r="AK21" s="157"/>
      <c r="AL21" s="172"/>
      <c r="AM21" s="172"/>
      <c r="AN21" s="172"/>
      <c r="AO21" s="172"/>
      <c r="AP21" s="172"/>
      <c r="AQ21" s="172"/>
      <c r="AR21" s="172"/>
      <c r="AS21" s="172"/>
      <c r="AT21" s="172"/>
      <c r="AU21" s="172"/>
      <c r="AV21" s="172"/>
      <c r="AW21" s="173"/>
      <c r="AX21" s="173"/>
      <c r="AY21" s="174"/>
      <c r="AZ21" s="172"/>
      <c r="BA21" s="172"/>
      <c r="BB21" s="173"/>
      <c r="BC21" s="157"/>
      <c r="BD21" s="172"/>
      <c r="BE21" s="172"/>
      <c r="BF21" s="172"/>
      <c r="BG21" s="172"/>
      <c r="BH21" s="172"/>
      <c r="BI21" s="172"/>
      <c r="BJ21" s="172"/>
      <c r="BK21" s="172"/>
      <c r="BL21" s="172"/>
      <c r="BM21" s="172"/>
      <c r="BN21" s="173"/>
      <c r="BO21" s="173"/>
      <c r="BP21" s="174"/>
      <c r="BQ21" s="172"/>
      <c r="BR21" s="172"/>
    </row>
    <row r="22" spans="2:70" s="156" customFormat="1" x14ac:dyDescent="0.15">
      <c r="B22" s="171"/>
      <c r="C22" s="172"/>
      <c r="D22" s="172"/>
      <c r="E22" s="173"/>
      <c r="F22" s="173"/>
      <c r="G22" s="174"/>
      <c r="H22" s="172"/>
      <c r="I22" s="172"/>
      <c r="J22" s="173"/>
      <c r="K22" s="157"/>
      <c r="L22" s="157"/>
      <c r="M22" s="157"/>
      <c r="N22" s="157"/>
      <c r="O22" s="157"/>
      <c r="P22" s="157"/>
      <c r="Q22" s="172"/>
      <c r="R22" s="172"/>
      <c r="S22" s="172"/>
      <c r="T22" s="173"/>
      <c r="U22" s="173"/>
      <c r="V22" s="174"/>
      <c r="W22" s="172"/>
      <c r="X22" s="172"/>
      <c r="Y22" s="173"/>
      <c r="Z22" s="157"/>
      <c r="AA22" s="172"/>
      <c r="AB22" s="172"/>
      <c r="AC22" s="172"/>
      <c r="AD22" s="172"/>
      <c r="AE22" s="173"/>
      <c r="AF22" s="173"/>
      <c r="AG22" s="174"/>
      <c r="AH22" s="172"/>
      <c r="AI22" s="172"/>
      <c r="AJ22" s="173"/>
      <c r="AK22" s="157"/>
      <c r="AL22" s="172"/>
      <c r="AM22" s="172"/>
      <c r="AN22" s="172"/>
      <c r="AO22" s="172"/>
      <c r="AP22" s="172"/>
      <c r="AQ22" s="172"/>
      <c r="AR22" s="172"/>
      <c r="AS22" s="172"/>
      <c r="AT22" s="172"/>
      <c r="AU22" s="172"/>
      <c r="AV22" s="172"/>
      <c r="AW22" s="173"/>
      <c r="AX22" s="173"/>
      <c r="AY22" s="174"/>
      <c r="AZ22" s="172"/>
      <c r="BA22" s="172"/>
      <c r="BB22" s="173"/>
      <c r="BC22" s="157"/>
      <c r="BD22" s="172"/>
      <c r="BE22" s="172"/>
      <c r="BF22" s="172"/>
      <c r="BG22" s="172"/>
      <c r="BH22" s="172"/>
      <c r="BI22" s="172"/>
      <c r="BJ22" s="172"/>
      <c r="BK22" s="172"/>
      <c r="BL22" s="172"/>
      <c r="BM22" s="172"/>
      <c r="BN22" s="173"/>
      <c r="BO22" s="173"/>
      <c r="BP22" s="174"/>
      <c r="BQ22" s="172"/>
      <c r="BR22" s="172"/>
    </row>
    <row r="23" spans="2:70" s="156" customFormat="1" x14ac:dyDescent="0.15">
      <c r="B23" s="171"/>
      <c r="C23" s="172"/>
      <c r="D23" s="172"/>
      <c r="E23" s="173"/>
      <c r="F23" s="173"/>
      <c r="G23" s="174"/>
      <c r="H23" s="172"/>
      <c r="I23" s="172"/>
      <c r="J23" s="173"/>
      <c r="K23" s="157"/>
      <c r="L23" s="157"/>
      <c r="M23" s="157"/>
      <c r="N23" s="157"/>
      <c r="O23" s="157"/>
      <c r="P23" s="157"/>
      <c r="Q23" s="172"/>
      <c r="R23" s="172"/>
      <c r="S23" s="172"/>
      <c r="T23" s="173"/>
      <c r="U23" s="173"/>
      <c r="V23" s="174"/>
      <c r="W23" s="172"/>
      <c r="X23" s="172"/>
      <c r="Y23" s="173"/>
      <c r="Z23" s="157"/>
      <c r="AA23" s="172"/>
      <c r="AB23" s="172"/>
      <c r="AC23" s="172"/>
      <c r="AD23" s="172"/>
      <c r="AE23" s="173"/>
      <c r="AF23" s="173"/>
      <c r="AG23" s="174"/>
      <c r="AH23" s="172"/>
      <c r="AI23" s="172"/>
      <c r="AJ23" s="173"/>
      <c r="AK23" s="157"/>
      <c r="AL23" s="172"/>
      <c r="AM23" s="172"/>
      <c r="AN23" s="172"/>
      <c r="AO23" s="172"/>
      <c r="AP23" s="172"/>
      <c r="AQ23" s="172"/>
      <c r="AR23" s="172"/>
      <c r="AS23" s="172"/>
      <c r="AT23" s="172"/>
      <c r="AU23" s="172"/>
      <c r="AV23" s="172"/>
      <c r="AW23" s="173"/>
      <c r="AX23" s="173"/>
      <c r="AY23" s="174"/>
      <c r="AZ23" s="172"/>
      <c r="BA23" s="172"/>
      <c r="BB23" s="173"/>
      <c r="BC23" s="157"/>
      <c r="BD23" s="172"/>
      <c r="BE23" s="172"/>
      <c r="BF23" s="172"/>
      <c r="BG23" s="172"/>
      <c r="BH23" s="172"/>
      <c r="BI23" s="172"/>
      <c r="BJ23" s="172"/>
      <c r="BK23" s="172"/>
      <c r="BL23" s="172"/>
      <c r="BM23" s="172"/>
      <c r="BN23" s="173"/>
      <c r="BO23" s="173"/>
      <c r="BP23" s="174"/>
      <c r="BQ23" s="172"/>
      <c r="BR23" s="172"/>
    </row>
    <row r="24" spans="2:70" s="156" customFormat="1" x14ac:dyDescent="0.15">
      <c r="B24" s="171"/>
      <c r="C24" s="172"/>
      <c r="D24" s="172"/>
      <c r="E24" s="173"/>
      <c r="F24" s="173"/>
      <c r="G24" s="174"/>
      <c r="H24" s="172"/>
      <c r="I24" s="172"/>
      <c r="J24" s="173"/>
      <c r="K24" s="157"/>
      <c r="L24" s="157"/>
      <c r="M24" s="157"/>
      <c r="N24" s="157"/>
      <c r="O24" s="157"/>
      <c r="P24" s="157"/>
      <c r="Q24" s="172"/>
      <c r="R24" s="172"/>
      <c r="S24" s="172"/>
      <c r="T24" s="173"/>
      <c r="U24" s="173"/>
      <c r="V24" s="174"/>
      <c r="W24" s="172"/>
      <c r="X24" s="172"/>
      <c r="Y24" s="173"/>
      <c r="Z24" s="157"/>
      <c r="AA24" s="172"/>
      <c r="AB24" s="172"/>
      <c r="AC24" s="172"/>
      <c r="AD24" s="172"/>
      <c r="AE24" s="173"/>
      <c r="AF24" s="173"/>
      <c r="AG24" s="174"/>
      <c r="AH24" s="172"/>
      <c r="AI24" s="172"/>
      <c r="AJ24" s="173"/>
      <c r="AK24" s="157"/>
      <c r="AL24" s="172"/>
      <c r="AM24" s="172"/>
      <c r="AN24" s="172"/>
      <c r="AO24" s="172"/>
      <c r="AP24" s="172"/>
      <c r="AQ24" s="172"/>
      <c r="AR24" s="172"/>
      <c r="AS24" s="172"/>
      <c r="AT24" s="172"/>
      <c r="AU24" s="172"/>
      <c r="AV24" s="172"/>
      <c r="AW24" s="173"/>
      <c r="AX24" s="173"/>
      <c r="AY24" s="174"/>
      <c r="AZ24" s="172"/>
      <c r="BA24" s="172"/>
      <c r="BB24" s="173"/>
      <c r="BC24" s="157"/>
      <c r="BD24" s="172"/>
      <c r="BE24" s="172"/>
      <c r="BF24" s="172"/>
      <c r="BG24" s="172"/>
      <c r="BH24" s="172"/>
      <c r="BI24" s="172"/>
      <c r="BJ24" s="172"/>
      <c r="BK24" s="172"/>
      <c r="BL24" s="172"/>
      <c r="BM24" s="172"/>
      <c r="BN24" s="173"/>
      <c r="BO24" s="173"/>
      <c r="BP24" s="174"/>
      <c r="BQ24" s="172"/>
      <c r="BR24" s="172"/>
    </row>
    <row r="25" spans="2:70" s="156" customFormat="1" x14ac:dyDescent="0.15">
      <c r="B25" s="171"/>
      <c r="C25" s="172"/>
      <c r="D25" s="172"/>
      <c r="E25" s="173"/>
      <c r="F25" s="173"/>
      <c r="G25" s="174"/>
      <c r="H25" s="172"/>
      <c r="I25" s="172"/>
      <c r="J25" s="173"/>
      <c r="K25" s="157"/>
      <c r="L25" s="157"/>
      <c r="M25" s="157"/>
      <c r="N25" s="157"/>
      <c r="O25" s="157"/>
      <c r="P25" s="157"/>
      <c r="Q25" s="172"/>
      <c r="R25" s="172"/>
      <c r="S25" s="172"/>
      <c r="T25" s="173"/>
      <c r="U25" s="173"/>
      <c r="V25" s="174"/>
      <c r="W25" s="172"/>
      <c r="X25" s="172"/>
      <c r="Y25" s="173"/>
      <c r="Z25" s="157"/>
      <c r="AA25" s="172"/>
      <c r="AB25" s="172"/>
      <c r="AC25" s="172"/>
      <c r="AD25" s="172"/>
      <c r="AE25" s="173"/>
      <c r="AF25" s="173"/>
      <c r="AG25" s="174"/>
      <c r="AH25" s="172"/>
      <c r="AI25" s="172"/>
      <c r="AJ25" s="173"/>
      <c r="AK25" s="157"/>
      <c r="AL25" s="172"/>
      <c r="AM25" s="172"/>
      <c r="AN25" s="172"/>
      <c r="AO25" s="172"/>
      <c r="AP25" s="172"/>
      <c r="AQ25" s="172"/>
      <c r="AR25" s="172"/>
      <c r="AS25" s="172"/>
      <c r="AT25" s="172"/>
      <c r="AU25" s="172"/>
      <c r="AV25" s="172"/>
      <c r="AW25" s="173"/>
      <c r="AX25" s="173"/>
      <c r="AY25" s="174"/>
      <c r="AZ25" s="172"/>
      <c r="BA25" s="172"/>
      <c r="BB25" s="173"/>
      <c r="BC25" s="157"/>
      <c r="BD25" s="172"/>
      <c r="BE25" s="172"/>
      <c r="BF25" s="172"/>
      <c r="BG25" s="172"/>
      <c r="BH25" s="172"/>
      <c r="BI25" s="172"/>
      <c r="BJ25" s="172"/>
      <c r="BK25" s="172"/>
      <c r="BL25" s="172"/>
      <c r="BM25" s="172"/>
      <c r="BN25" s="173"/>
      <c r="BO25" s="173"/>
      <c r="BP25" s="174"/>
      <c r="BQ25" s="172"/>
      <c r="BR25" s="172"/>
    </row>
    <row r="26" spans="2:70" s="156" customFormat="1" x14ac:dyDescent="0.15">
      <c r="B26" s="171"/>
      <c r="C26" s="172"/>
      <c r="D26" s="172"/>
      <c r="E26" s="173"/>
      <c r="F26" s="173"/>
      <c r="G26" s="174"/>
      <c r="H26" s="172"/>
      <c r="I26" s="172"/>
      <c r="J26" s="173"/>
      <c r="K26" s="157"/>
      <c r="L26" s="157"/>
      <c r="M26" s="157"/>
      <c r="N26" s="157"/>
      <c r="O26" s="157"/>
      <c r="P26" s="157"/>
      <c r="Q26" s="172"/>
      <c r="R26" s="172"/>
      <c r="S26" s="172"/>
      <c r="T26" s="173"/>
      <c r="U26" s="173"/>
      <c r="V26" s="174"/>
      <c r="W26" s="172"/>
      <c r="X26" s="172"/>
      <c r="Y26" s="173"/>
      <c r="Z26" s="157"/>
      <c r="AA26" s="172"/>
      <c r="AB26" s="172"/>
      <c r="AC26" s="172"/>
      <c r="AD26" s="172"/>
      <c r="AE26" s="173"/>
      <c r="AF26" s="173"/>
      <c r="AG26" s="174"/>
      <c r="AH26" s="172"/>
      <c r="AI26" s="172"/>
      <c r="AJ26" s="173"/>
      <c r="AK26" s="157"/>
      <c r="AL26" s="172"/>
      <c r="AM26" s="172"/>
      <c r="AN26" s="172"/>
      <c r="AO26" s="172"/>
      <c r="AP26" s="172"/>
      <c r="AQ26" s="172"/>
      <c r="AR26" s="172"/>
      <c r="AS26" s="172"/>
      <c r="AT26" s="172"/>
      <c r="AU26" s="172"/>
      <c r="AV26" s="172"/>
      <c r="AW26" s="173"/>
      <c r="AX26" s="173"/>
      <c r="AY26" s="174"/>
      <c r="AZ26" s="172"/>
      <c r="BA26" s="172"/>
      <c r="BB26" s="173"/>
      <c r="BC26" s="157"/>
      <c r="BD26" s="172"/>
      <c r="BE26" s="172"/>
      <c r="BF26" s="172"/>
      <c r="BG26" s="172"/>
      <c r="BH26" s="172"/>
      <c r="BI26" s="172"/>
      <c r="BJ26" s="172"/>
      <c r="BK26" s="172"/>
      <c r="BL26" s="172"/>
      <c r="BM26" s="172"/>
      <c r="BN26" s="173"/>
      <c r="BO26" s="173"/>
      <c r="BP26" s="174"/>
      <c r="BQ26" s="172"/>
      <c r="BR26" s="172"/>
    </row>
    <row r="27" spans="2:70" s="156" customFormat="1" x14ac:dyDescent="0.15">
      <c r="B27" s="171"/>
      <c r="C27" s="172"/>
      <c r="D27" s="172"/>
      <c r="E27" s="173"/>
      <c r="F27" s="173"/>
      <c r="G27" s="174"/>
      <c r="H27" s="172"/>
      <c r="I27" s="172"/>
      <c r="J27" s="173"/>
      <c r="K27" s="157"/>
      <c r="L27" s="157"/>
      <c r="M27" s="157"/>
      <c r="N27" s="157"/>
      <c r="O27" s="157"/>
      <c r="P27" s="157"/>
      <c r="Q27" s="172"/>
      <c r="R27" s="172"/>
      <c r="S27" s="172"/>
      <c r="T27" s="173"/>
      <c r="U27" s="173"/>
      <c r="V27" s="174"/>
      <c r="W27" s="172"/>
      <c r="X27" s="172"/>
      <c r="Y27" s="173"/>
      <c r="Z27" s="157"/>
      <c r="AA27" s="172"/>
      <c r="AB27" s="172"/>
      <c r="AC27" s="172"/>
      <c r="AD27" s="172"/>
      <c r="AE27" s="173"/>
      <c r="AF27" s="173"/>
      <c r="AG27" s="174"/>
      <c r="AH27" s="172"/>
      <c r="AI27" s="172"/>
      <c r="AJ27" s="173"/>
      <c r="AK27" s="157"/>
      <c r="AL27" s="172"/>
      <c r="AM27" s="172"/>
      <c r="AN27" s="172"/>
      <c r="AO27" s="172"/>
      <c r="AP27" s="172"/>
      <c r="AQ27" s="172"/>
      <c r="AR27" s="172"/>
      <c r="AS27" s="172"/>
      <c r="AT27" s="172"/>
      <c r="AU27" s="172"/>
      <c r="AV27" s="172"/>
      <c r="AW27" s="173"/>
      <c r="AX27" s="173"/>
      <c r="AY27" s="174"/>
      <c r="AZ27" s="172"/>
      <c r="BA27" s="172"/>
      <c r="BB27" s="173"/>
      <c r="BC27" s="157"/>
      <c r="BD27" s="172"/>
      <c r="BE27" s="172"/>
      <c r="BF27" s="172"/>
      <c r="BG27" s="172"/>
      <c r="BH27" s="172"/>
      <c r="BI27" s="172"/>
      <c r="BJ27" s="172"/>
      <c r="BK27" s="172"/>
      <c r="BL27" s="172"/>
      <c r="BM27" s="172"/>
      <c r="BN27" s="173"/>
      <c r="BO27" s="173"/>
      <c r="BP27" s="174"/>
      <c r="BQ27" s="172"/>
      <c r="BR27" s="172"/>
    </row>
    <row r="28" spans="2:70" s="156" customFormat="1" x14ac:dyDescent="0.15">
      <c r="B28" s="171"/>
      <c r="C28" s="172"/>
      <c r="D28" s="172"/>
      <c r="E28" s="173"/>
      <c r="F28" s="173"/>
      <c r="G28" s="174"/>
      <c r="H28" s="172"/>
      <c r="I28" s="172"/>
      <c r="J28" s="173"/>
      <c r="K28" s="157"/>
      <c r="L28" s="157"/>
      <c r="M28" s="157"/>
      <c r="N28" s="157"/>
      <c r="O28" s="157"/>
      <c r="P28" s="157"/>
      <c r="Q28" s="172"/>
      <c r="R28" s="172"/>
      <c r="S28" s="172"/>
      <c r="T28" s="173"/>
      <c r="U28" s="173"/>
      <c r="V28" s="174"/>
      <c r="W28" s="172"/>
      <c r="X28" s="172"/>
      <c r="Y28" s="173"/>
      <c r="Z28" s="157"/>
      <c r="AA28" s="172"/>
      <c r="AB28" s="172"/>
      <c r="AC28" s="172"/>
      <c r="AD28" s="172"/>
      <c r="AE28" s="173"/>
      <c r="AF28" s="173"/>
      <c r="AG28" s="174"/>
      <c r="AH28" s="172"/>
      <c r="AI28" s="172"/>
      <c r="AJ28" s="173"/>
      <c r="AK28" s="157"/>
      <c r="AL28" s="172"/>
      <c r="AM28" s="172"/>
      <c r="AN28" s="172"/>
      <c r="AO28" s="172"/>
      <c r="AP28" s="172"/>
      <c r="AQ28" s="172"/>
      <c r="AR28" s="172"/>
      <c r="AS28" s="172"/>
      <c r="AT28" s="172"/>
      <c r="AU28" s="172"/>
      <c r="AV28" s="172"/>
      <c r="AW28" s="173"/>
      <c r="AX28" s="173"/>
      <c r="AY28" s="174"/>
      <c r="AZ28" s="172"/>
      <c r="BA28" s="172"/>
      <c r="BB28" s="173"/>
      <c r="BC28" s="157"/>
      <c r="BD28" s="172"/>
      <c r="BE28" s="172"/>
      <c r="BF28" s="172"/>
      <c r="BG28" s="172"/>
      <c r="BH28" s="172"/>
      <c r="BI28" s="172"/>
      <c r="BJ28" s="172"/>
      <c r="BK28" s="172"/>
      <c r="BL28" s="172"/>
      <c r="BM28" s="172"/>
      <c r="BN28" s="173"/>
      <c r="BO28" s="173"/>
      <c r="BP28" s="174"/>
      <c r="BQ28" s="172"/>
      <c r="BR28" s="172"/>
    </row>
    <row r="29" spans="2:70" s="156" customFormat="1" x14ac:dyDescent="0.15">
      <c r="B29" s="171"/>
      <c r="C29" s="172"/>
      <c r="D29" s="172"/>
      <c r="E29" s="173"/>
      <c r="F29" s="173"/>
      <c r="G29" s="174"/>
      <c r="H29" s="172"/>
      <c r="I29" s="172"/>
      <c r="J29" s="173"/>
      <c r="K29" s="157"/>
      <c r="L29" s="157"/>
      <c r="M29" s="157"/>
      <c r="N29" s="157"/>
      <c r="O29" s="157"/>
      <c r="P29" s="157"/>
      <c r="Q29" s="172"/>
      <c r="R29" s="172"/>
      <c r="S29" s="172"/>
      <c r="T29" s="173"/>
      <c r="U29" s="173"/>
      <c r="V29" s="174"/>
      <c r="W29" s="172"/>
      <c r="X29" s="172"/>
      <c r="Y29" s="173"/>
      <c r="Z29" s="157"/>
      <c r="AA29" s="172"/>
      <c r="AB29" s="172"/>
      <c r="AC29" s="172"/>
      <c r="AD29" s="172"/>
      <c r="AE29" s="173"/>
      <c r="AF29" s="173"/>
      <c r="AG29" s="174"/>
      <c r="AH29" s="172"/>
      <c r="AI29" s="172"/>
      <c r="AJ29" s="173"/>
      <c r="AK29" s="157"/>
      <c r="AL29" s="172"/>
      <c r="AM29" s="172"/>
      <c r="AN29" s="172"/>
      <c r="AO29" s="172"/>
      <c r="AP29" s="172"/>
      <c r="AQ29" s="172"/>
      <c r="AR29" s="172"/>
      <c r="AS29" s="172"/>
      <c r="AT29" s="172"/>
      <c r="AU29" s="172"/>
      <c r="AV29" s="172"/>
      <c r="AW29" s="173"/>
      <c r="AX29" s="173"/>
      <c r="AY29" s="174"/>
      <c r="AZ29" s="172"/>
      <c r="BA29" s="172"/>
      <c r="BB29" s="173"/>
      <c r="BC29" s="157"/>
      <c r="BD29" s="172"/>
      <c r="BE29" s="172"/>
      <c r="BF29" s="172"/>
      <c r="BG29" s="172"/>
      <c r="BH29" s="172"/>
      <c r="BI29" s="172"/>
      <c r="BJ29" s="172"/>
      <c r="BK29" s="172"/>
      <c r="BL29" s="172"/>
      <c r="BM29" s="172"/>
      <c r="BN29" s="173"/>
      <c r="BO29" s="173"/>
      <c r="BP29" s="174"/>
      <c r="BQ29" s="172"/>
      <c r="BR29" s="172"/>
    </row>
    <row r="30" spans="2:70" s="156" customFormat="1" x14ac:dyDescent="0.15">
      <c r="B30" s="171"/>
      <c r="C30" s="172"/>
      <c r="D30" s="172"/>
      <c r="E30" s="173"/>
      <c r="F30" s="173"/>
      <c r="G30" s="174"/>
      <c r="H30" s="172"/>
      <c r="I30" s="172"/>
      <c r="J30" s="173"/>
      <c r="K30" s="157"/>
      <c r="L30" s="157"/>
      <c r="M30" s="157"/>
      <c r="N30" s="157"/>
      <c r="O30" s="157"/>
      <c r="P30" s="157"/>
      <c r="Q30" s="172"/>
      <c r="R30" s="172"/>
      <c r="S30" s="172"/>
      <c r="T30" s="173"/>
      <c r="U30" s="173"/>
      <c r="V30" s="174"/>
      <c r="W30" s="172"/>
      <c r="X30" s="172"/>
      <c r="Y30" s="173"/>
      <c r="Z30" s="157"/>
      <c r="AA30" s="172"/>
      <c r="AB30" s="172"/>
      <c r="AC30" s="172"/>
      <c r="AD30" s="172"/>
      <c r="AE30" s="173"/>
      <c r="AF30" s="173"/>
      <c r="AG30" s="174"/>
      <c r="AH30" s="172"/>
      <c r="AI30" s="172"/>
      <c r="AJ30" s="173"/>
      <c r="AK30" s="157"/>
      <c r="AL30" s="172"/>
      <c r="AM30" s="172"/>
      <c r="AN30" s="172"/>
      <c r="AO30" s="172"/>
      <c r="AP30" s="172"/>
      <c r="AQ30" s="172"/>
      <c r="AR30" s="172"/>
      <c r="AS30" s="172"/>
      <c r="AT30" s="172"/>
      <c r="AU30" s="172"/>
      <c r="AV30" s="172"/>
      <c r="AW30" s="173"/>
      <c r="AX30" s="173"/>
      <c r="AY30" s="174"/>
      <c r="AZ30" s="172"/>
      <c r="BA30" s="172"/>
      <c r="BB30" s="173"/>
      <c r="BC30" s="157"/>
      <c r="BD30" s="172"/>
      <c r="BE30" s="172"/>
      <c r="BF30" s="172"/>
      <c r="BG30" s="172"/>
      <c r="BH30" s="172"/>
      <c r="BI30" s="172"/>
      <c r="BJ30" s="172"/>
      <c r="BK30" s="172"/>
      <c r="BL30" s="172"/>
      <c r="BM30" s="172"/>
      <c r="BN30" s="173"/>
      <c r="BO30" s="173"/>
      <c r="BP30" s="174"/>
      <c r="BQ30" s="172"/>
      <c r="BR30" s="172"/>
    </row>
    <row r="31" spans="2:70" s="156" customFormat="1" x14ac:dyDescent="0.15">
      <c r="B31" s="171"/>
      <c r="C31" s="172"/>
      <c r="D31" s="172"/>
      <c r="E31" s="173"/>
      <c r="F31" s="173"/>
      <c r="G31" s="174"/>
      <c r="H31" s="172"/>
      <c r="I31" s="172"/>
      <c r="J31" s="173"/>
      <c r="K31" s="157"/>
      <c r="L31" s="157"/>
      <c r="M31" s="157"/>
      <c r="N31" s="157"/>
      <c r="O31" s="157"/>
      <c r="P31" s="157"/>
      <c r="Q31" s="172"/>
      <c r="R31" s="172"/>
      <c r="S31" s="172"/>
      <c r="T31" s="173"/>
      <c r="U31" s="173"/>
      <c r="V31" s="174"/>
      <c r="W31" s="172"/>
      <c r="X31" s="172"/>
      <c r="Y31" s="173"/>
      <c r="Z31" s="157"/>
      <c r="AA31" s="172"/>
      <c r="AB31" s="172"/>
      <c r="AC31" s="172"/>
      <c r="AD31" s="172"/>
      <c r="AE31" s="173"/>
      <c r="AF31" s="173"/>
      <c r="AG31" s="174"/>
      <c r="AH31" s="172"/>
      <c r="AI31" s="172"/>
      <c r="AJ31" s="173"/>
      <c r="AK31" s="157"/>
      <c r="AL31" s="172"/>
      <c r="AM31" s="172"/>
      <c r="AN31" s="172"/>
      <c r="AO31" s="172"/>
      <c r="AP31" s="172"/>
      <c r="AQ31" s="172"/>
      <c r="AR31" s="172"/>
      <c r="AS31" s="172"/>
      <c r="AT31" s="172"/>
      <c r="AU31" s="172"/>
      <c r="AV31" s="172"/>
      <c r="AW31" s="173"/>
      <c r="AX31" s="173"/>
      <c r="AY31" s="174"/>
      <c r="AZ31" s="172"/>
      <c r="BA31" s="172"/>
      <c r="BB31" s="173"/>
      <c r="BC31" s="157"/>
      <c r="BD31" s="172"/>
      <c r="BE31" s="172"/>
      <c r="BF31" s="172"/>
      <c r="BG31" s="172"/>
      <c r="BH31" s="172"/>
      <c r="BI31" s="172"/>
      <c r="BJ31" s="172"/>
      <c r="BK31" s="172"/>
      <c r="BL31" s="172"/>
      <c r="BM31" s="172"/>
      <c r="BN31" s="173"/>
      <c r="BO31" s="173"/>
      <c r="BP31" s="174"/>
      <c r="BQ31" s="172"/>
      <c r="BR31" s="172"/>
    </row>
    <row r="32" spans="2:70" s="156" customFormat="1" x14ac:dyDescent="0.15">
      <c r="B32" s="171"/>
      <c r="C32" s="172"/>
      <c r="D32" s="172"/>
      <c r="E32" s="173"/>
      <c r="F32" s="173"/>
      <c r="G32" s="174"/>
      <c r="H32" s="172"/>
      <c r="I32" s="172"/>
      <c r="J32" s="173"/>
      <c r="K32" s="157"/>
      <c r="L32" s="157"/>
      <c r="M32" s="157"/>
      <c r="N32" s="157"/>
      <c r="O32" s="157"/>
      <c r="P32" s="157"/>
      <c r="Q32" s="172"/>
      <c r="R32" s="172"/>
      <c r="S32" s="172"/>
      <c r="T32" s="173"/>
      <c r="U32" s="173"/>
      <c r="V32" s="174"/>
      <c r="W32" s="172"/>
      <c r="X32" s="172"/>
      <c r="Y32" s="173"/>
      <c r="Z32" s="157"/>
      <c r="AA32" s="172"/>
      <c r="AB32" s="172"/>
      <c r="AC32" s="172"/>
      <c r="AD32" s="172"/>
      <c r="AE32" s="173"/>
      <c r="AF32" s="173"/>
      <c r="AG32" s="174"/>
      <c r="AH32" s="172"/>
      <c r="AI32" s="172"/>
      <c r="AJ32" s="173"/>
      <c r="AK32" s="157"/>
      <c r="AL32" s="172"/>
      <c r="AM32" s="172"/>
      <c r="AN32" s="172"/>
      <c r="AO32" s="172"/>
      <c r="AP32" s="172"/>
      <c r="AQ32" s="172"/>
      <c r="AR32" s="172"/>
      <c r="AS32" s="172"/>
      <c r="AT32" s="172"/>
      <c r="AU32" s="172"/>
      <c r="AV32" s="172"/>
      <c r="AW32" s="173"/>
      <c r="AX32" s="173"/>
      <c r="AY32" s="174"/>
      <c r="AZ32" s="172"/>
      <c r="BA32" s="172"/>
      <c r="BB32" s="173"/>
      <c r="BC32" s="157"/>
      <c r="BD32" s="172"/>
      <c r="BE32" s="172"/>
      <c r="BF32" s="172"/>
      <c r="BG32" s="172"/>
      <c r="BH32" s="172"/>
      <c r="BI32" s="172"/>
      <c r="BJ32" s="172"/>
      <c r="BK32" s="172"/>
      <c r="BL32" s="172"/>
      <c r="BM32" s="172"/>
      <c r="BN32" s="173"/>
      <c r="BO32" s="173"/>
      <c r="BP32" s="174"/>
      <c r="BQ32" s="172"/>
      <c r="BR32" s="172"/>
    </row>
    <row r="33" spans="2:70" s="156" customFormat="1" x14ac:dyDescent="0.15">
      <c r="B33" s="171"/>
      <c r="C33" s="172"/>
      <c r="D33" s="172"/>
      <c r="E33" s="173"/>
      <c r="F33" s="173"/>
      <c r="G33" s="174"/>
      <c r="H33" s="172"/>
      <c r="I33" s="172"/>
      <c r="J33" s="173"/>
      <c r="K33" s="157"/>
      <c r="L33" s="157"/>
      <c r="M33" s="157"/>
      <c r="N33" s="157"/>
      <c r="O33" s="157"/>
      <c r="P33" s="157"/>
      <c r="Q33" s="172"/>
      <c r="R33" s="172"/>
      <c r="S33" s="172"/>
      <c r="T33" s="173"/>
      <c r="U33" s="173"/>
      <c r="V33" s="174"/>
      <c r="W33" s="172"/>
      <c r="X33" s="172"/>
      <c r="Y33" s="173"/>
      <c r="Z33" s="157"/>
      <c r="AA33" s="172"/>
      <c r="AB33" s="172"/>
      <c r="AC33" s="172"/>
      <c r="AD33" s="172"/>
      <c r="AE33" s="173"/>
      <c r="AF33" s="173"/>
      <c r="AG33" s="174"/>
      <c r="AH33" s="172"/>
      <c r="AI33" s="172"/>
      <c r="AJ33" s="173"/>
      <c r="AK33" s="157"/>
      <c r="AL33" s="172"/>
      <c r="AM33" s="172"/>
      <c r="AN33" s="172"/>
      <c r="AO33" s="172"/>
      <c r="AP33" s="172"/>
      <c r="AQ33" s="172"/>
      <c r="AR33" s="172"/>
      <c r="AS33" s="172"/>
      <c r="AT33" s="172"/>
      <c r="AU33" s="172"/>
      <c r="AV33" s="172"/>
      <c r="AW33" s="173"/>
      <c r="AX33" s="173"/>
      <c r="AY33" s="174"/>
      <c r="AZ33" s="172"/>
      <c r="BA33" s="172"/>
      <c r="BB33" s="173"/>
      <c r="BC33" s="157"/>
      <c r="BD33" s="172"/>
      <c r="BE33" s="172"/>
      <c r="BF33" s="172"/>
      <c r="BG33" s="172"/>
      <c r="BH33" s="172"/>
      <c r="BI33" s="172"/>
      <c r="BJ33" s="172"/>
      <c r="BK33" s="172"/>
      <c r="BL33" s="172"/>
      <c r="BM33" s="172"/>
      <c r="BN33" s="173"/>
      <c r="BO33" s="173"/>
      <c r="BP33" s="174"/>
      <c r="BQ33" s="172"/>
      <c r="BR33" s="172"/>
    </row>
    <row r="34" spans="2:70" s="156" customFormat="1" x14ac:dyDescent="0.15">
      <c r="B34" s="157"/>
      <c r="C34" s="157"/>
      <c r="D34" s="157"/>
      <c r="E34" s="157"/>
      <c r="F34" s="157"/>
      <c r="G34" s="157"/>
      <c r="H34" s="157"/>
      <c r="I34" s="157"/>
      <c r="J34" s="157"/>
      <c r="K34" s="157"/>
      <c r="L34" s="157"/>
      <c r="M34" s="157"/>
      <c r="N34" s="157"/>
      <c r="O34" s="157"/>
      <c r="P34" s="157"/>
      <c r="Q34" s="172"/>
      <c r="R34" s="172"/>
      <c r="S34" s="172"/>
      <c r="T34" s="173"/>
      <c r="U34" s="173"/>
      <c r="V34" s="174"/>
      <c r="W34" s="172"/>
      <c r="X34" s="172"/>
      <c r="Y34" s="173"/>
      <c r="Z34" s="157"/>
      <c r="AA34" s="172"/>
      <c r="AB34" s="172"/>
      <c r="AC34" s="172"/>
      <c r="AD34" s="172"/>
      <c r="AE34" s="173"/>
      <c r="AF34" s="173"/>
      <c r="AG34" s="174"/>
      <c r="AH34" s="172"/>
      <c r="AI34" s="172"/>
      <c r="AJ34" s="173"/>
      <c r="AK34" s="157"/>
      <c r="AL34" s="172"/>
      <c r="AM34" s="172"/>
      <c r="AN34" s="172"/>
      <c r="AO34" s="172"/>
      <c r="AP34" s="172"/>
      <c r="AQ34" s="172"/>
      <c r="AR34" s="172"/>
      <c r="AS34" s="172"/>
      <c r="AT34" s="172"/>
      <c r="AU34" s="172"/>
      <c r="AV34" s="172"/>
      <c r="AW34" s="173"/>
      <c r="AX34" s="173"/>
      <c r="AY34" s="174"/>
      <c r="AZ34" s="172"/>
      <c r="BA34" s="172"/>
      <c r="BB34" s="173"/>
      <c r="BC34" s="157"/>
      <c r="BD34" s="172"/>
      <c r="BE34" s="172"/>
      <c r="BF34" s="172"/>
      <c r="BG34" s="172"/>
      <c r="BH34" s="172"/>
      <c r="BI34" s="172"/>
      <c r="BJ34" s="172"/>
      <c r="BK34" s="172"/>
      <c r="BL34" s="172"/>
      <c r="BM34" s="172"/>
      <c r="BN34" s="173"/>
      <c r="BO34" s="173"/>
      <c r="BP34" s="174"/>
      <c r="BQ34" s="172"/>
      <c r="BR34" s="172"/>
    </row>
    <row r="35" spans="2:70" s="156" customFormat="1" x14ac:dyDescent="0.15">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72"/>
      <c r="AB35" s="172"/>
      <c r="AC35" s="172"/>
      <c r="AD35" s="172"/>
      <c r="AE35" s="173"/>
      <c r="AF35" s="173"/>
      <c r="AG35" s="174"/>
      <c r="AH35" s="172"/>
      <c r="AI35" s="172"/>
      <c r="AJ35" s="173"/>
      <c r="AK35" s="157"/>
      <c r="AL35" s="172"/>
      <c r="AM35" s="172"/>
      <c r="AN35" s="172"/>
      <c r="AO35" s="172"/>
      <c r="AP35" s="172"/>
      <c r="AQ35" s="172"/>
      <c r="AR35" s="172"/>
      <c r="AS35" s="172"/>
      <c r="AT35" s="172"/>
      <c r="AU35" s="172"/>
      <c r="AV35" s="172"/>
      <c r="AW35" s="173"/>
      <c r="AX35" s="173"/>
      <c r="AY35" s="174"/>
      <c r="AZ35" s="172"/>
      <c r="BA35" s="172"/>
      <c r="BB35" s="173"/>
      <c r="BC35" s="157"/>
      <c r="BD35" s="172"/>
      <c r="BE35" s="172"/>
      <c r="BF35" s="172"/>
      <c r="BG35" s="172"/>
      <c r="BH35" s="172"/>
      <c r="BI35" s="172"/>
      <c r="BJ35" s="172"/>
      <c r="BK35" s="172"/>
      <c r="BL35" s="172"/>
      <c r="BM35" s="172"/>
      <c r="BN35" s="173"/>
      <c r="BO35" s="173"/>
      <c r="BP35" s="174"/>
      <c r="BQ35" s="172"/>
      <c r="BR35" s="172"/>
    </row>
    <row r="36" spans="2:70" s="156" customFormat="1" x14ac:dyDescent="0.15">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72"/>
      <c r="AB36" s="172"/>
      <c r="AC36" s="172"/>
      <c r="AD36" s="172"/>
      <c r="AE36" s="173"/>
      <c r="AF36" s="173"/>
      <c r="AG36" s="174"/>
      <c r="AH36" s="172"/>
      <c r="AI36" s="172"/>
      <c r="AJ36" s="173"/>
      <c r="AK36" s="157"/>
      <c r="AL36" s="172"/>
      <c r="AM36" s="172"/>
      <c r="AN36" s="172"/>
      <c r="AO36" s="172"/>
      <c r="AP36" s="172"/>
      <c r="AQ36" s="172"/>
      <c r="AR36" s="172"/>
      <c r="AS36" s="172"/>
      <c r="AT36" s="172"/>
      <c r="AU36" s="172"/>
      <c r="AV36" s="172"/>
      <c r="AW36" s="173"/>
      <c r="AX36" s="173"/>
      <c r="AY36" s="174"/>
      <c r="AZ36" s="172"/>
      <c r="BA36" s="172"/>
      <c r="BB36" s="173"/>
      <c r="BC36" s="157"/>
      <c r="BD36" s="172"/>
      <c r="BE36" s="172"/>
      <c r="BF36" s="172"/>
      <c r="BG36" s="172"/>
      <c r="BH36" s="172"/>
      <c r="BI36" s="172"/>
      <c r="BJ36" s="172"/>
      <c r="BK36" s="172"/>
      <c r="BL36" s="172"/>
      <c r="BM36" s="172"/>
      <c r="BN36" s="173"/>
      <c r="BO36" s="173"/>
      <c r="BP36" s="174"/>
      <c r="BQ36" s="172"/>
      <c r="BR36" s="172"/>
    </row>
    <row r="37" spans="2:70" s="156" customFormat="1" x14ac:dyDescent="0.15">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72"/>
      <c r="AB37" s="172"/>
      <c r="AC37" s="172"/>
      <c r="AD37" s="172"/>
      <c r="AE37" s="173"/>
      <c r="AF37" s="173"/>
      <c r="AG37" s="174"/>
      <c r="AH37" s="172"/>
      <c r="AI37" s="172"/>
      <c r="AJ37" s="173"/>
      <c r="AK37" s="157"/>
      <c r="AL37" s="172"/>
      <c r="AM37" s="172"/>
      <c r="AN37" s="172"/>
      <c r="AO37" s="172"/>
      <c r="AP37" s="172"/>
      <c r="AQ37" s="172"/>
      <c r="AR37" s="172"/>
      <c r="AS37" s="172"/>
      <c r="AT37" s="172"/>
      <c r="AU37" s="172"/>
      <c r="AV37" s="172"/>
      <c r="AW37" s="173"/>
      <c r="AX37" s="173"/>
      <c r="AY37" s="174"/>
      <c r="AZ37" s="172"/>
      <c r="BA37" s="172"/>
      <c r="BB37" s="173"/>
      <c r="BC37" s="157"/>
      <c r="BD37" s="172"/>
      <c r="BE37" s="172"/>
      <c r="BF37" s="172"/>
      <c r="BG37" s="172"/>
      <c r="BH37" s="172"/>
      <c r="BI37" s="172"/>
      <c r="BJ37" s="172"/>
      <c r="BK37" s="172"/>
      <c r="BL37" s="172"/>
      <c r="BM37" s="172"/>
      <c r="BN37" s="173"/>
      <c r="BO37" s="173"/>
      <c r="BP37" s="174"/>
      <c r="BQ37" s="172"/>
      <c r="BR37" s="172"/>
    </row>
    <row r="38" spans="2:70" s="156" customFormat="1" x14ac:dyDescent="0.15">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72"/>
      <c r="AB38" s="172"/>
      <c r="AC38" s="172"/>
      <c r="AD38" s="172"/>
      <c r="AE38" s="173"/>
      <c r="AF38" s="173"/>
      <c r="AG38" s="174"/>
      <c r="AH38" s="172"/>
      <c r="AI38" s="172"/>
      <c r="AJ38" s="173"/>
      <c r="AK38" s="157"/>
      <c r="AL38" s="172"/>
      <c r="AM38" s="172"/>
      <c r="AN38" s="172"/>
      <c r="AO38" s="172"/>
      <c r="AP38" s="172"/>
      <c r="AQ38" s="172"/>
      <c r="AR38" s="172"/>
      <c r="AS38" s="172"/>
      <c r="AT38" s="172"/>
      <c r="AU38" s="172"/>
      <c r="AV38" s="172"/>
      <c r="AW38" s="173"/>
      <c r="AX38" s="173"/>
      <c r="AY38" s="174"/>
      <c r="AZ38" s="172"/>
      <c r="BA38" s="172"/>
      <c r="BB38" s="173"/>
      <c r="BC38" s="157"/>
      <c r="BD38" s="172"/>
      <c r="BE38" s="172"/>
      <c r="BF38" s="172"/>
      <c r="BG38" s="172"/>
      <c r="BH38" s="172"/>
      <c r="BI38" s="172"/>
      <c r="BJ38" s="172"/>
      <c r="BK38" s="172"/>
      <c r="BL38" s="172"/>
      <c r="BM38" s="172"/>
      <c r="BN38" s="173"/>
      <c r="BO38" s="173"/>
      <c r="BP38" s="174"/>
      <c r="BQ38" s="172"/>
      <c r="BR38" s="172"/>
    </row>
    <row r="39" spans="2:70" s="156" customFormat="1" x14ac:dyDescent="0.15">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72"/>
      <c r="AB39" s="172"/>
      <c r="AC39" s="172"/>
      <c r="AD39" s="172"/>
      <c r="AE39" s="173"/>
      <c r="AF39" s="173"/>
      <c r="AG39" s="174"/>
      <c r="AH39" s="172"/>
      <c r="AI39" s="172"/>
      <c r="AJ39" s="173"/>
      <c r="AK39" s="157"/>
      <c r="AL39" s="172"/>
      <c r="AM39" s="172"/>
      <c r="AN39" s="172"/>
      <c r="AO39" s="172"/>
      <c r="AP39" s="172"/>
      <c r="AQ39" s="172"/>
      <c r="AR39" s="172"/>
      <c r="AS39" s="172"/>
      <c r="AT39" s="172"/>
      <c r="AU39" s="172"/>
      <c r="AV39" s="172"/>
      <c r="AW39" s="173"/>
      <c r="AX39" s="173"/>
      <c r="AY39" s="174"/>
      <c r="AZ39" s="172"/>
      <c r="BA39" s="172"/>
      <c r="BB39" s="173"/>
      <c r="BC39" s="157"/>
      <c r="BD39" s="172"/>
      <c r="BE39" s="172"/>
      <c r="BF39" s="172"/>
      <c r="BG39" s="172"/>
      <c r="BH39" s="172"/>
      <c r="BI39" s="172"/>
      <c r="BJ39" s="172"/>
      <c r="BK39" s="172"/>
      <c r="BL39" s="172"/>
      <c r="BM39" s="172"/>
      <c r="BN39" s="173"/>
      <c r="BO39" s="173"/>
      <c r="BP39" s="174"/>
      <c r="BQ39" s="172"/>
      <c r="BR39" s="172"/>
    </row>
    <row r="40" spans="2:70" s="156" customFormat="1" x14ac:dyDescent="0.15">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72"/>
      <c r="AB40" s="172"/>
      <c r="AC40" s="172"/>
      <c r="AD40" s="172"/>
      <c r="AE40" s="173"/>
      <c r="AF40" s="173"/>
      <c r="AG40" s="174"/>
      <c r="AH40" s="172"/>
      <c r="AI40" s="172"/>
      <c r="AJ40" s="173"/>
      <c r="AK40" s="157"/>
      <c r="AL40" s="172"/>
      <c r="AM40" s="172"/>
      <c r="AN40" s="172"/>
      <c r="AO40" s="172"/>
      <c r="AP40" s="172"/>
      <c r="AQ40" s="172"/>
      <c r="AR40" s="172"/>
      <c r="AS40" s="172"/>
      <c r="AT40" s="172"/>
      <c r="AU40" s="172"/>
      <c r="AV40" s="172"/>
      <c r="AW40" s="173"/>
      <c r="AX40" s="173"/>
      <c r="AY40" s="174"/>
      <c r="AZ40" s="172"/>
      <c r="BA40" s="172"/>
      <c r="BB40" s="173"/>
      <c r="BC40" s="157"/>
      <c r="BD40" s="172"/>
      <c r="BE40" s="172"/>
      <c r="BF40" s="172"/>
      <c r="BG40" s="172"/>
      <c r="BH40" s="172"/>
      <c r="BI40" s="172"/>
      <c r="BJ40" s="172"/>
      <c r="BK40" s="172"/>
      <c r="BL40" s="172"/>
      <c r="BM40" s="172"/>
      <c r="BN40" s="173"/>
      <c r="BO40" s="173"/>
      <c r="BP40" s="174"/>
      <c r="BQ40" s="172"/>
      <c r="BR40" s="172"/>
    </row>
    <row r="41" spans="2:70" s="156" customFormat="1" x14ac:dyDescent="0.15">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72"/>
      <c r="AB41" s="172"/>
      <c r="AC41" s="172"/>
      <c r="AD41" s="172"/>
      <c r="AE41" s="173"/>
      <c r="AF41" s="173"/>
      <c r="AG41" s="174"/>
      <c r="AH41" s="172"/>
      <c r="AI41" s="172"/>
      <c r="AJ41" s="173"/>
      <c r="AK41" s="157"/>
      <c r="AL41" s="172"/>
      <c r="AM41" s="172"/>
      <c r="AN41" s="172"/>
      <c r="AO41" s="172"/>
      <c r="AP41" s="172"/>
      <c r="AQ41" s="172"/>
      <c r="AR41" s="172"/>
      <c r="AS41" s="172"/>
      <c r="AT41" s="172"/>
      <c r="AU41" s="172"/>
      <c r="AV41" s="172"/>
      <c r="AW41" s="173"/>
      <c r="AX41" s="173"/>
      <c r="AY41" s="174"/>
      <c r="AZ41" s="172"/>
      <c r="BA41" s="172"/>
      <c r="BB41" s="173"/>
      <c r="BC41" s="157"/>
      <c r="BD41" s="172"/>
      <c r="BE41" s="172"/>
      <c r="BF41" s="172"/>
      <c r="BG41" s="172"/>
      <c r="BH41" s="172"/>
      <c r="BI41" s="172"/>
      <c r="BJ41" s="172"/>
      <c r="BK41" s="172"/>
      <c r="BL41" s="172"/>
      <c r="BM41" s="172"/>
      <c r="BN41" s="173"/>
      <c r="BO41" s="173"/>
      <c r="BP41" s="174"/>
      <c r="BQ41" s="172"/>
      <c r="BR41" s="172"/>
    </row>
    <row r="42" spans="2:70" s="156" customFormat="1" x14ac:dyDescent="0.15">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72"/>
      <c r="AB42" s="172"/>
      <c r="AC42" s="172"/>
      <c r="AD42" s="172"/>
      <c r="AE42" s="173"/>
      <c r="AF42" s="173"/>
      <c r="AG42" s="174"/>
      <c r="AH42" s="172"/>
      <c r="AI42" s="172"/>
      <c r="AJ42" s="173"/>
      <c r="AK42" s="157"/>
      <c r="AL42" s="172"/>
      <c r="AM42" s="172"/>
      <c r="AN42" s="172"/>
      <c r="AO42" s="172"/>
      <c r="AP42" s="172"/>
      <c r="AQ42" s="172"/>
      <c r="AR42" s="172"/>
      <c r="AS42" s="172"/>
      <c r="AT42" s="172"/>
      <c r="AU42" s="172"/>
      <c r="AV42" s="172"/>
      <c r="AW42" s="173"/>
      <c r="AX42" s="173"/>
      <c r="AY42" s="174"/>
      <c r="AZ42" s="172"/>
      <c r="BA42" s="172"/>
      <c r="BB42" s="173"/>
      <c r="BC42" s="157"/>
      <c r="BD42" s="172"/>
      <c r="BE42" s="172"/>
      <c r="BF42" s="172"/>
      <c r="BG42" s="172"/>
      <c r="BH42" s="172"/>
      <c r="BI42" s="172"/>
      <c r="BJ42" s="172"/>
      <c r="BK42" s="172"/>
      <c r="BL42" s="172"/>
      <c r="BM42" s="172"/>
      <c r="BN42" s="173"/>
      <c r="BO42" s="173"/>
      <c r="BP42" s="174"/>
      <c r="BQ42" s="172"/>
      <c r="BR42" s="172"/>
    </row>
    <row r="43" spans="2:70" s="156" customFormat="1" x14ac:dyDescent="0.15">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72"/>
      <c r="AB43" s="172"/>
      <c r="AC43" s="172"/>
      <c r="AD43" s="172"/>
      <c r="AE43" s="173"/>
      <c r="AF43" s="173"/>
      <c r="AG43" s="174"/>
      <c r="AH43" s="172"/>
      <c r="AI43" s="172"/>
      <c r="AJ43" s="173"/>
      <c r="AK43" s="157"/>
      <c r="AL43" s="172"/>
      <c r="AM43" s="172"/>
      <c r="AN43" s="172"/>
      <c r="AO43" s="172"/>
      <c r="AP43" s="172"/>
      <c r="AQ43" s="172"/>
      <c r="AR43" s="172"/>
      <c r="AS43" s="172"/>
      <c r="AT43" s="172"/>
      <c r="AU43" s="172"/>
      <c r="AV43" s="172"/>
      <c r="AW43" s="173"/>
      <c r="AX43" s="173"/>
      <c r="AY43" s="174"/>
      <c r="AZ43" s="172"/>
      <c r="BA43" s="172"/>
      <c r="BB43" s="173"/>
      <c r="BC43" s="157"/>
      <c r="BD43" s="172"/>
      <c r="BE43" s="172"/>
      <c r="BF43" s="172"/>
      <c r="BG43" s="172"/>
      <c r="BH43" s="172"/>
      <c r="BI43" s="172"/>
      <c r="BJ43" s="172"/>
      <c r="BK43" s="172"/>
      <c r="BL43" s="172"/>
      <c r="BM43" s="172"/>
      <c r="BN43" s="173"/>
      <c r="BO43" s="173"/>
      <c r="BP43" s="174"/>
      <c r="BQ43" s="172"/>
      <c r="BR43" s="172"/>
    </row>
    <row r="44" spans="2:70" s="156" customFormat="1" x14ac:dyDescent="0.15">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72"/>
      <c r="AB44" s="172"/>
      <c r="AC44" s="172"/>
      <c r="AD44" s="172"/>
      <c r="AE44" s="173"/>
      <c r="AF44" s="173"/>
      <c r="AG44" s="174"/>
      <c r="AH44" s="172"/>
      <c r="AI44" s="172"/>
      <c r="AJ44" s="173"/>
      <c r="AK44" s="157"/>
      <c r="AL44" s="172"/>
      <c r="AM44" s="172"/>
      <c r="AN44" s="172"/>
      <c r="AO44" s="172"/>
      <c r="AP44" s="172"/>
      <c r="AQ44" s="172"/>
      <c r="AR44" s="172"/>
      <c r="AS44" s="172"/>
      <c r="AT44" s="172"/>
      <c r="AU44" s="172"/>
      <c r="AV44" s="172"/>
      <c r="AW44" s="173"/>
      <c r="AX44" s="173"/>
      <c r="AY44" s="174"/>
      <c r="AZ44" s="172"/>
      <c r="BA44" s="172"/>
      <c r="BB44" s="173"/>
      <c r="BC44" s="157"/>
      <c r="BD44" s="172"/>
      <c r="BE44" s="172"/>
      <c r="BF44" s="172"/>
      <c r="BG44" s="172"/>
      <c r="BH44" s="172"/>
      <c r="BI44" s="172"/>
      <c r="BJ44" s="172"/>
      <c r="BK44" s="172"/>
      <c r="BL44" s="172"/>
      <c r="BM44" s="172"/>
      <c r="BN44" s="173"/>
      <c r="BO44" s="173"/>
      <c r="BP44" s="174"/>
      <c r="BQ44" s="172"/>
      <c r="BR44" s="172"/>
    </row>
    <row r="45" spans="2:70" s="156" customFormat="1" x14ac:dyDescent="0.15">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72"/>
      <c r="AB45" s="172"/>
      <c r="AC45" s="172"/>
      <c r="AD45" s="172"/>
      <c r="AE45" s="173"/>
      <c r="AF45" s="173"/>
      <c r="AG45" s="174"/>
      <c r="AH45" s="172"/>
      <c r="AI45" s="172"/>
      <c r="AJ45" s="173"/>
      <c r="AK45" s="157"/>
      <c r="AL45" s="172"/>
      <c r="AM45" s="172"/>
      <c r="AN45" s="172"/>
      <c r="AO45" s="172"/>
      <c r="AP45" s="172"/>
      <c r="AQ45" s="172"/>
      <c r="AR45" s="172"/>
      <c r="AS45" s="172"/>
      <c r="AT45" s="172"/>
      <c r="AU45" s="172"/>
      <c r="AV45" s="172"/>
      <c r="AW45" s="173"/>
      <c r="AX45" s="173"/>
      <c r="AY45" s="174"/>
      <c r="AZ45" s="172"/>
      <c r="BA45" s="172"/>
      <c r="BB45" s="173"/>
      <c r="BC45" s="157"/>
      <c r="BD45" s="172"/>
      <c r="BE45" s="172"/>
      <c r="BF45" s="172"/>
      <c r="BG45" s="172"/>
      <c r="BH45" s="172"/>
      <c r="BI45" s="172"/>
      <c r="BJ45" s="172"/>
      <c r="BK45" s="172"/>
      <c r="BL45" s="172"/>
      <c r="BM45" s="172"/>
      <c r="BN45" s="173"/>
      <c r="BO45" s="173"/>
      <c r="BP45" s="174"/>
      <c r="BQ45" s="172"/>
      <c r="BR45" s="172"/>
    </row>
    <row r="46" spans="2:70" s="156" customFormat="1" x14ac:dyDescent="0.15">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72"/>
      <c r="AB46" s="172"/>
      <c r="AC46" s="172"/>
      <c r="AD46" s="172"/>
      <c r="AE46" s="173"/>
      <c r="AF46" s="173"/>
      <c r="AG46" s="174"/>
      <c r="AH46" s="172"/>
      <c r="AI46" s="172"/>
      <c r="AJ46" s="173"/>
      <c r="AK46" s="157"/>
      <c r="AL46" s="172"/>
      <c r="AM46" s="172"/>
      <c r="AN46" s="172"/>
      <c r="AO46" s="172"/>
      <c r="AP46" s="172"/>
      <c r="AQ46" s="172"/>
      <c r="AR46" s="172"/>
      <c r="AS46" s="172"/>
      <c r="AT46" s="172"/>
      <c r="AU46" s="172"/>
      <c r="AV46" s="172"/>
      <c r="AW46" s="173"/>
      <c r="AX46" s="173"/>
      <c r="AY46" s="174"/>
      <c r="AZ46" s="172"/>
      <c r="BA46" s="172"/>
      <c r="BB46" s="173"/>
      <c r="BC46" s="157"/>
      <c r="BD46" s="172"/>
      <c r="BE46" s="172"/>
      <c r="BF46" s="172"/>
      <c r="BG46" s="172"/>
      <c r="BH46" s="172"/>
      <c r="BI46" s="172"/>
      <c r="BJ46" s="172"/>
      <c r="BK46" s="172"/>
      <c r="BL46" s="172"/>
      <c r="BM46" s="172"/>
      <c r="BN46" s="173"/>
      <c r="BO46" s="173"/>
      <c r="BP46" s="174"/>
      <c r="BQ46" s="172"/>
      <c r="BR46" s="172"/>
    </row>
    <row r="47" spans="2:70" s="156" customFormat="1" x14ac:dyDescent="0.15">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72"/>
      <c r="AB47" s="172"/>
      <c r="AC47" s="172"/>
      <c r="AD47" s="172"/>
      <c r="AE47" s="173"/>
      <c r="AF47" s="173"/>
      <c r="AG47" s="174"/>
      <c r="AH47" s="172"/>
      <c r="AI47" s="172"/>
      <c r="AJ47" s="173"/>
      <c r="AK47" s="157"/>
      <c r="AL47" s="172"/>
      <c r="AM47" s="172"/>
      <c r="AN47" s="172"/>
      <c r="AO47" s="172"/>
      <c r="AP47" s="172"/>
      <c r="AQ47" s="172"/>
      <c r="AR47" s="172"/>
      <c r="AS47" s="172"/>
      <c r="AT47" s="172"/>
      <c r="AU47" s="172"/>
      <c r="AV47" s="172"/>
      <c r="AW47" s="173"/>
      <c r="AX47" s="173"/>
      <c r="AY47" s="174"/>
      <c r="AZ47" s="172"/>
      <c r="BA47" s="172"/>
      <c r="BB47" s="173"/>
      <c r="BC47" s="157"/>
      <c r="BD47" s="172"/>
      <c r="BE47" s="172"/>
      <c r="BF47" s="172"/>
      <c r="BG47" s="172"/>
      <c r="BH47" s="172"/>
      <c r="BI47" s="172"/>
      <c r="BJ47" s="172"/>
      <c r="BK47" s="172"/>
      <c r="BL47" s="172"/>
      <c r="BM47" s="172"/>
      <c r="BN47" s="173"/>
      <c r="BO47" s="173"/>
      <c r="BP47" s="174"/>
      <c r="BQ47" s="172"/>
      <c r="BR47" s="172"/>
    </row>
    <row r="48" spans="2:70" s="156" customFormat="1" x14ac:dyDescent="0.15">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72"/>
      <c r="AB48" s="172"/>
      <c r="AC48" s="172"/>
      <c r="AD48" s="172"/>
      <c r="AE48" s="173"/>
      <c r="AF48" s="173"/>
      <c r="AG48" s="174"/>
      <c r="AH48" s="172"/>
      <c r="AI48" s="172"/>
      <c r="AJ48" s="173"/>
      <c r="AK48" s="157"/>
      <c r="AL48" s="172"/>
      <c r="AM48" s="172"/>
      <c r="AN48" s="172"/>
      <c r="AO48" s="172"/>
      <c r="AP48" s="172"/>
      <c r="AQ48" s="172"/>
      <c r="AR48" s="172"/>
      <c r="AS48" s="172"/>
      <c r="AT48" s="172"/>
      <c r="AU48" s="172"/>
      <c r="AV48" s="172"/>
      <c r="AW48" s="173"/>
      <c r="AX48" s="173"/>
      <c r="AY48" s="174"/>
      <c r="AZ48" s="172"/>
      <c r="BA48" s="172"/>
      <c r="BB48" s="173"/>
      <c r="BC48" s="157"/>
      <c r="BD48" s="172"/>
      <c r="BE48" s="172"/>
      <c r="BF48" s="172"/>
      <c r="BG48" s="172"/>
      <c r="BH48" s="172"/>
      <c r="BI48" s="172"/>
      <c r="BJ48" s="172"/>
      <c r="BK48" s="172"/>
      <c r="BL48" s="172"/>
      <c r="BM48" s="172"/>
      <c r="BN48" s="173"/>
      <c r="BO48" s="173"/>
      <c r="BP48" s="174"/>
      <c r="BQ48" s="172"/>
      <c r="BR48" s="172"/>
    </row>
    <row r="49" spans="27:70" s="156" customFormat="1" x14ac:dyDescent="0.15">
      <c r="AA49" s="172"/>
      <c r="AB49" s="172"/>
      <c r="AC49" s="172"/>
      <c r="AD49" s="172"/>
      <c r="AE49" s="173"/>
      <c r="AF49" s="173"/>
      <c r="AG49" s="174"/>
      <c r="AH49" s="172"/>
      <c r="AI49" s="172"/>
      <c r="AJ49" s="173"/>
      <c r="AK49" s="157"/>
      <c r="AL49" s="172"/>
      <c r="AM49" s="172"/>
      <c r="AN49" s="172"/>
      <c r="AO49" s="172"/>
      <c r="AP49" s="172"/>
      <c r="AQ49" s="172"/>
      <c r="AR49" s="172"/>
      <c r="AS49" s="172"/>
      <c r="AT49" s="172"/>
      <c r="AU49" s="172"/>
      <c r="AV49" s="172"/>
      <c r="AW49" s="173"/>
      <c r="AX49" s="173"/>
      <c r="AY49" s="174"/>
      <c r="AZ49" s="172"/>
      <c r="BA49" s="172"/>
      <c r="BB49" s="173"/>
      <c r="BC49" s="157"/>
      <c r="BD49" s="172"/>
      <c r="BE49" s="172"/>
      <c r="BF49" s="172"/>
      <c r="BG49" s="172"/>
      <c r="BH49" s="172"/>
      <c r="BI49" s="172"/>
      <c r="BJ49" s="172"/>
      <c r="BK49" s="172"/>
      <c r="BL49" s="172"/>
      <c r="BM49" s="172"/>
      <c r="BN49" s="173"/>
      <c r="BO49" s="173"/>
      <c r="BP49" s="174"/>
      <c r="BQ49" s="172"/>
      <c r="BR49" s="172"/>
    </row>
    <row r="50" spans="27:70" s="156" customFormat="1" x14ac:dyDescent="0.15">
      <c r="AA50" s="172"/>
      <c r="AB50" s="172"/>
      <c r="AC50" s="172"/>
      <c r="AD50" s="172"/>
      <c r="AE50" s="173"/>
      <c r="AF50" s="173"/>
      <c r="AG50" s="174"/>
      <c r="AH50" s="172"/>
      <c r="AI50" s="172"/>
      <c r="AJ50" s="173"/>
      <c r="AK50" s="157"/>
      <c r="AL50" s="172"/>
      <c r="AM50" s="172"/>
      <c r="AN50" s="172"/>
      <c r="AO50" s="172"/>
      <c r="AP50" s="172"/>
      <c r="AQ50" s="172"/>
      <c r="AR50" s="172"/>
      <c r="AS50" s="172"/>
      <c r="AT50" s="172"/>
      <c r="AU50" s="172"/>
      <c r="AV50" s="172"/>
      <c r="AW50" s="173"/>
      <c r="AX50" s="173"/>
      <c r="AY50" s="174"/>
      <c r="AZ50" s="172"/>
      <c r="BA50" s="172"/>
      <c r="BB50" s="173"/>
      <c r="BC50" s="157"/>
      <c r="BD50" s="172"/>
      <c r="BE50" s="172"/>
      <c r="BF50" s="172"/>
      <c r="BG50" s="172"/>
      <c r="BH50" s="172"/>
      <c r="BI50" s="172"/>
      <c r="BJ50" s="172"/>
      <c r="BK50" s="172"/>
      <c r="BL50" s="172"/>
      <c r="BM50" s="172"/>
      <c r="BN50" s="173"/>
      <c r="BO50" s="173"/>
      <c r="BP50" s="174"/>
      <c r="BQ50" s="172"/>
      <c r="BR50" s="172"/>
    </row>
    <row r="51" spans="27:70" s="156" customFormat="1" x14ac:dyDescent="0.15">
      <c r="AA51" s="172"/>
      <c r="AB51" s="172"/>
      <c r="AC51" s="172"/>
      <c r="AD51" s="172"/>
      <c r="AE51" s="173"/>
      <c r="AF51" s="173"/>
      <c r="AG51" s="174"/>
      <c r="AH51" s="172"/>
      <c r="AI51" s="172"/>
      <c r="AJ51" s="173"/>
      <c r="AK51" s="157"/>
      <c r="AL51" s="172"/>
      <c r="AM51" s="172"/>
      <c r="AN51" s="172"/>
      <c r="AO51" s="172"/>
      <c r="AP51" s="172"/>
      <c r="AQ51" s="172"/>
      <c r="AR51" s="172"/>
      <c r="AS51" s="172"/>
      <c r="AT51" s="172"/>
      <c r="AU51" s="172"/>
      <c r="AV51" s="172"/>
      <c r="AW51" s="173"/>
      <c r="AX51" s="173"/>
      <c r="AY51" s="174"/>
      <c r="AZ51" s="172"/>
      <c r="BA51" s="172"/>
      <c r="BB51" s="173"/>
      <c r="BC51" s="157"/>
      <c r="BD51" s="172"/>
      <c r="BE51" s="172"/>
      <c r="BF51" s="172"/>
      <c r="BG51" s="172"/>
      <c r="BH51" s="172"/>
      <c r="BI51" s="172"/>
      <c r="BJ51" s="172"/>
      <c r="BK51" s="172"/>
      <c r="BL51" s="172"/>
      <c r="BM51" s="172"/>
      <c r="BN51" s="173"/>
      <c r="BO51" s="173"/>
      <c r="BP51" s="174"/>
      <c r="BQ51" s="172"/>
      <c r="BR51" s="172"/>
    </row>
    <row r="52" spans="27:70" s="156" customFormat="1" x14ac:dyDescent="0.15">
      <c r="AA52" s="172"/>
      <c r="AB52" s="172"/>
      <c r="AC52" s="172"/>
      <c r="AD52" s="172"/>
      <c r="AE52" s="173"/>
      <c r="AF52" s="173"/>
      <c r="AG52" s="174"/>
      <c r="AH52" s="172"/>
      <c r="AI52" s="172"/>
      <c r="AJ52" s="173"/>
      <c r="AK52" s="157"/>
      <c r="AL52" s="172"/>
      <c r="AM52" s="172"/>
      <c r="AN52" s="172"/>
      <c r="AO52" s="172"/>
      <c r="AP52" s="172"/>
      <c r="AQ52" s="172"/>
      <c r="AR52" s="172"/>
      <c r="AS52" s="172"/>
      <c r="AT52" s="172"/>
      <c r="AU52" s="172"/>
      <c r="AV52" s="172"/>
      <c r="AW52" s="173"/>
      <c r="AX52" s="173"/>
      <c r="AY52" s="174"/>
      <c r="AZ52" s="172"/>
      <c r="BA52" s="172"/>
      <c r="BB52" s="173"/>
      <c r="BC52" s="157"/>
      <c r="BD52" s="172"/>
      <c r="BE52" s="172"/>
      <c r="BF52" s="172"/>
      <c r="BG52" s="172"/>
      <c r="BH52" s="172"/>
      <c r="BI52" s="172"/>
      <c r="BJ52" s="172"/>
      <c r="BK52" s="172"/>
      <c r="BL52" s="172"/>
      <c r="BM52" s="172"/>
      <c r="BN52" s="173"/>
      <c r="BO52" s="173"/>
      <c r="BP52" s="174"/>
      <c r="BQ52" s="172"/>
      <c r="BR52" s="172"/>
    </row>
    <row r="53" spans="27:70" s="156" customFormat="1" x14ac:dyDescent="0.15">
      <c r="AA53" s="172"/>
      <c r="AB53" s="172"/>
      <c r="AC53" s="172"/>
      <c r="AD53" s="172"/>
      <c r="AE53" s="173"/>
      <c r="AF53" s="173"/>
      <c r="AG53" s="174"/>
      <c r="AH53" s="172"/>
      <c r="AI53" s="172"/>
      <c r="AJ53" s="173"/>
      <c r="AK53" s="157"/>
      <c r="AL53" s="172"/>
      <c r="AM53" s="172"/>
      <c r="AN53" s="172"/>
      <c r="AO53" s="172"/>
      <c r="AP53" s="172"/>
      <c r="AQ53" s="172"/>
      <c r="AR53" s="172"/>
      <c r="AS53" s="172"/>
      <c r="AT53" s="172"/>
      <c r="AU53" s="172"/>
      <c r="AV53" s="172"/>
      <c r="AW53" s="173"/>
      <c r="AX53" s="173"/>
      <c r="AY53" s="174"/>
      <c r="AZ53" s="172"/>
      <c r="BA53" s="172"/>
      <c r="BB53" s="173"/>
      <c r="BC53" s="157"/>
      <c r="BD53" s="172"/>
      <c r="BE53" s="172"/>
      <c r="BF53" s="172"/>
      <c r="BG53" s="172"/>
      <c r="BH53" s="172"/>
      <c r="BI53" s="172"/>
      <c r="BJ53" s="172"/>
      <c r="BK53" s="172"/>
      <c r="BL53" s="172"/>
      <c r="BM53" s="172"/>
      <c r="BN53" s="173"/>
      <c r="BO53" s="173"/>
      <c r="BP53" s="174"/>
      <c r="BQ53" s="172"/>
      <c r="BR53" s="172"/>
    </row>
    <row r="54" spans="27:70" s="156" customFormat="1" x14ac:dyDescent="0.15">
      <c r="AA54" s="172"/>
      <c r="AB54" s="172"/>
      <c r="AC54" s="172"/>
      <c r="AD54" s="172"/>
      <c r="AE54" s="173"/>
      <c r="AF54" s="173"/>
      <c r="AG54" s="174"/>
      <c r="AH54" s="172"/>
      <c r="AI54" s="172"/>
      <c r="AJ54" s="173"/>
      <c r="AK54" s="157"/>
      <c r="AL54" s="172"/>
      <c r="AM54" s="172"/>
      <c r="AN54" s="172"/>
      <c r="AO54" s="172"/>
      <c r="AP54" s="172"/>
      <c r="AQ54" s="172"/>
      <c r="AR54" s="172"/>
      <c r="AS54" s="172"/>
      <c r="AT54" s="172"/>
      <c r="AU54" s="172"/>
      <c r="AV54" s="172"/>
      <c r="AW54" s="173"/>
      <c r="AX54" s="173"/>
      <c r="AY54" s="174"/>
      <c r="AZ54" s="172"/>
      <c r="BA54" s="172"/>
      <c r="BB54" s="173"/>
      <c r="BC54" s="157"/>
      <c r="BD54" s="172"/>
      <c r="BE54" s="172"/>
      <c r="BF54" s="172"/>
      <c r="BG54" s="172"/>
      <c r="BH54" s="172"/>
      <c r="BI54" s="172"/>
      <c r="BJ54" s="172"/>
      <c r="BK54" s="172"/>
      <c r="BL54" s="172"/>
      <c r="BM54" s="172"/>
      <c r="BN54" s="173"/>
      <c r="BO54" s="173"/>
      <c r="BP54" s="174"/>
      <c r="BQ54" s="172"/>
      <c r="BR54" s="172"/>
    </row>
    <row r="55" spans="27:70" s="156" customFormat="1" x14ac:dyDescent="0.15">
      <c r="AA55" s="172"/>
      <c r="AB55" s="172"/>
      <c r="AC55" s="172"/>
      <c r="AD55" s="172"/>
      <c r="AE55" s="173"/>
      <c r="AF55" s="173"/>
      <c r="AG55" s="174"/>
      <c r="AH55" s="172"/>
      <c r="AI55" s="172"/>
      <c r="AJ55" s="173"/>
      <c r="AK55" s="157"/>
      <c r="AL55" s="172"/>
      <c r="AM55" s="172"/>
      <c r="AN55" s="172"/>
      <c r="AO55" s="172"/>
      <c r="AP55" s="172"/>
      <c r="AQ55" s="172"/>
      <c r="AR55" s="172"/>
      <c r="AS55" s="172"/>
      <c r="AT55" s="172"/>
      <c r="AU55" s="172"/>
      <c r="AV55" s="172"/>
      <c r="AW55" s="173"/>
      <c r="AX55" s="173"/>
      <c r="AY55" s="174"/>
      <c r="AZ55" s="172"/>
      <c r="BA55" s="172"/>
      <c r="BB55" s="173"/>
      <c r="BC55" s="157"/>
      <c r="BD55" s="172"/>
      <c r="BE55" s="172"/>
      <c r="BF55" s="172"/>
      <c r="BG55" s="172"/>
      <c r="BH55" s="172"/>
      <c r="BI55" s="172"/>
      <c r="BJ55" s="172"/>
      <c r="BK55" s="172"/>
      <c r="BL55" s="172"/>
      <c r="BM55" s="172"/>
      <c r="BN55" s="173"/>
      <c r="BO55" s="173"/>
      <c r="BP55" s="174"/>
      <c r="BQ55" s="172"/>
      <c r="BR55" s="172"/>
    </row>
    <row r="56" spans="27:70" s="156" customFormat="1" x14ac:dyDescent="0.15">
      <c r="AA56" s="172"/>
      <c r="AB56" s="172"/>
      <c r="AC56" s="172"/>
      <c r="AD56" s="172"/>
      <c r="AE56" s="173"/>
      <c r="AF56" s="173"/>
      <c r="AG56" s="174"/>
      <c r="AH56" s="172"/>
      <c r="AI56" s="172"/>
      <c r="AJ56" s="173"/>
      <c r="AK56" s="157"/>
      <c r="AL56" s="172"/>
      <c r="AM56" s="172"/>
      <c r="AN56" s="172"/>
      <c r="AO56" s="172"/>
      <c r="AP56" s="172"/>
      <c r="AQ56" s="172"/>
      <c r="AR56" s="172"/>
      <c r="AS56" s="172"/>
      <c r="AT56" s="172"/>
      <c r="AU56" s="172"/>
      <c r="AV56" s="172"/>
      <c r="AW56" s="173"/>
      <c r="AX56" s="173"/>
      <c r="AY56" s="174"/>
      <c r="AZ56" s="172"/>
      <c r="BA56" s="172"/>
      <c r="BB56" s="173"/>
      <c r="BC56" s="157"/>
      <c r="BD56" s="172"/>
      <c r="BE56" s="172"/>
      <c r="BF56" s="172"/>
      <c r="BG56" s="172"/>
      <c r="BH56" s="172"/>
      <c r="BI56" s="172"/>
      <c r="BJ56" s="172"/>
      <c r="BK56" s="172"/>
      <c r="BL56" s="172"/>
      <c r="BM56" s="172"/>
      <c r="BN56" s="173"/>
      <c r="BO56" s="173"/>
      <c r="BP56" s="174"/>
      <c r="BQ56" s="172"/>
      <c r="BR56" s="172"/>
    </row>
    <row r="57" spans="27:70" s="156" customFormat="1" x14ac:dyDescent="0.15">
      <c r="AA57" s="172"/>
      <c r="AB57" s="172"/>
      <c r="AC57" s="172"/>
      <c r="AD57" s="172"/>
      <c r="AE57" s="173"/>
      <c r="AF57" s="173"/>
      <c r="AG57" s="174"/>
      <c r="AH57" s="172"/>
      <c r="AI57" s="172"/>
      <c r="AJ57" s="173"/>
      <c r="AK57" s="157"/>
      <c r="AL57" s="172"/>
      <c r="AM57" s="172"/>
      <c r="AN57" s="172"/>
      <c r="AO57" s="172"/>
      <c r="AP57" s="172"/>
      <c r="AQ57" s="172"/>
      <c r="AR57" s="172"/>
      <c r="AS57" s="172"/>
      <c r="AT57" s="172"/>
      <c r="AU57" s="172"/>
      <c r="AV57" s="172"/>
      <c r="AW57" s="173"/>
      <c r="AX57" s="173"/>
      <c r="AY57" s="174"/>
      <c r="AZ57" s="172"/>
      <c r="BA57" s="172"/>
      <c r="BB57" s="173"/>
      <c r="BC57" s="157"/>
      <c r="BD57" s="172"/>
      <c r="BE57" s="172"/>
      <c r="BF57" s="172"/>
      <c r="BG57" s="172"/>
      <c r="BH57" s="172"/>
      <c r="BI57" s="172"/>
      <c r="BJ57" s="172"/>
      <c r="BK57" s="172"/>
      <c r="BL57" s="172"/>
      <c r="BM57" s="172"/>
      <c r="BN57" s="173"/>
      <c r="BO57" s="173"/>
      <c r="BP57" s="174"/>
      <c r="BQ57" s="172"/>
      <c r="BR57" s="172"/>
    </row>
    <row r="58" spans="27:70" s="156" customFormat="1" x14ac:dyDescent="0.15">
      <c r="AA58" s="172"/>
      <c r="AB58" s="172"/>
      <c r="AC58" s="172"/>
      <c r="AD58" s="172"/>
      <c r="AE58" s="173"/>
      <c r="AF58" s="173"/>
      <c r="AG58" s="174"/>
      <c r="AH58" s="172"/>
      <c r="AI58" s="172"/>
      <c r="AJ58" s="173"/>
      <c r="AK58" s="157"/>
      <c r="AL58" s="172"/>
      <c r="AM58" s="172"/>
      <c r="AN58" s="172"/>
      <c r="AO58" s="172"/>
      <c r="AP58" s="172"/>
      <c r="AQ58" s="172"/>
      <c r="AR58" s="172"/>
      <c r="AS58" s="172"/>
      <c r="AT58" s="172"/>
      <c r="AU58" s="172"/>
      <c r="AV58" s="172"/>
      <c r="AW58" s="173"/>
      <c r="AX58" s="173"/>
      <c r="AY58" s="174"/>
      <c r="AZ58" s="172"/>
      <c r="BA58" s="172"/>
      <c r="BB58" s="173"/>
      <c r="BC58" s="157"/>
      <c r="BD58" s="172"/>
      <c r="BE58" s="172"/>
      <c r="BF58" s="172"/>
      <c r="BG58" s="172"/>
      <c r="BH58" s="172"/>
      <c r="BI58" s="172"/>
      <c r="BJ58" s="172"/>
      <c r="BK58" s="172"/>
      <c r="BL58" s="172"/>
      <c r="BM58" s="172"/>
      <c r="BN58" s="173"/>
      <c r="BO58" s="173"/>
      <c r="BP58" s="174"/>
      <c r="BQ58" s="172"/>
      <c r="BR58" s="172"/>
    </row>
    <row r="59" spans="27:70" s="156" customFormat="1" x14ac:dyDescent="0.15">
      <c r="AA59" s="172"/>
      <c r="AB59" s="172"/>
      <c r="AC59" s="172"/>
      <c r="AD59" s="172"/>
      <c r="AE59" s="173"/>
      <c r="AF59" s="173"/>
      <c r="AG59" s="174"/>
      <c r="AH59" s="172"/>
      <c r="AI59" s="172"/>
      <c r="AJ59" s="173"/>
      <c r="AK59" s="157"/>
      <c r="AL59" s="172"/>
      <c r="AM59" s="172"/>
      <c r="AN59" s="172"/>
      <c r="AO59" s="172"/>
      <c r="AP59" s="172"/>
      <c r="AQ59" s="172"/>
      <c r="AR59" s="172"/>
      <c r="AS59" s="172"/>
      <c r="AT59" s="172"/>
      <c r="AU59" s="172"/>
      <c r="AV59" s="172"/>
      <c r="AW59" s="173"/>
      <c r="AX59" s="173"/>
      <c r="AY59" s="174"/>
      <c r="AZ59" s="172"/>
      <c r="BA59" s="172"/>
      <c r="BB59" s="173"/>
      <c r="BC59" s="157"/>
      <c r="BD59" s="172"/>
      <c r="BE59" s="172"/>
      <c r="BF59" s="172"/>
      <c r="BG59" s="172"/>
      <c r="BH59" s="172"/>
      <c r="BI59" s="172"/>
      <c r="BJ59" s="172"/>
      <c r="BK59" s="172"/>
      <c r="BL59" s="172"/>
      <c r="BM59" s="172"/>
      <c r="BN59" s="173"/>
      <c r="BO59" s="173"/>
      <c r="BP59" s="174"/>
      <c r="BQ59" s="172"/>
      <c r="BR59" s="172"/>
    </row>
    <row r="60" spans="27:70" s="156" customFormat="1" x14ac:dyDescent="0.15">
      <c r="AA60" s="172"/>
      <c r="AB60" s="172"/>
      <c r="AC60" s="172"/>
      <c r="AD60" s="172"/>
      <c r="AE60" s="173"/>
      <c r="AF60" s="173"/>
      <c r="AG60" s="174"/>
      <c r="AH60" s="172"/>
      <c r="AI60" s="172"/>
      <c r="AJ60" s="173"/>
      <c r="AK60" s="157"/>
      <c r="AL60" s="172"/>
      <c r="AM60" s="172"/>
      <c r="AN60" s="172"/>
      <c r="AO60" s="172"/>
      <c r="AP60" s="172"/>
      <c r="AQ60" s="172"/>
      <c r="AR60" s="172"/>
      <c r="AS60" s="172"/>
      <c r="AT60" s="172"/>
      <c r="AU60" s="172"/>
      <c r="AV60" s="172"/>
      <c r="AW60" s="173"/>
      <c r="AX60" s="173"/>
      <c r="AY60" s="174"/>
      <c r="AZ60" s="172"/>
      <c r="BA60" s="172"/>
      <c r="BB60" s="173"/>
      <c r="BC60" s="157"/>
      <c r="BD60" s="172"/>
      <c r="BE60" s="172"/>
      <c r="BF60" s="172"/>
      <c r="BG60" s="172"/>
      <c r="BH60" s="172"/>
      <c r="BI60" s="172"/>
      <c r="BJ60" s="172"/>
      <c r="BK60" s="172"/>
      <c r="BL60" s="172"/>
      <c r="BM60" s="172"/>
      <c r="BN60" s="173"/>
      <c r="BO60" s="173"/>
      <c r="BP60" s="174"/>
      <c r="BQ60" s="172"/>
      <c r="BR60" s="172"/>
    </row>
    <row r="61" spans="27:70" s="156" customFormat="1" x14ac:dyDescent="0.15">
      <c r="AA61" s="172"/>
      <c r="AB61" s="172"/>
      <c r="AC61" s="172"/>
      <c r="AD61" s="172"/>
      <c r="AE61" s="173"/>
      <c r="AF61" s="173"/>
      <c r="AG61" s="174"/>
      <c r="AH61" s="172"/>
      <c r="AI61" s="172"/>
      <c r="AJ61" s="173"/>
      <c r="AK61" s="157"/>
      <c r="AL61" s="172"/>
      <c r="AM61" s="172"/>
      <c r="AN61" s="172"/>
      <c r="AO61" s="172"/>
      <c r="AP61" s="172"/>
      <c r="AQ61" s="172"/>
      <c r="AR61" s="172"/>
      <c r="AS61" s="172"/>
      <c r="AT61" s="172"/>
      <c r="AU61" s="172"/>
      <c r="AV61" s="172"/>
      <c r="AW61" s="173"/>
      <c r="AX61" s="173"/>
      <c r="AY61" s="174"/>
      <c r="AZ61" s="172"/>
      <c r="BA61" s="172"/>
      <c r="BB61" s="173"/>
      <c r="BC61" s="157"/>
      <c r="BD61" s="172"/>
      <c r="BE61" s="172"/>
      <c r="BF61" s="172"/>
      <c r="BG61" s="172"/>
      <c r="BH61" s="172"/>
      <c r="BI61" s="172"/>
      <c r="BJ61" s="172"/>
      <c r="BK61" s="172"/>
      <c r="BL61" s="172"/>
      <c r="BM61" s="172"/>
      <c r="BN61" s="173"/>
      <c r="BO61" s="173"/>
      <c r="BP61" s="174"/>
      <c r="BQ61" s="172"/>
      <c r="BR61" s="172"/>
    </row>
    <row r="62" spans="27:70" s="156" customFormat="1" x14ac:dyDescent="0.15">
      <c r="AA62" s="172"/>
      <c r="AB62" s="172"/>
      <c r="AC62" s="172"/>
      <c r="AD62" s="172"/>
      <c r="AE62" s="173"/>
      <c r="AF62" s="173"/>
      <c r="AG62" s="174"/>
      <c r="AH62" s="172"/>
      <c r="AI62" s="172"/>
      <c r="AJ62" s="173"/>
      <c r="AK62" s="157"/>
      <c r="AL62" s="172"/>
      <c r="AM62" s="172"/>
      <c r="AN62" s="172"/>
      <c r="AO62" s="172"/>
      <c r="AP62" s="172"/>
      <c r="AQ62" s="172"/>
      <c r="AR62" s="172"/>
      <c r="AS62" s="172"/>
      <c r="AT62" s="172"/>
      <c r="AU62" s="172"/>
      <c r="AV62" s="172"/>
      <c r="AW62" s="173"/>
      <c r="AX62" s="173"/>
      <c r="AY62" s="174"/>
      <c r="AZ62" s="172"/>
      <c r="BA62" s="172"/>
      <c r="BB62" s="173"/>
      <c r="BC62" s="157"/>
      <c r="BD62" s="172"/>
      <c r="BE62" s="172"/>
      <c r="BF62" s="172"/>
      <c r="BG62" s="172"/>
      <c r="BH62" s="172"/>
      <c r="BI62" s="172"/>
      <c r="BJ62" s="172"/>
      <c r="BK62" s="172"/>
      <c r="BL62" s="172"/>
      <c r="BM62" s="172"/>
      <c r="BN62" s="173"/>
      <c r="BO62" s="173"/>
      <c r="BP62" s="174"/>
      <c r="BQ62" s="172"/>
      <c r="BR62" s="172"/>
    </row>
    <row r="63" spans="27:70" s="156" customFormat="1" x14ac:dyDescent="0.15">
      <c r="AA63" s="172"/>
      <c r="AB63" s="172"/>
      <c r="AC63" s="172"/>
      <c r="AD63" s="172"/>
      <c r="AE63" s="173"/>
      <c r="AF63" s="173"/>
      <c r="AG63" s="174"/>
      <c r="AH63" s="172"/>
      <c r="AI63" s="172"/>
      <c r="AJ63" s="173"/>
      <c r="AK63" s="157"/>
      <c r="AL63" s="172"/>
      <c r="AM63" s="172"/>
      <c r="AN63" s="172"/>
      <c r="AO63" s="172"/>
      <c r="AP63" s="172"/>
      <c r="AQ63" s="172"/>
      <c r="AR63" s="172"/>
      <c r="AS63" s="172"/>
      <c r="AT63" s="172"/>
      <c r="AU63" s="172"/>
      <c r="AV63" s="172"/>
      <c r="AW63" s="173"/>
      <c r="AX63" s="173"/>
      <c r="AY63" s="174"/>
      <c r="AZ63" s="172"/>
      <c r="BA63" s="172"/>
      <c r="BB63" s="173"/>
      <c r="BC63" s="157"/>
      <c r="BD63" s="172"/>
      <c r="BE63" s="172"/>
      <c r="BF63" s="172"/>
      <c r="BG63" s="172"/>
      <c r="BH63" s="172"/>
      <c r="BI63" s="172"/>
      <c r="BJ63" s="172"/>
      <c r="BK63" s="172"/>
      <c r="BL63" s="172"/>
      <c r="BM63" s="172"/>
      <c r="BN63" s="173"/>
      <c r="BO63" s="173"/>
      <c r="BP63" s="174"/>
      <c r="BQ63" s="172"/>
      <c r="BR63" s="172"/>
    </row>
    <row r="64" spans="27:70" s="156" customFormat="1" x14ac:dyDescent="0.15">
      <c r="AA64" s="172"/>
      <c r="AB64" s="172"/>
      <c r="AC64" s="172"/>
      <c r="AD64" s="172"/>
      <c r="AE64" s="173"/>
      <c r="AF64" s="173"/>
      <c r="AG64" s="174"/>
      <c r="AH64" s="172"/>
      <c r="AI64" s="172"/>
      <c r="AJ64" s="173"/>
      <c r="AK64" s="157"/>
      <c r="AL64" s="172"/>
      <c r="AM64" s="172"/>
      <c r="AN64" s="172"/>
      <c r="AO64" s="172"/>
      <c r="AP64" s="172"/>
      <c r="AQ64" s="172"/>
      <c r="AR64" s="172"/>
      <c r="AS64" s="172"/>
      <c r="AT64" s="172"/>
      <c r="AU64" s="172"/>
      <c r="AV64" s="172"/>
      <c r="AW64" s="173"/>
      <c r="AX64" s="173"/>
      <c r="AY64" s="174"/>
      <c r="AZ64" s="172"/>
      <c r="BA64" s="172"/>
      <c r="BB64" s="173"/>
      <c r="BC64" s="157"/>
      <c r="BD64" s="172"/>
      <c r="BE64" s="172"/>
      <c r="BF64" s="172"/>
      <c r="BG64" s="172"/>
      <c r="BH64" s="172"/>
      <c r="BI64" s="172"/>
      <c r="BJ64" s="172"/>
      <c r="BK64" s="172"/>
      <c r="BL64" s="172"/>
      <c r="BM64" s="172"/>
      <c r="BN64" s="173"/>
      <c r="BO64" s="173"/>
      <c r="BP64" s="174"/>
      <c r="BQ64" s="172"/>
      <c r="BR64" s="172"/>
    </row>
    <row r="65" spans="27:70" s="156" customFormat="1" x14ac:dyDescent="0.15">
      <c r="AA65" s="172"/>
      <c r="AB65" s="172"/>
      <c r="AC65" s="172"/>
      <c r="AD65" s="172"/>
      <c r="AE65" s="173"/>
      <c r="AF65" s="173"/>
      <c r="AG65" s="174"/>
      <c r="AH65" s="172"/>
      <c r="AI65" s="172"/>
      <c r="AJ65" s="173"/>
      <c r="AK65" s="157"/>
      <c r="AL65" s="172"/>
      <c r="AM65" s="172"/>
      <c r="AN65" s="172"/>
      <c r="AO65" s="172"/>
      <c r="AP65" s="172"/>
      <c r="AQ65" s="172"/>
      <c r="AR65" s="172"/>
      <c r="AS65" s="172"/>
      <c r="AT65" s="172"/>
      <c r="AU65" s="172"/>
      <c r="AV65" s="172"/>
      <c r="AW65" s="173"/>
      <c r="AX65" s="173"/>
      <c r="AY65" s="174"/>
      <c r="AZ65" s="172"/>
      <c r="BA65" s="172"/>
      <c r="BB65" s="173"/>
      <c r="BC65" s="157"/>
      <c r="BD65" s="172"/>
      <c r="BE65" s="172"/>
      <c r="BF65" s="172"/>
      <c r="BG65" s="172"/>
      <c r="BH65" s="172"/>
      <c r="BI65" s="172"/>
      <c r="BJ65" s="172"/>
      <c r="BK65" s="172"/>
      <c r="BL65" s="172"/>
      <c r="BM65" s="172"/>
      <c r="BN65" s="173"/>
      <c r="BO65" s="173"/>
      <c r="BP65" s="174"/>
      <c r="BQ65" s="172"/>
      <c r="BR65" s="172"/>
    </row>
    <row r="66" spans="27:70" s="156" customFormat="1" x14ac:dyDescent="0.15">
      <c r="AA66" s="172"/>
      <c r="AB66" s="172"/>
      <c r="AC66" s="172"/>
      <c r="AD66" s="172"/>
      <c r="AE66" s="173"/>
      <c r="AF66" s="173"/>
      <c r="AG66" s="174"/>
      <c r="AH66" s="172"/>
      <c r="AI66" s="172"/>
      <c r="AJ66" s="173"/>
      <c r="AK66" s="157"/>
      <c r="AL66" s="172"/>
      <c r="AM66" s="172"/>
      <c r="AN66" s="172"/>
      <c r="AO66" s="172"/>
      <c r="AP66" s="172"/>
      <c r="AQ66" s="172"/>
      <c r="AR66" s="172"/>
      <c r="AS66" s="172"/>
      <c r="AT66" s="172"/>
      <c r="AU66" s="172"/>
      <c r="AV66" s="172"/>
      <c r="AW66" s="173"/>
      <c r="AX66" s="173"/>
      <c r="AY66" s="174"/>
      <c r="AZ66" s="172"/>
      <c r="BA66" s="172"/>
      <c r="BB66" s="173"/>
      <c r="BC66" s="157"/>
      <c r="BD66" s="172"/>
      <c r="BE66" s="172"/>
      <c r="BF66" s="172"/>
      <c r="BG66" s="172"/>
      <c r="BH66" s="172"/>
      <c r="BI66" s="172"/>
      <c r="BJ66" s="172"/>
      <c r="BK66" s="172"/>
      <c r="BL66" s="172"/>
      <c r="BM66" s="172"/>
      <c r="BN66" s="173"/>
      <c r="BO66" s="173"/>
      <c r="BP66" s="174"/>
      <c r="BQ66" s="172"/>
      <c r="BR66" s="172"/>
    </row>
    <row r="67" spans="27:70" s="156" customFormat="1" x14ac:dyDescent="0.15">
      <c r="AA67" s="172"/>
      <c r="AB67" s="172"/>
      <c r="AC67" s="172"/>
      <c r="AD67" s="172"/>
      <c r="AE67" s="173"/>
      <c r="AF67" s="173"/>
      <c r="AG67" s="174"/>
      <c r="AH67" s="172"/>
      <c r="AI67" s="172"/>
      <c r="AJ67" s="173"/>
      <c r="AK67" s="157"/>
      <c r="AL67" s="172"/>
      <c r="AM67" s="172"/>
      <c r="AN67" s="172"/>
      <c r="AO67" s="172"/>
      <c r="AP67" s="172"/>
      <c r="AQ67" s="172"/>
      <c r="AR67" s="172"/>
      <c r="AS67" s="172"/>
      <c r="AT67" s="172"/>
      <c r="AU67" s="172"/>
      <c r="AV67" s="172"/>
      <c r="AW67" s="173"/>
      <c r="AX67" s="173"/>
      <c r="AY67" s="174"/>
      <c r="AZ67" s="172"/>
      <c r="BA67" s="172"/>
      <c r="BB67" s="173"/>
      <c r="BC67" s="157"/>
      <c r="BD67" s="172"/>
      <c r="BE67" s="172"/>
      <c r="BF67" s="172"/>
      <c r="BG67" s="172"/>
      <c r="BH67" s="172"/>
      <c r="BI67" s="172"/>
      <c r="BJ67" s="172"/>
      <c r="BK67" s="172"/>
      <c r="BL67" s="172"/>
      <c r="BM67" s="172"/>
      <c r="BN67" s="173"/>
      <c r="BO67" s="173"/>
      <c r="BP67" s="174"/>
      <c r="BQ67" s="172"/>
      <c r="BR67" s="172"/>
    </row>
    <row r="68" spans="27:70" s="156" customFormat="1" x14ac:dyDescent="0.15">
      <c r="AA68" s="172"/>
      <c r="AB68" s="172"/>
      <c r="AC68" s="172"/>
      <c r="AD68" s="172"/>
      <c r="AE68" s="173"/>
      <c r="AF68" s="173"/>
      <c r="AG68" s="174"/>
      <c r="AH68" s="172"/>
      <c r="AI68" s="172"/>
      <c r="AJ68" s="173"/>
      <c r="AK68" s="157"/>
      <c r="AL68" s="172"/>
      <c r="AM68" s="172"/>
      <c r="AN68" s="172"/>
      <c r="AO68" s="172"/>
      <c r="AP68" s="172"/>
      <c r="AQ68" s="172"/>
      <c r="AR68" s="172"/>
      <c r="AS68" s="172"/>
      <c r="AT68" s="172"/>
      <c r="AU68" s="172"/>
      <c r="AV68" s="172"/>
      <c r="AW68" s="173"/>
      <c r="AX68" s="173"/>
      <c r="AY68" s="174"/>
      <c r="AZ68" s="172"/>
      <c r="BA68" s="172"/>
      <c r="BB68" s="173"/>
      <c r="BC68" s="157"/>
      <c r="BD68" s="172"/>
      <c r="BE68" s="172"/>
      <c r="BF68" s="172"/>
      <c r="BG68" s="172"/>
      <c r="BH68" s="172"/>
      <c r="BI68" s="172"/>
      <c r="BJ68" s="172"/>
      <c r="BK68" s="172"/>
      <c r="BL68" s="172"/>
      <c r="BM68" s="172"/>
      <c r="BN68" s="173"/>
      <c r="BO68" s="173"/>
      <c r="BP68" s="174"/>
      <c r="BQ68" s="172"/>
      <c r="BR68" s="172"/>
    </row>
    <row r="69" spans="27:70" s="156" customFormat="1" x14ac:dyDescent="0.15">
      <c r="AA69" s="172"/>
      <c r="AB69" s="172"/>
      <c r="AC69" s="172"/>
      <c r="AD69" s="172"/>
      <c r="AE69" s="173"/>
      <c r="AF69" s="173"/>
      <c r="AG69" s="174"/>
      <c r="AH69" s="172"/>
      <c r="AI69" s="172"/>
      <c r="AJ69" s="173"/>
      <c r="AK69" s="157"/>
      <c r="AL69" s="172"/>
      <c r="AM69" s="172"/>
      <c r="AN69" s="172"/>
      <c r="AO69" s="172"/>
      <c r="AP69" s="172"/>
      <c r="AQ69" s="172"/>
      <c r="AR69" s="172"/>
      <c r="AS69" s="172"/>
      <c r="AT69" s="172"/>
      <c r="AU69" s="172"/>
      <c r="AV69" s="172"/>
      <c r="AW69" s="173"/>
      <c r="AX69" s="173"/>
      <c r="AY69" s="174"/>
      <c r="AZ69" s="172"/>
      <c r="BA69" s="172"/>
      <c r="BB69" s="173"/>
      <c r="BC69" s="157"/>
      <c r="BD69" s="172"/>
      <c r="BE69" s="172"/>
      <c r="BF69" s="172"/>
      <c r="BG69" s="172"/>
      <c r="BH69" s="172"/>
      <c r="BI69" s="172"/>
      <c r="BJ69" s="172"/>
      <c r="BK69" s="172"/>
      <c r="BL69" s="172"/>
      <c r="BM69" s="172"/>
      <c r="BN69" s="173"/>
      <c r="BO69" s="173"/>
      <c r="BP69" s="174"/>
      <c r="BQ69" s="172"/>
      <c r="BR69" s="172"/>
    </row>
    <row r="70" spans="27:70" s="156" customFormat="1" x14ac:dyDescent="0.15">
      <c r="AA70" s="172"/>
      <c r="AB70" s="172"/>
      <c r="AC70" s="172"/>
      <c r="AD70" s="172"/>
      <c r="AE70" s="173"/>
      <c r="AF70" s="173"/>
      <c r="AG70" s="174"/>
      <c r="AH70" s="172"/>
      <c r="AI70" s="172"/>
      <c r="AJ70" s="173"/>
      <c r="AK70" s="157"/>
      <c r="AL70" s="172"/>
      <c r="AM70" s="172"/>
      <c r="AN70" s="172"/>
      <c r="AO70" s="172"/>
      <c r="AP70" s="172"/>
      <c r="AQ70" s="172"/>
      <c r="AR70" s="172"/>
      <c r="AS70" s="172"/>
      <c r="AT70" s="172"/>
      <c r="AU70" s="172"/>
      <c r="AV70" s="172"/>
      <c r="AW70" s="173"/>
      <c r="AX70" s="173"/>
      <c r="AY70" s="174"/>
      <c r="AZ70" s="172"/>
      <c r="BA70" s="172"/>
      <c r="BB70" s="173"/>
      <c r="BC70" s="157"/>
      <c r="BD70" s="172"/>
      <c r="BE70" s="172"/>
      <c r="BF70" s="172"/>
      <c r="BG70" s="172"/>
      <c r="BH70" s="172"/>
      <c r="BI70" s="172"/>
      <c r="BJ70" s="172"/>
      <c r="BK70" s="172"/>
      <c r="BL70" s="172"/>
      <c r="BM70" s="172"/>
      <c r="BN70" s="173"/>
      <c r="BO70" s="173"/>
      <c r="BP70" s="174"/>
      <c r="BQ70" s="172"/>
      <c r="BR70" s="172"/>
    </row>
    <row r="71" spans="27:70" s="156" customFormat="1" x14ac:dyDescent="0.15">
      <c r="AA71" s="172"/>
      <c r="AB71" s="172"/>
      <c r="AC71" s="172"/>
      <c r="AD71" s="172"/>
      <c r="AE71" s="173"/>
      <c r="AF71" s="173"/>
      <c r="AG71" s="174"/>
      <c r="AH71" s="172"/>
      <c r="AI71" s="172"/>
      <c r="AJ71" s="173"/>
      <c r="AK71" s="157"/>
      <c r="AL71" s="172"/>
      <c r="AM71" s="172"/>
      <c r="AN71" s="172"/>
      <c r="AO71" s="172"/>
      <c r="AP71" s="172"/>
      <c r="AQ71" s="172"/>
      <c r="AR71" s="172"/>
      <c r="AS71" s="172"/>
      <c r="AT71" s="172"/>
      <c r="AU71" s="172"/>
      <c r="AV71" s="172"/>
      <c r="AW71" s="173"/>
      <c r="AX71" s="173"/>
      <c r="AY71" s="174"/>
      <c r="AZ71" s="172"/>
      <c r="BA71" s="172"/>
      <c r="BB71" s="173"/>
      <c r="BC71" s="157"/>
      <c r="BD71" s="172"/>
      <c r="BE71" s="172"/>
      <c r="BF71" s="172"/>
      <c r="BG71" s="172"/>
      <c r="BH71" s="172"/>
      <c r="BI71" s="172"/>
      <c r="BJ71" s="172"/>
      <c r="BK71" s="172"/>
      <c r="BL71" s="172"/>
      <c r="BM71" s="172"/>
      <c r="BN71" s="173"/>
      <c r="BO71" s="173"/>
      <c r="BP71" s="174"/>
      <c r="BQ71" s="172"/>
      <c r="BR71" s="172"/>
    </row>
    <row r="72" spans="27:70" s="156" customFormat="1" x14ac:dyDescent="0.15">
      <c r="AA72" s="172"/>
      <c r="AB72" s="172"/>
      <c r="AC72" s="172"/>
      <c r="AD72" s="172"/>
      <c r="AE72" s="173"/>
      <c r="AF72" s="173"/>
      <c r="AG72" s="174"/>
      <c r="AH72" s="172"/>
      <c r="AI72" s="172"/>
      <c r="AJ72" s="173"/>
      <c r="AK72" s="157"/>
      <c r="AL72" s="172"/>
      <c r="AM72" s="172"/>
      <c r="AN72" s="172"/>
      <c r="AO72" s="172"/>
      <c r="AP72" s="172"/>
      <c r="AQ72" s="172"/>
      <c r="AR72" s="172"/>
      <c r="AS72" s="172"/>
      <c r="AT72" s="172"/>
      <c r="AU72" s="172"/>
      <c r="AV72" s="172"/>
      <c r="AW72" s="173"/>
      <c r="AX72" s="173"/>
      <c r="AY72" s="174"/>
      <c r="AZ72" s="172"/>
      <c r="BA72" s="172"/>
      <c r="BB72" s="173"/>
      <c r="BC72" s="157"/>
      <c r="BD72" s="172"/>
      <c r="BE72" s="172"/>
      <c r="BF72" s="172"/>
      <c r="BG72" s="172"/>
      <c r="BH72" s="172"/>
      <c r="BI72" s="172"/>
      <c r="BJ72" s="172"/>
      <c r="BK72" s="172"/>
      <c r="BL72" s="172"/>
      <c r="BM72" s="172"/>
      <c r="BN72" s="173"/>
      <c r="BO72" s="173"/>
      <c r="BP72" s="174"/>
      <c r="BQ72" s="172"/>
      <c r="BR72" s="172"/>
    </row>
    <row r="73" spans="27:70" s="156" customFormat="1" x14ac:dyDescent="0.15">
      <c r="AA73" s="172"/>
      <c r="AB73" s="172"/>
      <c r="AC73" s="172"/>
      <c r="AD73" s="172"/>
      <c r="AE73" s="173"/>
      <c r="AF73" s="173"/>
      <c r="AG73" s="174"/>
      <c r="AH73" s="172"/>
      <c r="AI73" s="172"/>
      <c r="AJ73" s="173"/>
      <c r="AK73" s="157"/>
      <c r="AL73" s="172"/>
      <c r="AM73" s="172"/>
      <c r="AN73" s="172"/>
      <c r="AO73" s="172"/>
      <c r="AP73" s="172"/>
      <c r="AQ73" s="172"/>
      <c r="AR73" s="172"/>
      <c r="AS73" s="172"/>
      <c r="AT73" s="172"/>
      <c r="AU73" s="172"/>
      <c r="AV73" s="172"/>
      <c r="AW73" s="173"/>
      <c r="AX73" s="173"/>
      <c r="AY73" s="174"/>
      <c r="AZ73" s="172"/>
      <c r="BA73" s="172"/>
      <c r="BB73" s="173"/>
      <c r="BC73" s="157"/>
      <c r="BD73" s="172"/>
      <c r="BE73" s="172"/>
      <c r="BF73" s="172"/>
      <c r="BG73" s="172"/>
      <c r="BH73" s="172"/>
      <c r="BI73" s="172"/>
      <c r="BJ73" s="172"/>
      <c r="BK73" s="172"/>
      <c r="BL73" s="172"/>
      <c r="BM73" s="172"/>
      <c r="BN73" s="173"/>
      <c r="BO73" s="173"/>
      <c r="BP73" s="174"/>
      <c r="BQ73" s="172"/>
      <c r="BR73" s="172"/>
    </row>
    <row r="74" spans="27:70" s="156" customFormat="1" x14ac:dyDescent="0.15">
      <c r="AA74" s="172"/>
      <c r="AB74" s="172"/>
      <c r="AC74" s="172"/>
      <c r="AD74" s="172"/>
      <c r="AE74" s="173"/>
      <c r="AF74" s="173"/>
      <c r="AG74" s="174"/>
      <c r="AH74" s="172"/>
      <c r="AI74" s="172"/>
      <c r="AJ74" s="173"/>
      <c r="AK74" s="157"/>
      <c r="AL74" s="172"/>
      <c r="AM74" s="172"/>
      <c r="AN74" s="172"/>
      <c r="AO74" s="172"/>
      <c r="AP74" s="172"/>
      <c r="AQ74" s="172"/>
      <c r="AR74" s="172"/>
      <c r="AS74" s="172"/>
      <c r="AT74" s="172"/>
      <c r="AU74" s="172"/>
      <c r="AV74" s="172"/>
      <c r="AW74" s="173"/>
      <c r="AX74" s="173"/>
      <c r="AY74" s="174"/>
      <c r="AZ74" s="172"/>
      <c r="BA74" s="172"/>
      <c r="BB74" s="173"/>
      <c r="BC74" s="157"/>
      <c r="BD74" s="172"/>
      <c r="BE74" s="172"/>
      <c r="BF74" s="172"/>
      <c r="BG74" s="172"/>
      <c r="BH74" s="172"/>
      <c r="BI74" s="172"/>
      <c r="BJ74" s="172"/>
      <c r="BK74" s="172"/>
      <c r="BL74" s="172"/>
      <c r="BM74" s="172"/>
      <c r="BN74" s="173"/>
      <c r="BO74" s="173"/>
      <c r="BP74" s="174"/>
      <c r="BQ74" s="172"/>
      <c r="BR74" s="172"/>
    </row>
    <row r="75" spans="27:70" s="156" customFormat="1" x14ac:dyDescent="0.15">
      <c r="AA75" s="172"/>
      <c r="AB75" s="172"/>
      <c r="AC75" s="172"/>
      <c r="AD75" s="172"/>
      <c r="AE75" s="173"/>
      <c r="AF75" s="173"/>
      <c r="AG75" s="174"/>
      <c r="AH75" s="172"/>
      <c r="AI75" s="172"/>
      <c r="AJ75" s="173"/>
      <c r="AK75" s="157"/>
      <c r="AL75" s="172"/>
      <c r="AM75" s="172"/>
      <c r="AN75" s="172"/>
      <c r="AO75" s="172"/>
      <c r="AP75" s="172"/>
      <c r="AQ75" s="172"/>
      <c r="AR75" s="172"/>
      <c r="AS75" s="172"/>
      <c r="AT75" s="172"/>
      <c r="AU75" s="172"/>
      <c r="AV75" s="172"/>
      <c r="AW75" s="173"/>
      <c r="AX75" s="173"/>
      <c r="AY75" s="174"/>
      <c r="AZ75" s="172"/>
      <c r="BA75" s="172"/>
      <c r="BB75" s="173"/>
      <c r="BC75" s="157"/>
      <c r="BD75" s="172"/>
      <c r="BE75" s="172"/>
      <c r="BF75" s="172"/>
      <c r="BG75" s="172"/>
      <c r="BH75" s="172"/>
      <c r="BI75" s="172"/>
      <c r="BJ75" s="172"/>
      <c r="BK75" s="172"/>
      <c r="BL75" s="172"/>
      <c r="BM75" s="172"/>
      <c r="BN75" s="173"/>
      <c r="BO75" s="173"/>
      <c r="BP75" s="174"/>
      <c r="BQ75" s="172"/>
      <c r="BR75" s="172"/>
    </row>
    <row r="76" spans="27:70" s="156" customFormat="1" x14ac:dyDescent="0.15">
      <c r="AA76" s="172"/>
      <c r="AB76" s="172"/>
      <c r="AC76" s="172"/>
      <c r="AD76" s="172"/>
      <c r="AE76" s="173"/>
      <c r="AF76" s="173"/>
      <c r="AG76" s="174"/>
      <c r="AH76" s="172"/>
      <c r="AI76" s="172"/>
      <c r="AJ76" s="173"/>
      <c r="AK76" s="157"/>
      <c r="AL76" s="172"/>
      <c r="AM76" s="172"/>
      <c r="AN76" s="172"/>
      <c r="AO76" s="172"/>
      <c r="AP76" s="172"/>
      <c r="AQ76" s="172"/>
      <c r="AR76" s="172"/>
      <c r="AS76" s="172"/>
      <c r="AT76" s="172"/>
      <c r="AU76" s="172"/>
      <c r="AV76" s="172"/>
      <c r="AW76" s="173"/>
      <c r="AX76" s="173"/>
      <c r="AY76" s="174"/>
      <c r="AZ76" s="172"/>
      <c r="BA76" s="172"/>
      <c r="BB76" s="173"/>
      <c r="BC76" s="157"/>
      <c r="BD76" s="172"/>
      <c r="BE76" s="172"/>
      <c r="BF76" s="172"/>
      <c r="BG76" s="172"/>
      <c r="BH76" s="172"/>
      <c r="BI76" s="172"/>
      <c r="BJ76" s="172"/>
      <c r="BK76" s="172"/>
      <c r="BL76" s="172"/>
      <c r="BM76" s="172"/>
      <c r="BN76" s="173"/>
      <c r="BO76" s="173"/>
      <c r="BP76" s="174"/>
      <c r="BQ76" s="172"/>
      <c r="BR76" s="172"/>
    </row>
    <row r="77" spans="27:70" s="156" customFormat="1" x14ac:dyDescent="0.15">
      <c r="AA77" s="172"/>
      <c r="AB77" s="172"/>
      <c r="AC77" s="172"/>
      <c r="AD77" s="172"/>
      <c r="AE77" s="173"/>
      <c r="AF77" s="173"/>
      <c r="AG77" s="174"/>
      <c r="AH77" s="172"/>
      <c r="AI77" s="172"/>
      <c r="AJ77" s="173"/>
      <c r="AK77" s="157"/>
      <c r="AL77" s="172"/>
      <c r="AM77" s="172"/>
      <c r="AN77" s="172"/>
      <c r="AO77" s="172"/>
      <c r="AP77" s="172"/>
      <c r="AQ77" s="172"/>
      <c r="AR77" s="172"/>
      <c r="AS77" s="172"/>
      <c r="AT77" s="172"/>
      <c r="AU77" s="172"/>
      <c r="AV77" s="172"/>
      <c r="AW77" s="173"/>
      <c r="AX77" s="173"/>
      <c r="AY77" s="174"/>
      <c r="AZ77" s="172"/>
      <c r="BA77" s="172"/>
      <c r="BB77" s="173"/>
      <c r="BC77" s="157"/>
      <c r="BD77" s="172"/>
      <c r="BE77" s="172"/>
      <c r="BF77" s="172"/>
      <c r="BG77" s="172"/>
      <c r="BH77" s="172"/>
      <c r="BI77" s="172"/>
      <c r="BJ77" s="172"/>
      <c r="BK77" s="172"/>
      <c r="BL77" s="172"/>
      <c r="BM77" s="172"/>
      <c r="BN77" s="173"/>
      <c r="BO77" s="173"/>
      <c r="BP77" s="174"/>
      <c r="BQ77" s="172"/>
      <c r="BR77" s="172"/>
    </row>
    <row r="78" spans="27:70" s="156" customFormat="1" x14ac:dyDescent="0.15">
      <c r="AA78" s="172"/>
      <c r="AB78" s="172"/>
      <c r="AC78" s="172"/>
      <c r="AD78" s="172"/>
      <c r="AE78" s="173"/>
      <c r="AF78" s="173"/>
      <c r="AG78" s="174"/>
      <c r="AH78" s="172"/>
      <c r="AI78" s="172"/>
      <c r="AJ78" s="173"/>
      <c r="AK78" s="157"/>
      <c r="AL78" s="172"/>
      <c r="AM78" s="172"/>
      <c r="AN78" s="172"/>
      <c r="AO78" s="172"/>
      <c r="AP78" s="172"/>
      <c r="AQ78" s="172"/>
      <c r="AR78" s="172"/>
      <c r="AS78" s="172"/>
      <c r="AT78" s="172"/>
      <c r="AU78" s="172"/>
      <c r="AV78" s="172"/>
      <c r="AW78" s="173"/>
      <c r="AX78" s="173"/>
      <c r="AY78" s="174"/>
      <c r="AZ78" s="172"/>
      <c r="BA78" s="172"/>
      <c r="BB78" s="173"/>
      <c r="BC78" s="157"/>
      <c r="BD78" s="172"/>
      <c r="BE78" s="172"/>
      <c r="BF78" s="172"/>
      <c r="BG78" s="172"/>
      <c r="BH78" s="172"/>
      <c r="BI78" s="172"/>
      <c r="BJ78" s="172"/>
      <c r="BK78" s="172"/>
      <c r="BL78" s="172"/>
      <c r="BM78" s="172"/>
      <c r="BN78" s="173"/>
      <c r="BO78" s="173"/>
      <c r="BP78" s="174"/>
      <c r="BQ78" s="172"/>
      <c r="BR78" s="172"/>
    </row>
    <row r="79" spans="27:70" s="156" customFormat="1" x14ac:dyDescent="0.15">
      <c r="AA79" s="172"/>
      <c r="AB79" s="172"/>
      <c r="AC79" s="172"/>
      <c r="AD79" s="172"/>
      <c r="AE79" s="173"/>
      <c r="AF79" s="173"/>
      <c r="AG79" s="174"/>
      <c r="AH79" s="172"/>
      <c r="AI79" s="172"/>
      <c r="AJ79" s="173"/>
      <c r="AK79" s="157"/>
      <c r="AL79" s="172"/>
      <c r="AM79" s="172"/>
      <c r="AN79" s="172"/>
      <c r="AO79" s="172"/>
      <c r="AP79" s="172"/>
      <c r="AQ79" s="172"/>
      <c r="AR79" s="172"/>
      <c r="AS79" s="172"/>
      <c r="AT79" s="172"/>
      <c r="AU79" s="172"/>
      <c r="AV79" s="172"/>
      <c r="AW79" s="173"/>
      <c r="AX79" s="173"/>
      <c r="AY79" s="174"/>
      <c r="AZ79" s="172"/>
      <c r="BA79" s="172"/>
      <c r="BB79" s="173"/>
      <c r="BC79" s="157"/>
      <c r="BD79" s="172"/>
      <c r="BE79" s="172"/>
      <c r="BF79" s="172"/>
      <c r="BG79" s="172"/>
      <c r="BH79" s="172"/>
      <c r="BI79" s="172"/>
      <c r="BJ79" s="172"/>
      <c r="BK79" s="172"/>
      <c r="BL79" s="172"/>
      <c r="BM79" s="172"/>
      <c r="BN79" s="173"/>
      <c r="BO79" s="173"/>
      <c r="BP79" s="174"/>
      <c r="BQ79" s="172"/>
      <c r="BR79" s="172"/>
    </row>
    <row r="80" spans="27:70" s="156" customFormat="1" x14ac:dyDescent="0.15">
      <c r="AA80" s="172"/>
      <c r="AB80" s="172"/>
      <c r="AC80" s="172"/>
      <c r="AD80" s="172"/>
      <c r="AE80" s="173"/>
      <c r="AF80" s="173"/>
      <c r="AG80" s="174"/>
      <c r="AH80" s="172"/>
      <c r="AI80" s="172"/>
      <c r="AJ80" s="173"/>
      <c r="AK80" s="157"/>
      <c r="AL80" s="172"/>
      <c r="AM80" s="172"/>
      <c r="AN80" s="172"/>
      <c r="AO80" s="172"/>
      <c r="AP80" s="172"/>
      <c r="AQ80" s="172"/>
      <c r="AR80" s="172"/>
      <c r="AS80" s="172"/>
      <c r="AT80" s="172"/>
      <c r="AU80" s="172"/>
      <c r="AV80" s="172"/>
      <c r="AW80" s="173"/>
      <c r="AX80" s="173"/>
      <c r="AY80" s="174"/>
      <c r="AZ80" s="172"/>
      <c r="BA80" s="172"/>
      <c r="BB80" s="173"/>
      <c r="BC80" s="157"/>
      <c r="BD80" s="172"/>
      <c r="BE80" s="172"/>
      <c r="BF80" s="172"/>
      <c r="BG80" s="172"/>
      <c r="BH80" s="172"/>
      <c r="BI80" s="172"/>
      <c r="BJ80" s="172"/>
      <c r="BK80" s="172"/>
      <c r="BL80" s="172"/>
      <c r="BM80" s="172"/>
      <c r="BN80" s="173"/>
      <c r="BO80" s="173"/>
      <c r="BP80" s="174"/>
      <c r="BQ80" s="172"/>
      <c r="BR80" s="172"/>
    </row>
    <row r="81" spans="27:70" s="156" customFormat="1" x14ac:dyDescent="0.15">
      <c r="AA81" s="172"/>
      <c r="AB81" s="172"/>
      <c r="AC81" s="172"/>
      <c r="AD81" s="172"/>
      <c r="AE81" s="173"/>
      <c r="AF81" s="173"/>
      <c r="AG81" s="174"/>
      <c r="AH81" s="172"/>
      <c r="AI81" s="172"/>
      <c r="AJ81" s="173"/>
      <c r="AK81" s="157"/>
      <c r="AL81" s="172"/>
      <c r="AM81" s="172"/>
      <c r="AN81" s="172"/>
      <c r="AO81" s="172"/>
      <c r="AP81" s="172"/>
      <c r="AQ81" s="172"/>
      <c r="AR81" s="172"/>
      <c r="AS81" s="172"/>
      <c r="AT81" s="172"/>
      <c r="AU81" s="172"/>
      <c r="AV81" s="172"/>
      <c r="AW81" s="173"/>
      <c r="AX81" s="173"/>
      <c r="AY81" s="174"/>
      <c r="AZ81" s="172"/>
      <c r="BA81" s="172"/>
      <c r="BB81" s="173"/>
      <c r="BC81" s="157"/>
      <c r="BD81" s="172"/>
      <c r="BE81" s="172"/>
      <c r="BF81" s="172"/>
      <c r="BG81" s="172"/>
      <c r="BH81" s="172"/>
      <c r="BI81" s="172"/>
      <c r="BJ81" s="172"/>
      <c r="BK81" s="172"/>
      <c r="BL81" s="172"/>
      <c r="BM81" s="172"/>
      <c r="BN81" s="173"/>
      <c r="BO81" s="173"/>
      <c r="BP81" s="174"/>
      <c r="BQ81" s="172"/>
      <c r="BR81" s="172"/>
    </row>
    <row r="82" spans="27:70" s="156" customFormat="1" x14ac:dyDescent="0.15">
      <c r="AA82" s="172"/>
      <c r="AB82" s="172"/>
      <c r="AC82" s="172"/>
      <c r="AD82" s="172"/>
      <c r="AE82" s="173"/>
      <c r="AF82" s="173"/>
      <c r="AG82" s="174"/>
      <c r="AH82" s="172"/>
      <c r="AI82" s="172"/>
      <c r="AJ82" s="173"/>
      <c r="AK82" s="157"/>
      <c r="AL82" s="172"/>
      <c r="AM82" s="172"/>
      <c r="AN82" s="172"/>
      <c r="AO82" s="172"/>
      <c r="AP82" s="172"/>
      <c r="AQ82" s="172"/>
      <c r="AR82" s="172"/>
      <c r="AS82" s="172"/>
      <c r="AT82" s="172"/>
      <c r="AU82" s="172"/>
      <c r="AV82" s="172"/>
      <c r="AW82" s="173"/>
      <c r="AX82" s="173"/>
      <c r="AY82" s="174"/>
      <c r="AZ82" s="172"/>
      <c r="BA82" s="172"/>
      <c r="BB82" s="173"/>
      <c r="BC82" s="157"/>
      <c r="BD82" s="172"/>
      <c r="BE82" s="172"/>
      <c r="BF82" s="172"/>
      <c r="BG82" s="172"/>
      <c r="BH82" s="172"/>
      <c r="BI82" s="172"/>
      <c r="BJ82" s="172"/>
      <c r="BK82" s="172"/>
      <c r="BL82" s="172"/>
      <c r="BM82" s="172"/>
      <c r="BN82" s="173"/>
      <c r="BO82" s="173"/>
      <c r="BP82" s="174"/>
      <c r="BQ82" s="172"/>
      <c r="BR82" s="172"/>
    </row>
    <row r="83" spans="27:70" s="156" customFormat="1" x14ac:dyDescent="0.15">
      <c r="AA83" s="172"/>
      <c r="AB83" s="172"/>
      <c r="AC83" s="172"/>
      <c r="AD83" s="172"/>
      <c r="AE83" s="173"/>
      <c r="AF83" s="173"/>
      <c r="AG83" s="174"/>
      <c r="AH83" s="172"/>
      <c r="AI83" s="172"/>
      <c r="AJ83" s="173"/>
      <c r="AK83" s="157"/>
      <c r="AL83" s="172"/>
      <c r="AM83" s="172"/>
      <c r="AN83" s="172"/>
      <c r="AO83" s="172"/>
      <c r="AP83" s="172"/>
      <c r="AQ83" s="172"/>
      <c r="AR83" s="172"/>
      <c r="AS83" s="172"/>
      <c r="AT83" s="172"/>
      <c r="AU83" s="172"/>
      <c r="AV83" s="172"/>
      <c r="AW83" s="173"/>
      <c r="AX83" s="173"/>
      <c r="AY83" s="174"/>
      <c r="AZ83" s="172"/>
      <c r="BA83" s="172"/>
      <c r="BB83" s="173"/>
      <c r="BC83" s="157"/>
      <c r="BD83" s="172"/>
      <c r="BE83" s="172"/>
      <c r="BF83" s="172"/>
      <c r="BG83" s="172"/>
      <c r="BH83" s="172"/>
      <c r="BI83" s="172"/>
      <c r="BJ83" s="172"/>
      <c r="BK83" s="172"/>
      <c r="BL83" s="172"/>
      <c r="BM83" s="172"/>
      <c r="BN83" s="173"/>
      <c r="BO83" s="173"/>
      <c r="BP83" s="174"/>
      <c r="BQ83" s="172"/>
      <c r="BR83" s="172"/>
    </row>
    <row r="84" spans="27:70" s="156" customFormat="1" x14ac:dyDescent="0.15">
      <c r="AA84" s="172"/>
      <c r="AB84" s="172"/>
      <c r="AC84" s="172"/>
      <c r="AD84" s="172"/>
      <c r="AE84" s="173"/>
      <c r="AF84" s="173"/>
      <c r="AG84" s="174"/>
      <c r="AH84" s="172"/>
      <c r="AI84" s="172"/>
      <c r="AJ84" s="173"/>
      <c r="AK84" s="157"/>
      <c r="AL84" s="172"/>
      <c r="AM84" s="172"/>
      <c r="AN84" s="172"/>
      <c r="AO84" s="172"/>
      <c r="AP84" s="172"/>
      <c r="AQ84" s="172"/>
      <c r="AR84" s="172"/>
      <c r="AS84" s="172"/>
      <c r="AT84" s="172"/>
      <c r="AU84" s="172"/>
      <c r="AV84" s="172"/>
      <c r="AW84" s="173"/>
      <c r="AX84" s="173"/>
      <c r="AY84" s="174"/>
      <c r="AZ84" s="172"/>
      <c r="BA84" s="172"/>
      <c r="BB84" s="173"/>
      <c r="BC84" s="157"/>
      <c r="BD84" s="172"/>
      <c r="BE84" s="172"/>
      <c r="BF84" s="172"/>
      <c r="BG84" s="172"/>
      <c r="BH84" s="172"/>
      <c r="BI84" s="172"/>
      <c r="BJ84" s="172"/>
      <c r="BK84" s="172"/>
      <c r="BL84" s="172"/>
      <c r="BM84" s="172"/>
      <c r="BN84" s="173"/>
      <c r="BO84" s="173"/>
      <c r="BP84" s="174"/>
      <c r="BQ84" s="172"/>
      <c r="BR84" s="172"/>
    </row>
    <row r="85" spans="27:70" s="156" customFormat="1" x14ac:dyDescent="0.15">
      <c r="AA85" s="172"/>
      <c r="AB85" s="172"/>
      <c r="AC85" s="172"/>
      <c r="AD85" s="172"/>
      <c r="AE85" s="173"/>
      <c r="AF85" s="173"/>
      <c r="AG85" s="174"/>
      <c r="AH85" s="172"/>
      <c r="AI85" s="172"/>
      <c r="AJ85" s="173"/>
      <c r="AK85" s="157"/>
      <c r="AL85" s="172"/>
      <c r="AM85" s="172"/>
      <c r="AN85" s="172"/>
      <c r="AO85" s="172"/>
      <c r="AP85" s="172"/>
      <c r="AQ85" s="172"/>
      <c r="AR85" s="172"/>
      <c r="AS85" s="172"/>
      <c r="AT85" s="172"/>
      <c r="AU85" s="172"/>
      <c r="AV85" s="172"/>
      <c r="AW85" s="173"/>
      <c r="AX85" s="173"/>
      <c r="AY85" s="174"/>
      <c r="AZ85" s="172"/>
      <c r="BA85" s="172"/>
      <c r="BB85" s="173"/>
      <c r="BC85" s="157"/>
      <c r="BD85" s="172"/>
      <c r="BE85" s="172"/>
      <c r="BF85" s="172"/>
      <c r="BG85" s="172"/>
      <c r="BH85" s="172"/>
      <c r="BI85" s="172"/>
      <c r="BJ85" s="172"/>
      <c r="BK85" s="172"/>
      <c r="BL85" s="172"/>
      <c r="BM85" s="172"/>
      <c r="BN85" s="173"/>
      <c r="BO85" s="173"/>
      <c r="BP85" s="174"/>
      <c r="BQ85" s="172"/>
      <c r="BR85" s="172"/>
    </row>
    <row r="86" spans="27:70" s="156" customFormat="1" x14ac:dyDescent="0.15">
      <c r="AA86" s="172"/>
      <c r="AB86" s="172"/>
      <c r="AC86" s="172"/>
      <c r="AD86" s="172"/>
      <c r="AE86" s="173"/>
      <c r="AF86" s="173"/>
      <c r="AG86" s="174"/>
      <c r="AH86" s="172"/>
      <c r="AI86" s="172"/>
      <c r="AJ86" s="173"/>
      <c r="AK86" s="157"/>
      <c r="AL86" s="172"/>
      <c r="AM86" s="172"/>
      <c r="AN86" s="172"/>
      <c r="AO86" s="172"/>
      <c r="AP86" s="172"/>
      <c r="AQ86" s="172"/>
      <c r="AR86" s="172"/>
      <c r="AS86" s="172"/>
      <c r="AT86" s="172"/>
      <c r="AU86" s="172"/>
      <c r="AV86" s="172"/>
      <c r="AW86" s="173"/>
      <c r="AX86" s="173"/>
      <c r="AY86" s="174"/>
      <c r="AZ86" s="172"/>
      <c r="BA86" s="172"/>
      <c r="BB86" s="173"/>
      <c r="BC86" s="157"/>
      <c r="BD86" s="172"/>
      <c r="BE86" s="172"/>
      <c r="BF86" s="172"/>
      <c r="BG86" s="172"/>
      <c r="BH86" s="172"/>
      <c r="BI86" s="172"/>
      <c r="BJ86" s="172"/>
      <c r="BK86" s="172"/>
      <c r="BL86" s="172"/>
      <c r="BM86" s="172"/>
      <c r="BN86" s="173"/>
      <c r="BO86" s="173"/>
      <c r="BP86" s="174"/>
      <c r="BQ86" s="172"/>
      <c r="BR86" s="172"/>
    </row>
    <row r="87" spans="27:70" s="156" customFormat="1" x14ac:dyDescent="0.15">
      <c r="AA87" s="172"/>
      <c r="AB87" s="172"/>
      <c r="AC87" s="172"/>
      <c r="AD87" s="172"/>
      <c r="AE87" s="173"/>
      <c r="AF87" s="173"/>
      <c r="AG87" s="174"/>
      <c r="AH87" s="172"/>
      <c r="AI87" s="172"/>
      <c r="AJ87" s="173"/>
      <c r="AK87" s="157"/>
      <c r="AL87" s="172"/>
      <c r="AM87" s="172"/>
      <c r="AN87" s="172"/>
      <c r="AO87" s="172"/>
      <c r="AP87" s="172"/>
      <c r="AQ87" s="172"/>
      <c r="AR87" s="172"/>
      <c r="AS87" s="172"/>
      <c r="AT87" s="172"/>
      <c r="AU87" s="172"/>
      <c r="AV87" s="172"/>
      <c r="AW87" s="173"/>
      <c r="AX87" s="173"/>
      <c r="AY87" s="174"/>
      <c r="AZ87" s="172"/>
      <c r="BA87" s="172"/>
      <c r="BB87" s="173"/>
      <c r="BC87" s="157"/>
      <c r="BD87" s="172"/>
      <c r="BE87" s="172"/>
      <c r="BF87" s="172"/>
      <c r="BG87" s="172"/>
      <c r="BH87" s="172"/>
      <c r="BI87" s="172"/>
      <c r="BJ87" s="172"/>
      <c r="BK87" s="172"/>
      <c r="BL87" s="172"/>
      <c r="BM87" s="172"/>
      <c r="BN87" s="173"/>
      <c r="BO87" s="173"/>
      <c r="BP87" s="174"/>
      <c r="BQ87" s="172"/>
      <c r="BR87" s="172"/>
    </row>
    <row r="88" spans="27:70" s="156" customFormat="1" x14ac:dyDescent="0.15">
      <c r="AA88" s="172"/>
      <c r="AB88" s="172"/>
      <c r="AC88" s="172"/>
      <c r="AD88" s="172"/>
      <c r="AE88" s="173"/>
      <c r="AF88" s="173"/>
      <c r="AG88" s="174"/>
      <c r="AH88" s="172"/>
      <c r="AI88" s="172"/>
      <c r="AJ88" s="173"/>
      <c r="AK88" s="157"/>
      <c r="AL88" s="172"/>
      <c r="AM88" s="172"/>
      <c r="AN88" s="172"/>
      <c r="AO88" s="172"/>
      <c r="AP88" s="172"/>
      <c r="AQ88" s="172"/>
      <c r="AR88" s="172"/>
      <c r="AS88" s="172"/>
      <c r="AT88" s="172"/>
      <c r="AU88" s="172"/>
      <c r="AV88" s="172"/>
      <c r="AW88" s="173"/>
      <c r="AX88" s="173"/>
      <c r="AY88" s="174"/>
      <c r="AZ88" s="172"/>
      <c r="BA88" s="172"/>
      <c r="BB88" s="173"/>
      <c r="BC88" s="157"/>
      <c r="BD88" s="172"/>
      <c r="BE88" s="172"/>
      <c r="BF88" s="172"/>
      <c r="BG88" s="172"/>
      <c r="BH88" s="172"/>
      <c r="BI88" s="172"/>
      <c r="BJ88" s="172"/>
      <c r="BK88" s="172"/>
      <c r="BL88" s="172"/>
      <c r="BM88" s="172"/>
      <c r="BN88" s="173"/>
      <c r="BO88" s="173"/>
      <c r="BP88" s="174"/>
      <c r="BQ88" s="172"/>
      <c r="BR88" s="172"/>
    </row>
    <row r="89" spans="27:70" s="156" customFormat="1" x14ac:dyDescent="0.15">
      <c r="AA89" s="172"/>
      <c r="AB89" s="172"/>
      <c r="AC89" s="172"/>
      <c r="AD89" s="172"/>
      <c r="AE89" s="173"/>
      <c r="AF89" s="173"/>
      <c r="AG89" s="174"/>
      <c r="AH89" s="172"/>
      <c r="AI89" s="172"/>
      <c r="AJ89" s="173"/>
      <c r="AK89" s="157"/>
      <c r="AL89" s="172"/>
      <c r="AM89" s="172"/>
      <c r="AN89" s="172"/>
      <c r="AO89" s="172"/>
      <c r="AP89" s="172"/>
      <c r="AQ89" s="172"/>
      <c r="AR89" s="172"/>
      <c r="AS89" s="172"/>
      <c r="AT89" s="172"/>
      <c r="AU89" s="172"/>
      <c r="AV89" s="172"/>
      <c r="AW89" s="173"/>
      <c r="AX89" s="173"/>
      <c r="AY89" s="174"/>
      <c r="AZ89" s="172"/>
      <c r="BA89" s="172"/>
      <c r="BB89" s="173"/>
      <c r="BC89" s="157"/>
      <c r="BD89" s="172"/>
      <c r="BE89" s="172"/>
      <c r="BF89" s="172"/>
      <c r="BG89" s="172"/>
      <c r="BH89" s="172"/>
      <c r="BI89" s="172"/>
      <c r="BJ89" s="172"/>
      <c r="BK89" s="172"/>
      <c r="BL89" s="172"/>
      <c r="BM89" s="172"/>
      <c r="BN89" s="173"/>
      <c r="BO89" s="173"/>
      <c r="BP89" s="174"/>
      <c r="BQ89" s="172"/>
      <c r="BR89" s="172"/>
    </row>
    <row r="90" spans="27:70" s="156" customFormat="1" x14ac:dyDescent="0.15">
      <c r="AA90" s="172"/>
      <c r="AB90" s="172"/>
      <c r="AC90" s="172"/>
      <c r="AD90" s="172"/>
      <c r="AE90" s="173"/>
      <c r="AF90" s="173"/>
      <c r="AG90" s="174"/>
      <c r="AH90" s="172"/>
      <c r="AI90" s="172"/>
      <c r="AJ90" s="173"/>
      <c r="AK90" s="157"/>
      <c r="AL90" s="172"/>
      <c r="AM90" s="172"/>
      <c r="AN90" s="172"/>
      <c r="AO90" s="172"/>
      <c r="AP90" s="172"/>
      <c r="AQ90" s="172"/>
      <c r="AR90" s="172"/>
      <c r="AS90" s="172"/>
      <c r="AT90" s="172"/>
      <c r="AU90" s="172"/>
      <c r="AV90" s="172"/>
      <c r="AW90" s="173"/>
      <c r="AX90" s="173"/>
      <c r="AY90" s="174"/>
      <c r="AZ90" s="172"/>
      <c r="BA90" s="172"/>
      <c r="BB90" s="173"/>
      <c r="BC90" s="157"/>
      <c r="BD90" s="172"/>
      <c r="BE90" s="172"/>
      <c r="BF90" s="172"/>
      <c r="BG90" s="172"/>
      <c r="BH90" s="172"/>
      <c r="BI90" s="172"/>
      <c r="BJ90" s="172"/>
      <c r="BK90" s="172"/>
      <c r="BL90" s="172"/>
      <c r="BM90" s="172"/>
      <c r="BN90" s="173"/>
      <c r="BO90" s="173"/>
      <c r="BP90" s="174"/>
      <c r="BQ90" s="172"/>
      <c r="BR90" s="172"/>
    </row>
    <row r="91" spans="27:70" s="156" customFormat="1" x14ac:dyDescent="0.15">
      <c r="AA91" s="172"/>
      <c r="AB91" s="172"/>
      <c r="AC91" s="172"/>
      <c r="AD91" s="172"/>
      <c r="AE91" s="173"/>
      <c r="AF91" s="173"/>
      <c r="AG91" s="174"/>
      <c r="AH91" s="172"/>
      <c r="AI91" s="172"/>
      <c r="AJ91" s="173"/>
      <c r="AK91" s="157"/>
      <c r="AL91" s="172"/>
      <c r="AM91" s="172"/>
      <c r="AN91" s="172"/>
      <c r="AO91" s="172"/>
      <c r="AP91" s="172"/>
      <c r="AQ91" s="172"/>
      <c r="AR91" s="172"/>
      <c r="AS91" s="172"/>
      <c r="AT91" s="172"/>
      <c r="AU91" s="172"/>
      <c r="AV91" s="172"/>
      <c r="AW91" s="173"/>
      <c r="AX91" s="173"/>
      <c r="AY91" s="174"/>
      <c r="AZ91" s="172"/>
      <c r="BA91" s="172"/>
      <c r="BB91" s="173"/>
      <c r="BC91" s="157"/>
      <c r="BD91" s="172"/>
      <c r="BE91" s="172"/>
      <c r="BF91" s="172"/>
      <c r="BG91" s="172"/>
      <c r="BH91" s="172"/>
      <c r="BI91" s="172"/>
      <c r="BJ91" s="172"/>
      <c r="BK91" s="172"/>
      <c r="BL91" s="172"/>
      <c r="BM91" s="172"/>
      <c r="BN91" s="173"/>
      <c r="BO91" s="173"/>
      <c r="BP91" s="174"/>
      <c r="BQ91" s="172"/>
      <c r="BR91" s="172"/>
    </row>
    <row r="92" spans="27:70" s="156" customFormat="1" x14ac:dyDescent="0.15">
      <c r="AA92" s="172"/>
      <c r="AB92" s="172"/>
      <c r="AC92" s="172"/>
      <c r="AD92" s="172"/>
      <c r="AE92" s="173"/>
      <c r="AF92" s="173"/>
      <c r="AG92" s="174"/>
      <c r="AH92" s="172"/>
      <c r="AI92" s="172"/>
      <c r="AJ92" s="173"/>
      <c r="AK92" s="157"/>
      <c r="AL92" s="172"/>
      <c r="AM92" s="172"/>
      <c r="AN92" s="172"/>
      <c r="AO92" s="172"/>
      <c r="AP92" s="172"/>
      <c r="AQ92" s="172"/>
      <c r="AR92" s="172"/>
      <c r="AS92" s="172"/>
      <c r="AT92" s="172"/>
      <c r="AU92" s="172"/>
      <c r="AV92" s="172"/>
      <c r="AW92" s="173"/>
      <c r="AX92" s="173"/>
      <c r="AY92" s="174"/>
      <c r="AZ92" s="172"/>
      <c r="BA92" s="172"/>
      <c r="BB92" s="173"/>
      <c r="BC92" s="157"/>
      <c r="BD92" s="172"/>
      <c r="BE92" s="172"/>
      <c r="BF92" s="172"/>
      <c r="BG92" s="172"/>
      <c r="BH92" s="172"/>
      <c r="BI92" s="172"/>
      <c r="BJ92" s="172"/>
      <c r="BK92" s="172"/>
      <c r="BL92" s="172"/>
      <c r="BM92" s="172"/>
      <c r="BN92" s="173"/>
      <c r="BO92" s="173"/>
      <c r="BP92" s="174"/>
      <c r="BQ92" s="172"/>
      <c r="BR92" s="172"/>
    </row>
    <row r="93" spans="27:70" s="156" customFormat="1" x14ac:dyDescent="0.15">
      <c r="AA93" s="172"/>
      <c r="AB93" s="172"/>
      <c r="AC93" s="172"/>
      <c r="AD93" s="172"/>
      <c r="AE93" s="173"/>
      <c r="AF93" s="173"/>
      <c r="AG93" s="174"/>
      <c r="AH93" s="172"/>
      <c r="AI93" s="172"/>
      <c r="AJ93" s="173"/>
      <c r="AK93" s="157"/>
      <c r="AL93" s="172"/>
      <c r="AM93" s="172"/>
      <c r="AN93" s="172"/>
      <c r="AO93" s="172"/>
      <c r="AP93" s="172"/>
      <c r="AQ93" s="172"/>
      <c r="AR93" s="172"/>
      <c r="AS93" s="172"/>
      <c r="AT93" s="172"/>
      <c r="AU93" s="172"/>
      <c r="AV93" s="172"/>
      <c r="AW93" s="173"/>
      <c r="AX93" s="173"/>
      <c r="AY93" s="174"/>
      <c r="AZ93" s="172"/>
      <c r="BA93" s="172"/>
      <c r="BB93" s="173"/>
      <c r="BC93" s="157"/>
      <c r="BD93" s="172"/>
      <c r="BE93" s="172"/>
      <c r="BF93" s="172"/>
      <c r="BG93" s="172"/>
      <c r="BH93" s="172"/>
      <c r="BI93" s="172"/>
      <c r="BJ93" s="172"/>
      <c r="BK93" s="172"/>
      <c r="BL93" s="172"/>
      <c r="BM93" s="172"/>
      <c r="BN93" s="173"/>
      <c r="BO93" s="173"/>
      <c r="BP93" s="174"/>
      <c r="BQ93" s="172"/>
      <c r="BR93" s="172"/>
    </row>
    <row r="94" spans="27:70" s="156" customFormat="1" x14ac:dyDescent="0.15">
      <c r="AA94" s="172"/>
      <c r="AB94" s="172"/>
      <c r="AC94" s="172"/>
      <c r="AD94" s="172"/>
      <c r="AE94" s="173"/>
      <c r="AF94" s="173"/>
      <c r="AG94" s="174"/>
      <c r="AH94" s="172"/>
      <c r="AI94" s="172"/>
      <c r="AJ94" s="173"/>
      <c r="AK94" s="157"/>
      <c r="AL94" s="172"/>
      <c r="AM94" s="172"/>
      <c r="AN94" s="172"/>
      <c r="AO94" s="172"/>
      <c r="AP94" s="172"/>
      <c r="AQ94" s="172"/>
      <c r="AR94" s="172"/>
      <c r="AS94" s="172"/>
      <c r="AT94" s="172"/>
      <c r="AU94" s="172"/>
      <c r="AV94" s="172"/>
      <c r="AW94" s="173"/>
      <c r="AX94" s="173"/>
      <c r="AY94" s="174"/>
      <c r="AZ94" s="172"/>
      <c r="BA94" s="172"/>
      <c r="BB94" s="173"/>
      <c r="BC94" s="157"/>
      <c r="BD94" s="172"/>
      <c r="BE94" s="172"/>
      <c r="BF94" s="172"/>
      <c r="BG94" s="172"/>
      <c r="BH94" s="172"/>
      <c r="BI94" s="172"/>
      <c r="BJ94" s="172"/>
      <c r="BK94" s="172"/>
      <c r="BL94" s="172"/>
      <c r="BM94" s="172"/>
      <c r="BN94" s="173"/>
      <c r="BO94" s="173"/>
      <c r="BP94" s="174"/>
      <c r="BQ94" s="172"/>
      <c r="BR94" s="172"/>
    </row>
    <row r="95" spans="27:70" s="156" customFormat="1" x14ac:dyDescent="0.15">
      <c r="AA95" s="172"/>
      <c r="AB95" s="172"/>
      <c r="AC95" s="172"/>
      <c r="AD95" s="172"/>
      <c r="AE95" s="173"/>
      <c r="AF95" s="173"/>
      <c r="AG95" s="174"/>
      <c r="AH95" s="172"/>
      <c r="AI95" s="172"/>
      <c r="AJ95" s="173"/>
      <c r="AK95" s="157"/>
      <c r="AL95" s="172"/>
      <c r="AM95" s="172"/>
      <c r="AN95" s="172"/>
      <c r="AO95" s="172"/>
      <c r="AP95" s="172"/>
      <c r="AQ95" s="172"/>
      <c r="AR95" s="172"/>
      <c r="AS95" s="172"/>
      <c r="AT95" s="172"/>
      <c r="AU95" s="172"/>
      <c r="AV95" s="172"/>
      <c r="AW95" s="173"/>
      <c r="AX95" s="173"/>
      <c r="AY95" s="174"/>
      <c r="AZ95" s="172"/>
      <c r="BA95" s="172"/>
      <c r="BB95" s="173"/>
      <c r="BC95" s="157"/>
      <c r="BD95" s="172"/>
      <c r="BE95" s="172"/>
      <c r="BF95" s="172"/>
      <c r="BG95" s="172"/>
      <c r="BH95" s="172"/>
      <c r="BI95" s="172"/>
      <c r="BJ95" s="172"/>
      <c r="BK95" s="172"/>
      <c r="BL95" s="172"/>
      <c r="BM95" s="172"/>
      <c r="BN95" s="173"/>
      <c r="BO95" s="173"/>
      <c r="BP95" s="174"/>
      <c r="BQ95" s="172"/>
      <c r="BR95" s="172"/>
    </row>
    <row r="96" spans="27:70" s="156" customFormat="1" x14ac:dyDescent="0.15">
      <c r="AA96" s="172"/>
      <c r="AB96" s="172"/>
      <c r="AC96" s="172"/>
      <c r="AD96" s="172"/>
      <c r="AE96" s="173"/>
      <c r="AF96" s="173"/>
      <c r="AG96" s="174"/>
      <c r="AH96" s="172"/>
      <c r="AI96" s="172"/>
      <c r="AJ96" s="173"/>
      <c r="AK96" s="157"/>
      <c r="AL96" s="172"/>
      <c r="AM96" s="172"/>
      <c r="AN96" s="172"/>
      <c r="AO96" s="172"/>
      <c r="AP96" s="172"/>
      <c r="AQ96" s="172"/>
      <c r="AR96" s="172"/>
      <c r="AS96" s="172"/>
      <c r="AT96" s="172"/>
      <c r="AU96" s="172"/>
      <c r="AV96" s="172"/>
      <c r="AW96" s="173"/>
      <c r="AX96" s="173"/>
      <c r="AY96" s="174"/>
      <c r="AZ96" s="172"/>
      <c r="BA96" s="172"/>
      <c r="BB96" s="173"/>
      <c r="BC96" s="157"/>
      <c r="BD96" s="172"/>
      <c r="BE96" s="172"/>
      <c r="BF96" s="172"/>
      <c r="BG96" s="172"/>
      <c r="BH96" s="172"/>
      <c r="BI96" s="172"/>
      <c r="BJ96" s="172"/>
      <c r="BK96" s="172"/>
      <c r="BL96" s="172"/>
      <c r="BM96" s="172"/>
      <c r="BN96" s="173"/>
      <c r="BO96" s="173"/>
      <c r="BP96" s="174"/>
      <c r="BQ96" s="172"/>
      <c r="BR96" s="172"/>
    </row>
    <row r="97" spans="27:70" s="156" customFormat="1" x14ac:dyDescent="0.15">
      <c r="AA97" s="172"/>
      <c r="AB97" s="172"/>
      <c r="AC97" s="172"/>
      <c r="AD97" s="172"/>
      <c r="AE97" s="173"/>
      <c r="AF97" s="173"/>
      <c r="AG97" s="174"/>
      <c r="AH97" s="172"/>
      <c r="AI97" s="172"/>
      <c r="AJ97" s="173"/>
      <c r="AK97" s="157"/>
      <c r="AL97" s="172"/>
      <c r="AM97" s="172"/>
      <c r="AN97" s="172"/>
      <c r="AO97" s="172"/>
      <c r="AP97" s="172"/>
      <c r="AQ97" s="172"/>
      <c r="AR97" s="172"/>
      <c r="AS97" s="172"/>
      <c r="AT97" s="172"/>
      <c r="AU97" s="172"/>
      <c r="AV97" s="172"/>
      <c r="AW97" s="173"/>
      <c r="AX97" s="173"/>
      <c r="AY97" s="174"/>
      <c r="AZ97" s="172"/>
      <c r="BA97" s="172"/>
      <c r="BB97" s="173"/>
      <c r="BC97" s="157"/>
      <c r="BD97" s="172"/>
      <c r="BE97" s="172"/>
      <c r="BF97" s="172"/>
      <c r="BG97" s="172"/>
      <c r="BH97" s="172"/>
      <c r="BI97" s="172"/>
      <c r="BJ97" s="172"/>
      <c r="BK97" s="172"/>
      <c r="BL97" s="172"/>
      <c r="BM97" s="172"/>
      <c r="BN97" s="173"/>
      <c r="BO97" s="173"/>
      <c r="BP97" s="174"/>
      <c r="BQ97" s="172"/>
      <c r="BR97" s="172"/>
    </row>
    <row r="98" spans="27:70" s="156" customFormat="1" x14ac:dyDescent="0.15">
      <c r="AA98" s="172"/>
      <c r="AB98" s="172"/>
      <c r="AC98" s="172"/>
      <c r="AD98" s="172"/>
      <c r="AE98" s="173"/>
      <c r="AF98" s="173"/>
      <c r="AG98" s="174"/>
      <c r="AH98" s="172"/>
      <c r="AI98" s="172"/>
      <c r="AJ98" s="173"/>
      <c r="AK98" s="157"/>
      <c r="AL98" s="172"/>
      <c r="AM98" s="172"/>
      <c r="AN98" s="172"/>
      <c r="AO98" s="172"/>
      <c r="AP98" s="172"/>
      <c r="AQ98" s="172"/>
      <c r="AR98" s="172"/>
      <c r="AS98" s="172"/>
      <c r="AT98" s="172"/>
      <c r="AU98" s="172"/>
      <c r="AV98" s="172"/>
      <c r="AW98" s="173"/>
      <c r="AX98" s="173"/>
      <c r="AY98" s="174"/>
      <c r="AZ98" s="172"/>
      <c r="BA98" s="172"/>
      <c r="BB98" s="173"/>
      <c r="BC98" s="157"/>
      <c r="BD98" s="172"/>
      <c r="BE98" s="172"/>
      <c r="BF98" s="172"/>
      <c r="BG98" s="172"/>
      <c r="BH98" s="172"/>
      <c r="BI98" s="172"/>
      <c r="BJ98" s="172"/>
      <c r="BK98" s="172"/>
      <c r="BL98" s="172"/>
      <c r="BM98" s="172"/>
      <c r="BN98" s="173"/>
      <c r="BO98" s="173"/>
      <c r="BP98" s="174"/>
      <c r="BQ98" s="172"/>
      <c r="BR98" s="172"/>
    </row>
    <row r="99" spans="27:70" s="156" customFormat="1" x14ac:dyDescent="0.15">
      <c r="AA99" s="172"/>
      <c r="AB99" s="172"/>
      <c r="AC99" s="172"/>
      <c r="AD99" s="172"/>
      <c r="AE99" s="173"/>
      <c r="AF99" s="173"/>
      <c r="AG99" s="174"/>
      <c r="AH99" s="172"/>
      <c r="AI99" s="172"/>
      <c r="AJ99" s="173"/>
      <c r="AK99" s="157"/>
      <c r="AL99" s="172"/>
      <c r="AM99" s="172"/>
      <c r="AN99" s="172"/>
      <c r="AO99" s="172"/>
      <c r="AP99" s="172"/>
      <c r="AQ99" s="172"/>
      <c r="AR99" s="172"/>
      <c r="AS99" s="172"/>
      <c r="AT99" s="172"/>
      <c r="AU99" s="172"/>
      <c r="AV99" s="172"/>
      <c r="AW99" s="173"/>
      <c r="AX99" s="173"/>
      <c r="AY99" s="174"/>
      <c r="AZ99" s="172"/>
      <c r="BA99" s="172"/>
      <c r="BB99" s="173"/>
      <c r="BC99" s="157"/>
      <c r="BD99" s="172"/>
      <c r="BE99" s="172"/>
      <c r="BF99" s="172"/>
      <c r="BG99" s="172"/>
      <c r="BH99" s="172"/>
      <c r="BI99" s="172"/>
      <c r="BJ99" s="172"/>
      <c r="BK99" s="172"/>
      <c r="BL99" s="172"/>
      <c r="BM99" s="172"/>
      <c r="BN99" s="173"/>
      <c r="BO99" s="173"/>
      <c r="BP99" s="174"/>
      <c r="BQ99" s="172"/>
      <c r="BR99" s="172"/>
    </row>
    <row r="100" spans="27:70" s="156" customFormat="1" x14ac:dyDescent="0.15">
      <c r="AA100" s="172"/>
      <c r="AB100" s="172"/>
      <c r="AC100" s="172"/>
      <c r="AD100" s="172"/>
      <c r="AE100" s="173"/>
      <c r="AF100" s="173"/>
      <c r="AG100" s="174"/>
      <c r="AH100" s="172"/>
      <c r="AI100" s="172"/>
      <c r="AJ100" s="173"/>
      <c r="AK100" s="157"/>
      <c r="AL100" s="172"/>
      <c r="AM100" s="172"/>
      <c r="AN100" s="172"/>
      <c r="AO100" s="172"/>
      <c r="AP100" s="172"/>
      <c r="AQ100" s="172"/>
      <c r="AR100" s="172"/>
      <c r="AS100" s="172"/>
      <c r="AT100" s="172"/>
      <c r="AU100" s="172"/>
      <c r="AV100" s="172"/>
      <c r="AW100" s="173"/>
      <c r="AX100" s="173"/>
      <c r="AY100" s="174"/>
      <c r="AZ100" s="172"/>
      <c r="BA100" s="172"/>
      <c r="BB100" s="173"/>
      <c r="BC100" s="157"/>
      <c r="BD100" s="172"/>
      <c r="BE100" s="172"/>
      <c r="BF100" s="172"/>
      <c r="BG100" s="172"/>
      <c r="BH100" s="172"/>
      <c r="BI100" s="172"/>
      <c r="BJ100" s="172"/>
      <c r="BK100" s="172"/>
      <c r="BL100" s="172"/>
      <c r="BM100" s="172"/>
      <c r="BN100" s="173"/>
      <c r="BO100" s="173"/>
      <c r="BP100" s="174"/>
      <c r="BQ100" s="172"/>
      <c r="BR100" s="172"/>
    </row>
    <row r="101" spans="27:70" s="156" customFormat="1" x14ac:dyDescent="0.15">
      <c r="AA101" s="172"/>
      <c r="AB101" s="172"/>
      <c r="AC101" s="172"/>
      <c r="AD101" s="172"/>
      <c r="AE101" s="173"/>
      <c r="AF101" s="173"/>
      <c r="AG101" s="174"/>
      <c r="AH101" s="172"/>
      <c r="AI101" s="172"/>
      <c r="AJ101" s="173"/>
      <c r="AK101" s="157"/>
      <c r="AL101" s="172"/>
      <c r="AM101" s="172"/>
      <c r="AN101" s="172"/>
      <c r="AO101" s="172"/>
      <c r="AP101" s="172"/>
      <c r="AQ101" s="172"/>
      <c r="AR101" s="172"/>
      <c r="AS101" s="172"/>
      <c r="AT101" s="172"/>
      <c r="AU101" s="172"/>
      <c r="AV101" s="172"/>
      <c r="AW101" s="173"/>
      <c r="AX101" s="173"/>
      <c r="AY101" s="174"/>
      <c r="AZ101" s="172"/>
      <c r="BA101" s="172"/>
      <c r="BB101" s="173"/>
      <c r="BC101" s="157"/>
      <c r="BD101" s="172"/>
      <c r="BE101" s="172"/>
      <c r="BF101" s="172"/>
      <c r="BG101" s="172"/>
      <c r="BH101" s="172"/>
      <c r="BI101" s="172"/>
      <c r="BJ101" s="172"/>
      <c r="BK101" s="172"/>
      <c r="BL101" s="172"/>
      <c r="BM101" s="172"/>
      <c r="BN101" s="173"/>
      <c r="BO101" s="173"/>
      <c r="BP101" s="174"/>
      <c r="BQ101" s="172"/>
      <c r="BR101" s="172"/>
    </row>
    <row r="102" spans="27:70" s="156" customFormat="1" x14ac:dyDescent="0.15">
      <c r="AA102" s="172"/>
      <c r="AB102" s="172"/>
      <c r="AC102" s="172"/>
      <c r="AD102" s="172"/>
      <c r="AE102" s="173"/>
      <c r="AF102" s="173"/>
      <c r="AG102" s="174"/>
      <c r="AH102" s="172"/>
      <c r="AI102" s="172"/>
      <c r="AJ102" s="173"/>
      <c r="AK102" s="157"/>
      <c r="AL102" s="172"/>
      <c r="AM102" s="172"/>
      <c r="AN102" s="172"/>
      <c r="AO102" s="172"/>
      <c r="AP102" s="172"/>
      <c r="AQ102" s="172"/>
      <c r="AR102" s="172"/>
      <c r="AS102" s="172"/>
      <c r="AT102" s="172"/>
      <c r="AU102" s="172"/>
      <c r="AV102" s="172"/>
      <c r="AW102" s="173"/>
      <c r="AX102" s="173"/>
      <c r="AY102" s="174"/>
      <c r="AZ102" s="172"/>
      <c r="BA102" s="172"/>
      <c r="BB102" s="173"/>
      <c r="BC102" s="157"/>
      <c r="BD102" s="172"/>
      <c r="BE102" s="172"/>
      <c r="BF102" s="172"/>
      <c r="BG102" s="172"/>
      <c r="BH102" s="172"/>
      <c r="BI102" s="172"/>
      <c r="BJ102" s="172"/>
      <c r="BK102" s="172"/>
      <c r="BL102" s="172"/>
      <c r="BM102" s="172"/>
      <c r="BN102" s="173"/>
      <c r="BO102" s="173"/>
      <c r="BP102" s="174"/>
      <c r="BQ102" s="172"/>
      <c r="BR102" s="172"/>
    </row>
    <row r="103" spans="27:70" s="156" customFormat="1" x14ac:dyDescent="0.15">
      <c r="AA103" s="172"/>
      <c r="AB103" s="172"/>
      <c r="AC103" s="172"/>
      <c r="AD103" s="172"/>
      <c r="AE103" s="173"/>
      <c r="AF103" s="173"/>
      <c r="AG103" s="174"/>
      <c r="AH103" s="172"/>
      <c r="AI103" s="172"/>
      <c r="AJ103" s="173"/>
      <c r="AK103" s="157"/>
      <c r="AL103" s="172"/>
      <c r="AM103" s="172"/>
      <c r="AN103" s="172"/>
      <c r="AO103" s="172"/>
      <c r="AP103" s="172"/>
      <c r="AQ103" s="172"/>
      <c r="AR103" s="172"/>
      <c r="AS103" s="172"/>
      <c r="AT103" s="172"/>
      <c r="AU103" s="172"/>
      <c r="AV103" s="172"/>
      <c r="AW103" s="173"/>
      <c r="AX103" s="173"/>
      <c r="AY103" s="174"/>
      <c r="AZ103" s="172"/>
      <c r="BA103" s="172"/>
      <c r="BB103" s="173"/>
      <c r="BC103" s="157"/>
      <c r="BD103" s="172"/>
      <c r="BE103" s="172"/>
      <c r="BF103" s="172"/>
      <c r="BG103" s="172"/>
      <c r="BH103" s="172"/>
      <c r="BI103" s="172"/>
      <c r="BJ103" s="172"/>
      <c r="BK103" s="172"/>
      <c r="BL103" s="172"/>
      <c r="BM103" s="172"/>
      <c r="BN103" s="173"/>
      <c r="BO103" s="173"/>
      <c r="BP103" s="174"/>
      <c r="BQ103" s="172"/>
      <c r="BR103" s="172"/>
    </row>
    <row r="104" spans="27:70" s="156" customFormat="1" x14ac:dyDescent="0.15">
      <c r="AA104" s="172"/>
      <c r="AB104" s="172"/>
      <c r="AC104" s="172"/>
      <c r="AD104" s="172"/>
      <c r="AE104" s="173"/>
      <c r="AF104" s="173"/>
      <c r="AG104" s="174"/>
      <c r="AH104" s="172"/>
      <c r="AI104" s="172"/>
      <c r="AJ104" s="173"/>
      <c r="AK104" s="157"/>
      <c r="AL104" s="172"/>
      <c r="AM104" s="172"/>
      <c r="AN104" s="172"/>
      <c r="AO104" s="172"/>
      <c r="AP104" s="172"/>
      <c r="AQ104" s="172"/>
      <c r="AR104" s="172"/>
      <c r="AS104" s="172"/>
      <c r="AT104" s="172"/>
      <c r="AU104" s="172"/>
      <c r="AV104" s="172"/>
      <c r="AW104" s="173"/>
      <c r="AX104" s="173"/>
      <c r="AY104" s="174"/>
      <c r="AZ104" s="172"/>
      <c r="BA104" s="172"/>
      <c r="BB104" s="173"/>
      <c r="BC104" s="157"/>
      <c r="BD104" s="172"/>
      <c r="BE104" s="172"/>
      <c r="BF104" s="172"/>
      <c r="BG104" s="172"/>
      <c r="BH104" s="172"/>
      <c r="BI104" s="172"/>
      <c r="BJ104" s="172"/>
      <c r="BK104" s="172"/>
      <c r="BL104" s="172"/>
      <c r="BM104" s="172"/>
      <c r="BN104" s="173"/>
      <c r="BO104" s="173"/>
      <c r="BP104" s="174"/>
      <c r="BQ104" s="172"/>
      <c r="BR104" s="172"/>
    </row>
    <row r="105" spans="27:70" s="156" customFormat="1" x14ac:dyDescent="0.15">
      <c r="AA105" s="172"/>
      <c r="AB105" s="172"/>
      <c r="AC105" s="172"/>
      <c r="AD105" s="172"/>
      <c r="AE105" s="173"/>
      <c r="AF105" s="173"/>
      <c r="AG105" s="174"/>
      <c r="AH105" s="172"/>
      <c r="AI105" s="172"/>
      <c r="AJ105" s="173"/>
      <c r="AK105" s="157"/>
      <c r="AL105" s="172"/>
      <c r="AM105" s="172"/>
      <c r="AN105" s="172"/>
      <c r="AO105" s="172"/>
      <c r="AP105" s="172"/>
      <c r="AQ105" s="172"/>
      <c r="AR105" s="172"/>
      <c r="AS105" s="172"/>
      <c r="AT105" s="172"/>
      <c r="AU105" s="172"/>
      <c r="AV105" s="172"/>
      <c r="AW105" s="173"/>
      <c r="AX105" s="173"/>
      <c r="AY105" s="174"/>
      <c r="AZ105" s="172"/>
      <c r="BA105" s="172"/>
      <c r="BB105" s="173"/>
      <c r="BC105" s="157"/>
      <c r="BD105" s="172"/>
      <c r="BE105" s="172"/>
      <c r="BF105" s="172"/>
      <c r="BG105" s="172"/>
      <c r="BH105" s="172"/>
      <c r="BI105" s="172"/>
      <c r="BJ105" s="172"/>
      <c r="BK105" s="172"/>
      <c r="BL105" s="172"/>
      <c r="BM105" s="172"/>
      <c r="BN105" s="173"/>
      <c r="BO105" s="173"/>
      <c r="BP105" s="174"/>
      <c r="BQ105" s="172"/>
      <c r="BR105" s="172"/>
    </row>
    <row r="106" spans="27:70" s="156" customFormat="1" x14ac:dyDescent="0.15">
      <c r="AA106" s="172"/>
      <c r="AB106" s="172"/>
      <c r="AC106" s="172"/>
      <c r="AD106" s="172"/>
      <c r="AE106" s="173"/>
      <c r="AF106" s="173"/>
      <c r="AG106" s="174"/>
      <c r="AH106" s="172"/>
      <c r="AI106" s="172"/>
      <c r="AJ106" s="173"/>
      <c r="AK106" s="157"/>
      <c r="AL106" s="172"/>
      <c r="AM106" s="172"/>
      <c r="AN106" s="172"/>
      <c r="AO106" s="172"/>
      <c r="AP106" s="172"/>
      <c r="AQ106" s="172"/>
      <c r="AR106" s="172"/>
      <c r="AS106" s="172"/>
      <c r="AT106" s="172"/>
      <c r="AU106" s="172"/>
      <c r="AV106" s="172"/>
      <c r="AW106" s="173"/>
      <c r="AX106" s="173"/>
      <c r="AY106" s="174"/>
      <c r="AZ106" s="172"/>
      <c r="BA106" s="172"/>
      <c r="BB106" s="173"/>
      <c r="BC106" s="157"/>
      <c r="BD106" s="172"/>
      <c r="BE106" s="172"/>
      <c r="BF106" s="172"/>
      <c r="BG106" s="172"/>
      <c r="BH106" s="172"/>
      <c r="BI106" s="172"/>
      <c r="BJ106" s="172"/>
      <c r="BK106" s="172"/>
      <c r="BL106" s="172"/>
      <c r="BM106" s="172"/>
      <c r="BN106" s="173"/>
      <c r="BO106" s="173"/>
      <c r="BP106" s="174"/>
      <c r="BQ106" s="172"/>
      <c r="BR106" s="172"/>
    </row>
    <row r="107" spans="27:70" s="156" customFormat="1" x14ac:dyDescent="0.15">
      <c r="AA107" s="172"/>
      <c r="AB107" s="172"/>
      <c r="AC107" s="172"/>
      <c r="AD107" s="172"/>
      <c r="AE107" s="173"/>
      <c r="AF107" s="173"/>
      <c r="AG107" s="174"/>
      <c r="AH107" s="172"/>
      <c r="AI107" s="172"/>
      <c r="AJ107" s="173"/>
      <c r="AK107" s="157"/>
      <c r="AL107" s="172"/>
      <c r="AM107" s="172"/>
      <c r="AN107" s="172"/>
      <c r="AO107" s="172"/>
      <c r="AP107" s="172"/>
      <c r="AQ107" s="172"/>
      <c r="AR107" s="172"/>
      <c r="AS107" s="172"/>
      <c r="AT107" s="172"/>
      <c r="AU107" s="172"/>
      <c r="AV107" s="172"/>
      <c r="AW107" s="173"/>
      <c r="AX107" s="173"/>
      <c r="AY107" s="174"/>
      <c r="AZ107" s="172"/>
      <c r="BA107" s="172"/>
      <c r="BB107" s="173"/>
      <c r="BC107" s="157"/>
      <c r="BD107" s="172"/>
      <c r="BE107" s="172"/>
      <c r="BF107" s="172"/>
      <c r="BG107" s="172"/>
      <c r="BH107" s="172"/>
      <c r="BI107" s="172"/>
      <c r="BJ107" s="172"/>
      <c r="BK107" s="172"/>
      <c r="BL107" s="172"/>
      <c r="BM107" s="172"/>
      <c r="BN107" s="173"/>
      <c r="BO107" s="173"/>
      <c r="BP107" s="174"/>
      <c r="BQ107" s="172"/>
      <c r="BR107" s="172"/>
    </row>
    <row r="108" spans="27:70" s="156" customFormat="1" x14ac:dyDescent="0.15">
      <c r="AA108" s="172"/>
      <c r="AB108" s="172"/>
      <c r="AC108" s="172"/>
      <c r="AD108" s="172"/>
      <c r="AE108" s="173"/>
      <c r="AF108" s="173"/>
      <c r="AG108" s="174"/>
      <c r="AH108" s="172"/>
      <c r="AI108" s="172"/>
      <c r="AJ108" s="173"/>
      <c r="AK108" s="157"/>
      <c r="AL108" s="172"/>
      <c r="AM108" s="172"/>
      <c r="AN108" s="172"/>
      <c r="AO108" s="172"/>
      <c r="AP108" s="172"/>
      <c r="AQ108" s="172"/>
      <c r="AR108" s="172"/>
      <c r="AS108" s="172"/>
      <c r="AT108" s="172"/>
      <c r="AU108" s="172"/>
      <c r="AV108" s="172"/>
      <c r="AW108" s="173"/>
      <c r="AX108" s="173"/>
      <c r="AY108" s="174"/>
      <c r="AZ108" s="172"/>
      <c r="BA108" s="172"/>
      <c r="BB108" s="173"/>
      <c r="BC108" s="157"/>
      <c r="BD108" s="172"/>
      <c r="BE108" s="172"/>
      <c r="BF108" s="172"/>
      <c r="BG108" s="172"/>
      <c r="BH108" s="172"/>
      <c r="BI108" s="172"/>
      <c r="BJ108" s="172"/>
      <c r="BK108" s="172"/>
      <c r="BL108" s="172"/>
      <c r="BM108" s="172"/>
      <c r="BN108" s="173"/>
      <c r="BO108" s="173"/>
      <c r="BP108" s="174"/>
      <c r="BQ108" s="172"/>
      <c r="BR108" s="172"/>
    </row>
    <row r="109" spans="27:70" s="156" customFormat="1" x14ac:dyDescent="0.15">
      <c r="AA109" s="172"/>
      <c r="AB109" s="172"/>
      <c r="AC109" s="172"/>
      <c r="AD109" s="172"/>
      <c r="AE109" s="173"/>
      <c r="AF109" s="173"/>
      <c r="AG109" s="174"/>
      <c r="AH109" s="172"/>
      <c r="AI109" s="172"/>
      <c r="AJ109" s="173"/>
      <c r="AK109" s="157"/>
      <c r="AL109" s="172"/>
      <c r="AM109" s="172"/>
      <c r="AN109" s="172"/>
      <c r="AO109" s="172"/>
      <c r="AP109" s="172"/>
      <c r="AQ109" s="172"/>
      <c r="AR109" s="172"/>
      <c r="AS109" s="172"/>
      <c r="AT109" s="172"/>
      <c r="AU109" s="172"/>
      <c r="AV109" s="172"/>
      <c r="AW109" s="173"/>
      <c r="AX109" s="173"/>
      <c r="AY109" s="174"/>
      <c r="AZ109" s="172"/>
      <c r="BA109" s="172"/>
      <c r="BB109" s="173"/>
      <c r="BC109" s="157"/>
      <c r="BD109" s="172"/>
      <c r="BE109" s="172"/>
      <c r="BF109" s="172"/>
      <c r="BG109" s="172"/>
      <c r="BH109" s="172"/>
      <c r="BI109" s="172"/>
      <c r="BJ109" s="172"/>
      <c r="BK109" s="172"/>
      <c r="BL109" s="172"/>
      <c r="BM109" s="172"/>
      <c r="BN109" s="173"/>
      <c r="BO109" s="173"/>
      <c r="BP109" s="174"/>
      <c r="BQ109" s="172"/>
      <c r="BR109" s="172"/>
    </row>
    <row r="110" spans="27:70" s="156" customFormat="1" x14ac:dyDescent="0.15">
      <c r="AA110" s="172"/>
      <c r="AB110" s="172"/>
      <c r="AC110" s="172"/>
      <c r="AD110" s="172"/>
      <c r="AE110" s="173"/>
      <c r="AF110" s="173"/>
      <c r="AG110" s="174"/>
      <c r="AH110" s="172"/>
      <c r="AI110" s="172"/>
      <c r="AJ110" s="173"/>
      <c r="AK110" s="157"/>
      <c r="AL110" s="172"/>
      <c r="AM110" s="172"/>
      <c r="AN110" s="172"/>
      <c r="AO110" s="172"/>
      <c r="AP110" s="172"/>
      <c r="AQ110" s="172"/>
      <c r="AR110" s="172"/>
      <c r="AS110" s="172"/>
      <c r="AT110" s="172"/>
      <c r="AU110" s="172"/>
      <c r="AV110" s="172"/>
      <c r="AW110" s="173"/>
      <c r="AX110" s="173"/>
      <c r="AY110" s="174"/>
      <c r="AZ110" s="172"/>
      <c r="BA110" s="172"/>
      <c r="BB110" s="173"/>
      <c r="BC110" s="157"/>
      <c r="BD110" s="172"/>
      <c r="BE110" s="172"/>
      <c r="BF110" s="172"/>
      <c r="BG110" s="172"/>
      <c r="BH110" s="172"/>
      <c r="BI110" s="172"/>
      <c r="BJ110" s="172"/>
      <c r="BK110" s="172"/>
      <c r="BL110" s="172"/>
      <c r="BM110" s="172"/>
      <c r="BN110" s="173"/>
      <c r="BO110" s="173"/>
      <c r="BP110" s="174"/>
      <c r="BQ110" s="172"/>
      <c r="BR110" s="172"/>
    </row>
    <row r="111" spans="27:70" s="156" customFormat="1" x14ac:dyDescent="0.15">
      <c r="AA111" s="172"/>
      <c r="AB111" s="172"/>
      <c r="AC111" s="172"/>
      <c r="AD111" s="172"/>
      <c r="AE111" s="173"/>
      <c r="AF111" s="173"/>
      <c r="AG111" s="174"/>
      <c r="AH111" s="172"/>
      <c r="AI111" s="172"/>
      <c r="AJ111" s="173"/>
      <c r="AK111" s="157"/>
      <c r="AL111" s="172"/>
      <c r="AM111" s="172"/>
      <c r="AN111" s="172"/>
      <c r="AO111" s="172"/>
      <c r="AP111" s="172"/>
      <c r="AQ111" s="172"/>
      <c r="AR111" s="172"/>
      <c r="AS111" s="172"/>
      <c r="AT111" s="172"/>
      <c r="AU111" s="172"/>
      <c r="AV111" s="172"/>
      <c r="AW111" s="173"/>
      <c r="AX111" s="173"/>
      <c r="AY111" s="174"/>
      <c r="AZ111" s="172"/>
      <c r="BA111" s="172"/>
      <c r="BB111" s="173"/>
      <c r="BC111" s="157"/>
      <c r="BD111" s="172"/>
      <c r="BE111" s="172"/>
      <c r="BF111" s="172"/>
      <c r="BG111" s="172"/>
      <c r="BH111" s="172"/>
      <c r="BI111" s="172"/>
      <c r="BJ111" s="172"/>
      <c r="BK111" s="172"/>
      <c r="BL111" s="172"/>
      <c r="BM111" s="172"/>
      <c r="BN111" s="173"/>
      <c r="BO111" s="173"/>
      <c r="BP111" s="174"/>
      <c r="BQ111" s="172"/>
      <c r="BR111" s="172"/>
    </row>
    <row r="112" spans="27:70" s="156" customFormat="1" x14ac:dyDescent="0.15">
      <c r="AA112" s="172"/>
      <c r="AB112" s="172"/>
      <c r="AC112" s="172"/>
      <c r="AD112" s="172"/>
      <c r="AE112" s="173"/>
      <c r="AF112" s="173"/>
      <c r="AG112" s="174"/>
      <c r="AH112" s="172"/>
      <c r="AI112" s="172"/>
      <c r="AJ112" s="173"/>
      <c r="AK112" s="157"/>
      <c r="AL112" s="172"/>
      <c r="AM112" s="172"/>
      <c r="AN112" s="172"/>
      <c r="AO112" s="172"/>
      <c r="AP112" s="172"/>
      <c r="AQ112" s="172"/>
      <c r="AR112" s="172"/>
      <c r="AS112" s="172"/>
      <c r="AT112" s="172"/>
      <c r="AU112" s="172"/>
      <c r="AV112" s="172"/>
      <c r="AW112" s="173"/>
      <c r="AX112" s="173"/>
      <c r="AY112" s="174"/>
      <c r="AZ112" s="172"/>
      <c r="BA112" s="172"/>
      <c r="BB112" s="173"/>
      <c r="BC112" s="157"/>
      <c r="BD112" s="172"/>
      <c r="BE112" s="172"/>
      <c r="BF112" s="172"/>
      <c r="BG112" s="172"/>
      <c r="BH112" s="172"/>
      <c r="BI112" s="172"/>
      <c r="BJ112" s="172"/>
      <c r="BK112" s="172"/>
      <c r="BL112" s="172"/>
      <c r="BM112" s="172"/>
      <c r="BN112" s="173"/>
      <c r="BO112" s="173"/>
      <c r="BP112" s="174"/>
      <c r="BQ112" s="172"/>
      <c r="BR112" s="172"/>
    </row>
    <row r="113" spans="27:70" s="156" customFormat="1" x14ac:dyDescent="0.15">
      <c r="AA113" s="172"/>
      <c r="AB113" s="172"/>
      <c r="AC113" s="172"/>
      <c r="AD113" s="172"/>
      <c r="AE113" s="173"/>
      <c r="AF113" s="173"/>
      <c r="AG113" s="174"/>
      <c r="AH113" s="172"/>
      <c r="AI113" s="172"/>
      <c r="AJ113" s="173"/>
      <c r="AK113" s="157"/>
      <c r="AL113" s="172"/>
      <c r="AM113" s="172"/>
      <c r="AN113" s="172"/>
      <c r="AO113" s="172"/>
      <c r="AP113" s="172"/>
      <c r="AQ113" s="172"/>
      <c r="AR113" s="172"/>
      <c r="AS113" s="172"/>
      <c r="AT113" s="172"/>
      <c r="AU113" s="172"/>
      <c r="AV113" s="172"/>
      <c r="AW113" s="173"/>
      <c r="AX113" s="173"/>
      <c r="AY113" s="174"/>
      <c r="AZ113" s="172"/>
      <c r="BA113" s="172"/>
      <c r="BB113" s="173"/>
      <c r="BC113" s="157"/>
      <c r="BD113" s="172"/>
      <c r="BE113" s="172"/>
      <c r="BF113" s="172"/>
      <c r="BG113" s="172"/>
      <c r="BH113" s="172"/>
      <c r="BI113" s="172"/>
      <c r="BJ113" s="172"/>
      <c r="BK113" s="172"/>
      <c r="BL113" s="172"/>
      <c r="BM113" s="172"/>
      <c r="BN113" s="173"/>
      <c r="BO113" s="173"/>
      <c r="BP113" s="174"/>
      <c r="BQ113" s="172"/>
      <c r="BR113" s="172"/>
    </row>
    <row r="114" spans="27:70" s="156" customFormat="1" x14ac:dyDescent="0.15">
      <c r="AA114" s="172"/>
      <c r="AB114" s="172"/>
      <c r="AC114" s="172"/>
      <c r="AD114" s="172"/>
      <c r="AE114" s="173"/>
      <c r="AF114" s="173"/>
      <c r="AG114" s="174"/>
      <c r="AH114" s="172"/>
      <c r="AI114" s="172"/>
      <c r="AJ114" s="173"/>
      <c r="AK114" s="157"/>
      <c r="AL114" s="172"/>
      <c r="AM114" s="172"/>
      <c r="AN114" s="172"/>
      <c r="AO114" s="172"/>
      <c r="AP114" s="172"/>
      <c r="AQ114" s="172"/>
      <c r="AR114" s="172"/>
      <c r="AS114" s="172"/>
      <c r="AT114" s="172"/>
      <c r="AU114" s="172"/>
      <c r="AV114" s="172"/>
      <c r="AW114" s="173"/>
      <c r="AX114" s="173"/>
      <c r="AY114" s="174"/>
      <c r="AZ114" s="172"/>
      <c r="BA114" s="172"/>
      <c r="BB114" s="173"/>
      <c r="BC114" s="157"/>
      <c r="BD114" s="172"/>
      <c r="BE114" s="172"/>
      <c r="BF114" s="172"/>
      <c r="BG114" s="172"/>
      <c r="BH114" s="172"/>
      <c r="BI114" s="172"/>
      <c r="BJ114" s="172"/>
      <c r="BK114" s="172"/>
      <c r="BL114" s="172"/>
      <c r="BM114" s="172"/>
      <c r="BN114" s="173"/>
      <c r="BO114" s="173"/>
      <c r="BP114" s="174"/>
      <c r="BQ114" s="172"/>
      <c r="BR114" s="172"/>
    </row>
    <row r="115" spans="27:70" s="156" customFormat="1" x14ac:dyDescent="0.15">
      <c r="AA115" s="172"/>
      <c r="AB115" s="172"/>
      <c r="AC115" s="172"/>
      <c r="AD115" s="172"/>
      <c r="AE115" s="173"/>
      <c r="AF115" s="173"/>
      <c r="AG115" s="174"/>
      <c r="AH115" s="172"/>
      <c r="AI115" s="172"/>
      <c r="AJ115" s="173"/>
      <c r="AK115" s="157"/>
      <c r="AL115" s="172"/>
      <c r="AM115" s="172"/>
      <c r="AN115" s="172"/>
      <c r="AO115" s="172"/>
      <c r="AP115" s="172"/>
      <c r="AQ115" s="172"/>
      <c r="AR115" s="172"/>
      <c r="AS115" s="172"/>
      <c r="AT115" s="172"/>
      <c r="AU115" s="172"/>
      <c r="AV115" s="172"/>
      <c r="AW115" s="173"/>
      <c r="AX115" s="173"/>
      <c r="AY115" s="174"/>
      <c r="AZ115" s="172"/>
      <c r="BA115" s="172"/>
      <c r="BB115" s="173"/>
      <c r="BC115" s="157"/>
      <c r="BD115" s="172"/>
      <c r="BE115" s="172"/>
      <c r="BF115" s="172"/>
      <c r="BG115" s="172"/>
      <c r="BH115" s="172"/>
      <c r="BI115" s="172"/>
      <c r="BJ115" s="172"/>
      <c r="BK115" s="172"/>
      <c r="BL115" s="172"/>
      <c r="BM115" s="172"/>
      <c r="BN115" s="173"/>
      <c r="BO115" s="173"/>
      <c r="BP115" s="174"/>
      <c r="BQ115" s="172"/>
      <c r="BR115" s="172"/>
    </row>
    <row r="116" spans="27:70" s="156" customFormat="1" x14ac:dyDescent="0.15">
      <c r="AA116" s="172"/>
      <c r="AB116" s="172"/>
      <c r="AC116" s="172"/>
      <c r="AD116" s="172"/>
      <c r="AE116" s="173"/>
      <c r="AF116" s="173"/>
      <c r="AG116" s="174"/>
      <c r="AH116" s="172"/>
      <c r="AI116" s="172"/>
      <c r="AJ116" s="173"/>
      <c r="AK116" s="157"/>
      <c r="AL116" s="172"/>
      <c r="AM116" s="172"/>
      <c r="AN116" s="172"/>
      <c r="AO116" s="172"/>
      <c r="AP116" s="172"/>
      <c r="AQ116" s="172"/>
      <c r="AR116" s="172"/>
      <c r="AS116" s="172"/>
      <c r="AT116" s="172"/>
      <c r="AU116" s="172"/>
      <c r="AV116" s="172"/>
      <c r="AW116" s="173"/>
      <c r="AX116" s="173"/>
      <c r="AY116" s="174"/>
      <c r="AZ116" s="172"/>
      <c r="BA116" s="172"/>
      <c r="BB116" s="173"/>
      <c r="BC116" s="157"/>
      <c r="BD116" s="172"/>
      <c r="BE116" s="172"/>
      <c r="BF116" s="172"/>
      <c r="BG116" s="172"/>
      <c r="BH116" s="172"/>
      <c r="BI116" s="172"/>
      <c r="BJ116" s="172"/>
      <c r="BK116" s="172"/>
      <c r="BL116" s="172"/>
      <c r="BM116" s="172"/>
      <c r="BN116" s="173"/>
      <c r="BO116" s="173"/>
      <c r="BP116" s="174"/>
      <c r="BQ116" s="172"/>
      <c r="BR116" s="172"/>
    </row>
    <row r="117" spans="27:70" s="156" customFormat="1" x14ac:dyDescent="0.15">
      <c r="AA117" s="172"/>
      <c r="AB117" s="172"/>
      <c r="AC117" s="172"/>
      <c r="AD117" s="172"/>
      <c r="AE117" s="173"/>
      <c r="AF117" s="173"/>
      <c r="AG117" s="174"/>
      <c r="AH117" s="172"/>
      <c r="AI117" s="172"/>
      <c r="AJ117" s="173"/>
      <c r="AK117" s="157"/>
      <c r="AL117" s="172"/>
      <c r="AM117" s="172"/>
      <c r="AN117" s="172"/>
      <c r="AO117" s="172"/>
      <c r="AP117" s="172"/>
      <c r="AQ117" s="172"/>
      <c r="AR117" s="172"/>
      <c r="AS117" s="172"/>
      <c r="AT117" s="172"/>
      <c r="AU117" s="172"/>
      <c r="AV117" s="172"/>
      <c r="AW117" s="173"/>
      <c r="AX117" s="173"/>
      <c r="AY117" s="174"/>
      <c r="AZ117" s="172"/>
      <c r="BA117" s="172"/>
      <c r="BB117" s="173"/>
      <c r="BC117" s="157"/>
      <c r="BD117" s="172"/>
      <c r="BE117" s="172"/>
      <c r="BF117" s="172"/>
      <c r="BG117" s="172"/>
      <c r="BH117" s="172"/>
      <c r="BI117" s="172"/>
      <c r="BJ117" s="172"/>
      <c r="BK117" s="172"/>
      <c r="BL117" s="172"/>
      <c r="BM117" s="172"/>
      <c r="BN117" s="173"/>
      <c r="BO117" s="173"/>
      <c r="BP117" s="174"/>
      <c r="BQ117" s="172"/>
      <c r="BR117" s="172"/>
    </row>
    <row r="118" spans="27:70" s="156" customFormat="1" x14ac:dyDescent="0.15">
      <c r="AA118" s="172"/>
      <c r="AB118" s="172"/>
      <c r="AC118" s="172"/>
      <c r="AD118" s="172"/>
      <c r="AE118" s="173"/>
      <c r="AF118" s="173"/>
      <c r="AG118" s="174"/>
      <c r="AH118" s="172"/>
      <c r="AI118" s="172"/>
      <c r="AJ118" s="173"/>
      <c r="AK118" s="157"/>
      <c r="AL118" s="172"/>
      <c r="AM118" s="172"/>
      <c r="AN118" s="172"/>
      <c r="AO118" s="172"/>
      <c r="AP118" s="172"/>
      <c r="AQ118" s="172"/>
      <c r="AR118" s="172"/>
      <c r="AS118" s="172"/>
      <c r="AT118" s="172"/>
      <c r="AU118" s="172"/>
      <c r="AV118" s="172"/>
      <c r="AW118" s="173"/>
      <c r="AX118" s="173"/>
      <c r="AY118" s="174"/>
      <c r="AZ118" s="172"/>
      <c r="BA118" s="172"/>
      <c r="BB118" s="173"/>
      <c r="BC118" s="157"/>
      <c r="BD118" s="172"/>
      <c r="BE118" s="172"/>
      <c r="BF118" s="172"/>
      <c r="BG118" s="172"/>
      <c r="BH118" s="172"/>
      <c r="BI118" s="172"/>
      <c r="BJ118" s="172"/>
      <c r="BK118" s="172"/>
      <c r="BL118" s="172"/>
      <c r="BM118" s="172"/>
      <c r="BN118" s="173"/>
      <c r="BO118" s="173"/>
      <c r="BP118" s="174"/>
      <c r="BQ118" s="172"/>
      <c r="BR118" s="172"/>
    </row>
    <row r="119" spans="27:70" s="156" customFormat="1" x14ac:dyDescent="0.15">
      <c r="AA119" s="172"/>
      <c r="AB119" s="172"/>
      <c r="AC119" s="172"/>
      <c r="AD119" s="172"/>
      <c r="AE119" s="173"/>
      <c r="AF119" s="173"/>
      <c r="AG119" s="174"/>
      <c r="AH119" s="172"/>
      <c r="AI119" s="172"/>
      <c r="AJ119" s="173"/>
      <c r="AK119" s="157"/>
      <c r="AL119" s="172"/>
      <c r="AM119" s="172"/>
      <c r="AN119" s="172"/>
      <c r="AO119" s="172"/>
      <c r="AP119" s="172"/>
      <c r="AQ119" s="172"/>
      <c r="AR119" s="172"/>
      <c r="AS119" s="172"/>
      <c r="AT119" s="172"/>
      <c r="AU119" s="172"/>
      <c r="AV119" s="172"/>
      <c r="AW119" s="173"/>
      <c r="AX119" s="173"/>
      <c r="AY119" s="174"/>
      <c r="AZ119" s="172"/>
      <c r="BA119" s="172"/>
      <c r="BB119" s="173"/>
      <c r="BC119" s="157"/>
      <c r="BD119" s="172"/>
      <c r="BE119" s="172"/>
      <c r="BF119" s="172"/>
      <c r="BG119" s="172"/>
      <c r="BH119" s="172"/>
      <c r="BI119" s="172"/>
      <c r="BJ119" s="172"/>
      <c r="BK119" s="172"/>
      <c r="BL119" s="172"/>
      <c r="BM119" s="172"/>
      <c r="BN119" s="173"/>
      <c r="BO119" s="173"/>
      <c r="BP119" s="174"/>
      <c r="BQ119" s="172"/>
      <c r="BR119" s="172"/>
    </row>
    <row r="120" spans="27:70" s="156" customFormat="1" x14ac:dyDescent="0.15">
      <c r="AA120" s="172"/>
      <c r="AB120" s="172"/>
      <c r="AC120" s="172"/>
      <c r="AD120" s="172"/>
      <c r="AE120" s="173"/>
      <c r="AF120" s="173"/>
      <c r="AG120" s="174"/>
      <c r="AH120" s="172"/>
      <c r="AI120" s="172"/>
      <c r="AJ120" s="173"/>
      <c r="AK120" s="157"/>
      <c r="AL120" s="172"/>
      <c r="AM120" s="172"/>
      <c r="AN120" s="172"/>
      <c r="AO120" s="172"/>
      <c r="AP120" s="172"/>
      <c r="AQ120" s="172"/>
      <c r="AR120" s="172"/>
      <c r="AS120" s="172"/>
      <c r="AT120" s="172"/>
      <c r="AU120" s="172"/>
      <c r="AV120" s="172"/>
      <c r="AW120" s="173"/>
      <c r="AX120" s="173"/>
      <c r="AY120" s="174"/>
      <c r="AZ120" s="172"/>
      <c r="BA120" s="172"/>
      <c r="BB120" s="173"/>
      <c r="BC120" s="157"/>
      <c r="BD120" s="172"/>
      <c r="BE120" s="172"/>
      <c r="BF120" s="172"/>
      <c r="BG120" s="172"/>
      <c r="BH120" s="172"/>
      <c r="BI120" s="172"/>
      <c r="BJ120" s="172"/>
      <c r="BK120" s="172"/>
      <c r="BL120" s="172"/>
      <c r="BM120" s="172"/>
      <c r="BN120" s="173"/>
      <c r="BO120" s="173"/>
      <c r="BP120" s="174"/>
      <c r="BQ120" s="172"/>
      <c r="BR120" s="172"/>
    </row>
    <row r="121" spans="27:70" s="156" customFormat="1" x14ac:dyDescent="0.15">
      <c r="AA121" s="172"/>
      <c r="AB121" s="172"/>
      <c r="AC121" s="172"/>
      <c r="AD121" s="172"/>
      <c r="AE121" s="173"/>
      <c r="AF121" s="173"/>
      <c r="AG121" s="174"/>
      <c r="AH121" s="172"/>
      <c r="AI121" s="172"/>
      <c r="AJ121" s="173"/>
      <c r="AK121" s="157"/>
      <c r="AL121" s="172"/>
      <c r="AM121" s="172"/>
      <c r="AN121" s="172"/>
      <c r="AO121" s="172"/>
      <c r="AP121" s="172"/>
      <c r="AQ121" s="172"/>
      <c r="AR121" s="172"/>
      <c r="AS121" s="172"/>
      <c r="AT121" s="172"/>
      <c r="AU121" s="172"/>
      <c r="AV121" s="172"/>
      <c r="AW121" s="173"/>
      <c r="AX121" s="173"/>
      <c r="AY121" s="174"/>
      <c r="AZ121" s="172"/>
      <c r="BA121" s="172"/>
      <c r="BB121" s="173"/>
      <c r="BC121" s="157"/>
      <c r="BD121" s="172"/>
      <c r="BE121" s="172"/>
      <c r="BF121" s="172"/>
      <c r="BG121" s="172"/>
      <c r="BH121" s="172"/>
      <c r="BI121" s="172"/>
      <c r="BJ121" s="172"/>
      <c r="BK121" s="172"/>
      <c r="BL121" s="172"/>
      <c r="BM121" s="172"/>
      <c r="BN121" s="173"/>
      <c r="BO121" s="173"/>
      <c r="BP121" s="174"/>
      <c r="BQ121" s="172"/>
      <c r="BR121" s="172"/>
    </row>
    <row r="122" spans="27:70" s="156" customFormat="1" x14ac:dyDescent="0.15">
      <c r="AA122" s="172"/>
      <c r="AB122" s="172"/>
      <c r="AC122" s="172"/>
      <c r="AD122" s="172"/>
      <c r="AE122" s="173"/>
      <c r="AF122" s="173"/>
      <c r="AG122" s="174"/>
      <c r="AH122" s="172"/>
      <c r="AI122" s="172"/>
      <c r="AJ122" s="173"/>
      <c r="AK122" s="157"/>
      <c r="AL122" s="172"/>
      <c r="AM122" s="172"/>
      <c r="AN122" s="172"/>
      <c r="AO122" s="172"/>
      <c r="AP122" s="172"/>
      <c r="AQ122" s="172"/>
      <c r="AR122" s="172"/>
      <c r="AS122" s="172"/>
      <c r="AT122" s="172"/>
      <c r="AU122" s="172"/>
      <c r="AV122" s="172"/>
      <c r="AW122" s="173"/>
      <c r="AX122" s="173"/>
      <c r="AY122" s="174"/>
      <c r="AZ122" s="172"/>
      <c r="BA122" s="172"/>
      <c r="BB122" s="173"/>
      <c r="BC122" s="157"/>
      <c r="BD122" s="172"/>
      <c r="BE122" s="172"/>
      <c r="BF122" s="172"/>
      <c r="BG122" s="172"/>
      <c r="BH122" s="172"/>
      <c r="BI122" s="172"/>
      <c r="BJ122" s="172"/>
      <c r="BK122" s="172"/>
      <c r="BL122" s="172"/>
      <c r="BM122" s="172"/>
      <c r="BN122" s="173"/>
      <c r="BO122" s="173"/>
      <c r="BP122" s="174"/>
      <c r="BQ122" s="172"/>
      <c r="BR122" s="172"/>
    </row>
    <row r="123" spans="27:70" s="156" customFormat="1" x14ac:dyDescent="0.15">
      <c r="AA123" s="172"/>
      <c r="AB123" s="172"/>
      <c r="AC123" s="172"/>
      <c r="AD123" s="172"/>
      <c r="AE123" s="173"/>
      <c r="AF123" s="173"/>
      <c r="AG123" s="174"/>
      <c r="AH123" s="172"/>
      <c r="AI123" s="172"/>
      <c r="AJ123" s="173"/>
      <c r="AK123" s="157"/>
      <c r="AL123" s="172"/>
      <c r="AM123" s="172"/>
      <c r="AN123" s="172"/>
      <c r="AO123" s="172"/>
      <c r="AP123" s="172"/>
      <c r="AQ123" s="172"/>
      <c r="AR123" s="172"/>
      <c r="AS123" s="172"/>
      <c r="AT123" s="172"/>
      <c r="AU123" s="172"/>
      <c r="AV123" s="172"/>
      <c r="AW123" s="173"/>
      <c r="AX123" s="173"/>
      <c r="AY123" s="174"/>
      <c r="AZ123" s="172"/>
      <c r="BA123" s="172"/>
      <c r="BB123" s="173"/>
      <c r="BC123" s="157"/>
      <c r="BD123" s="172"/>
      <c r="BE123" s="172"/>
      <c r="BF123" s="172"/>
      <c r="BG123" s="172"/>
      <c r="BH123" s="172"/>
      <c r="BI123" s="172"/>
      <c r="BJ123" s="172"/>
      <c r="BK123" s="172"/>
      <c r="BL123" s="172"/>
      <c r="BM123" s="172"/>
      <c r="BN123" s="173"/>
      <c r="BO123" s="173"/>
      <c r="BP123" s="174"/>
      <c r="BQ123" s="172"/>
      <c r="BR123" s="172"/>
    </row>
    <row r="124" spans="27:70" s="156" customFormat="1" x14ac:dyDescent="0.15">
      <c r="AA124" s="172"/>
      <c r="AB124" s="172"/>
      <c r="AC124" s="172"/>
      <c r="AD124" s="172"/>
      <c r="AE124" s="173"/>
      <c r="AF124" s="173"/>
      <c r="AG124" s="174"/>
      <c r="AH124" s="172"/>
      <c r="AI124" s="172"/>
      <c r="AJ124" s="173"/>
      <c r="AK124" s="157"/>
      <c r="AL124" s="172"/>
      <c r="AM124" s="172"/>
      <c r="AN124" s="172"/>
      <c r="AO124" s="172"/>
      <c r="AP124" s="172"/>
      <c r="AQ124" s="172"/>
      <c r="AR124" s="172"/>
      <c r="AS124" s="172"/>
      <c r="AT124" s="172"/>
      <c r="AU124" s="172"/>
      <c r="AV124" s="172"/>
      <c r="AW124" s="173"/>
      <c r="AX124" s="173"/>
      <c r="AY124" s="174"/>
      <c r="AZ124" s="172"/>
      <c r="BA124" s="172"/>
      <c r="BB124" s="173"/>
      <c r="BC124" s="157"/>
      <c r="BD124" s="172"/>
      <c r="BE124" s="172"/>
      <c r="BF124" s="172"/>
      <c r="BG124" s="172"/>
      <c r="BH124" s="172"/>
      <c r="BI124" s="172"/>
      <c r="BJ124" s="172"/>
      <c r="BK124" s="172"/>
      <c r="BL124" s="172"/>
      <c r="BM124" s="172"/>
      <c r="BN124" s="173"/>
      <c r="BO124" s="173"/>
      <c r="BP124" s="174"/>
      <c r="BQ124" s="172"/>
      <c r="BR124" s="172"/>
    </row>
    <row r="125" spans="27:70" s="156" customFormat="1" x14ac:dyDescent="0.15">
      <c r="AA125" s="172"/>
      <c r="AB125" s="172"/>
      <c r="AC125" s="172"/>
      <c r="AD125" s="172"/>
      <c r="AE125" s="173"/>
      <c r="AF125" s="173"/>
      <c r="AG125" s="174"/>
      <c r="AH125" s="172"/>
      <c r="AI125" s="172"/>
      <c r="AJ125" s="173"/>
      <c r="AK125" s="157"/>
      <c r="AL125" s="172"/>
      <c r="AM125" s="172"/>
      <c r="AN125" s="172"/>
      <c r="AO125" s="172"/>
      <c r="AP125" s="172"/>
      <c r="AQ125" s="172"/>
      <c r="AR125" s="172"/>
      <c r="AS125" s="172"/>
      <c r="AT125" s="172"/>
      <c r="AU125" s="172"/>
      <c r="AV125" s="172"/>
      <c r="AW125" s="173"/>
      <c r="AX125" s="173"/>
      <c r="AY125" s="174"/>
      <c r="AZ125" s="172"/>
      <c r="BA125" s="172"/>
      <c r="BB125" s="173"/>
      <c r="BC125" s="157"/>
      <c r="BD125" s="172"/>
      <c r="BE125" s="172"/>
      <c r="BF125" s="172"/>
      <c r="BG125" s="172"/>
      <c r="BH125" s="172"/>
      <c r="BI125" s="172"/>
      <c r="BJ125" s="172"/>
      <c r="BK125" s="172"/>
      <c r="BL125" s="172"/>
      <c r="BM125" s="172"/>
      <c r="BN125" s="173"/>
      <c r="BO125" s="173"/>
      <c r="BP125" s="174"/>
      <c r="BQ125" s="172"/>
      <c r="BR125" s="172"/>
    </row>
    <row r="126" spans="27:70" s="156" customFormat="1" x14ac:dyDescent="0.15">
      <c r="AA126" s="172"/>
      <c r="AB126" s="172"/>
      <c r="AC126" s="172"/>
      <c r="AD126" s="172"/>
      <c r="AE126" s="173"/>
      <c r="AF126" s="173"/>
      <c r="AG126" s="174"/>
      <c r="AH126" s="172"/>
      <c r="AI126" s="172"/>
      <c r="AJ126" s="173"/>
      <c r="AK126" s="157"/>
      <c r="AL126" s="172"/>
      <c r="AM126" s="172"/>
      <c r="AN126" s="172"/>
      <c r="AO126" s="172"/>
      <c r="AP126" s="172"/>
      <c r="AQ126" s="172"/>
      <c r="AR126" s="172"/>
      <c r="AS126" s="172"/>
      <c r="AT126" s="172"/>
      <c r="AU126" s="172"/>
      <c r="AV126" s="172"/>
      <c r="AW126" s="173"/>
      <c r="AX126" s="173"/>
      <c r="AY126" s="174"/>
      <c r="AZ126" s="172"/>
      <c r="BA126" s="172"/>
      <c r="BB126" s="173"/>
      <c r="BC126" s="157"/>
      <c r="BD126" s="172"/>
      <c r="BE126" s="172"/>
      <c r="BF126" s="172"/>
      <c r="BG126" s="172"/>
      <c r="BH126" s="172"/>
      <c r="BI126" s="172"/>
      <c r="BJ126" s="172"/>
      <c r="BK126" s="172"/>
      <c r="BL126" s="172"/>
      <c r="BM126" s="172"/>
      <c r="BN126" s="173"/>
      <c r="BO126" s="173"/>
      <c r="BP126" s="174"/>
      <c r="BQ126" s="172"/>
      <c r="BR126" s="172"/>
    </row>
    <row r="127" spans="27:70" s="156" customFormat="1" x14ac:dyDescent="0.15">
      <c r="AA127" s="172"/>
      <c r="AB127" s="172"/>
      <c r="AC127" s="172"/>
      <c r="AD127" s="172"/>
      <c r="AE127" s="173"/>
      <c r="AF127" s="173"/>
      <c r="AG127" s="174"/>
      <c r="AH127" s="172"/>
      <c r="AI127" s="172"/>
      <c r="AJ127" s="173"/>
      <c r="AK127" s="157"/>
      <c r="AL127" s="172"/>
      <c r="AM127" s="172"/>
      <c r="AN127" s="172"/>
      <c r="AO127" s="172"/>
      <c r="AP127" s="172"/>
      <c r="AQ127" s="172"/>
      <c r="AR127" s="172"/>
      <c r="AS127" s="172"/>
      <c r="AT127" s="172"/>
      <c r="AU127" s="172"/>
      <c r="AV127" s="172"/>
      <c r="AW127" s="173"/>
      <c r="AX127" s="173"/>
      <c r="AY127" s="174"/>
      <c r="AZ127" s="172"/>
      <c r="BA127" s="172"/>
      <c r="BB127" s="173"/>
      <c r="BC127" s="157"/>
      <c r="BD127" s="172"/>
      <c r="BE127" s="172"/>
      <c r="BF127" s="172"/>
      <c r="BG127" s="172"/>
      <c r="BH127" s="172"/>
      <c r="BI127" s="172"/>
      <c r="BJ127" s="172"/>
      <c r="BK127" s="172"/>
      <c r="BL127" s="172"/>
      <c r="BM127" s="172"/>
      <c r="BN127" s="173"/>
      <c r="BO127" s="173"/>
      <c r="BP127" s="174"/>
      <c r="BQ127" s="172"/>
      <c r="BR127" s="172"/>
    </row>
    <row r="128" spans="27:70" s="156" customFormat="1" x14ac:dyDescent="0.15">
      <c r="AA128" s="172"/>
      <c r="AB128" s="172"/>
      <c r="AC128" s="172"/>
      <c r="AD128" s="172"/>
      <c r="AE128" s="173"/>
      <c r="AF128" s="173"/>
      <c r="AG128" s="174"/>
      <c r="AH128" s="172"/>
      <c r="AI128" s="172"/>
      <c r="AJ128" s="173"/>
      <c r="AK128" s="157"/>
      <c r="AL128" s="172"/>
      <c r="AM128" s="172"/>
      <c r="AN128" s="172"/>
      <c r="AO128" s="172"/>
      <c r="AP128" s="172"/>
      <c r="AQ128" s="172"/>
      <c r="AR128" s="172"/>
      <c r="AS128" s="172"/>
      <c r="AT128" s="172"/>
      <c r="AU128" s="172"/>
      <c r="AV128" s="172"/>
      <c r="AW128" s="173"/>
      <c r="AX128" s="173"/>
      <c r="AY128" s="174"/>
      <c r="AZ128" s="172"/>
      <c r="BA128" s="172"/>
      <c r="BB128" s="173"/>
      <c r="BC128" s="157"/>
      <c r="BD128" s="172"/>
      <c r="BE128" s="172"/>
      <c r="BF128" s="172"/>
      <c r="BG128" s="172"/>
      <c r="BH128" s="172"/>
      <c r="BI128" s="172"/>
      <c r="BJ128" s="172"/>
      <c r="BK128" s="172"/>
      <c r="BL128" s="172"/>
      <c r="BM128" s="172"/>
      <c r="BN128" s="173"/>
      <c r="BO128" s="173"/>
      <c r="BP128" s="174"/>
      <c r="BQ128" s="172"/>
      <c r="BR128" s="172"/>
    </row>
    <row r="129" spans="27:70" s="156" customFormat="1" x14ac:dyDescent="0.15">
      <c r="AA129" s="172"/>
      <c r="AB129" s="172"/>
      <c r="AC129" s="172"/>
      <c r="AD129" s="172"/>
      <c r="AE129" s="173"/>
      <c r="AF129" s="173"/>
      <c r="AG129" s="174"/>
      <c r="AH129" s="172"/>
      <c r="AI129" s="172"/>
      <c r="AJ129" s="173"/>
      <c r="AK129" s="157"/>
      <c r="AL129" s="172"/>
      <c r="AM129" s="172"/>
      <c r="AN129" s="172"/>
      <c r="AO129" s="172"/>
      <c r="AP129" s="172"/>
      <c r="AQ129" s="172"/>
      <c r="AR129" s="172"/>
      <c r="AS129" s="172"/>
      <c r="AT129" s="172"/>
      <c r="AU129" s="172"/>
      <c r="AV129" s="172"/>
      <c r="AW129" s="173"/>
      <c r="AX129" s="173"/>
      <c r="AY129" s="174"/>
      <c r="AZ129" s="172"/>
      <c r="BA129" s="172"/>
      <c r="BB129" s="173"/>
      <c r="BC129" s="157"/>
      <c r="BD129" s="172"/>
      <c r="BE129" s="172"/>
      <c r="BF129" s="172"/>
      <c r="BG129" s="172"/>
      <c r="BH129" s="172"/>
      <c r="BI129" s="172"/>
      <c r="BJ129" s="172"/>
      <c r="BK129" s="172"/>
      <c r="BL129" s="172"/>
      <c r="BM129" s="172"/>
      <c r="BN129" s="173"/>
      <c r="BO129" s="173"/>
      <c r="BP129" s="174"/>
      <c r="BQ129" s="172"/>
      <c r="BR129" s="172"/>
    </row>
    <row r="130" spans="27:70" s="156" customFormat="1" x14ac:dyDescent="0.15">
      <c r="AA130" s="172"/>
      <c r="AB130" s="172"/>
      <c r="AC130" s="172"/>
      <c r="AD130" s="172"/>
      <c r="AE130" s="173"/>
      <c r="AF130" s="173"/>
      <c r="AG130" s="174"/>
      <c r="AH130" s="172"/>
      <c r="AI130" s="172"/>
      <c r="AJ130" s="173"/>
      <c r="AK130" s="157"/>
      <c r="AL130" s="172"/>
      <c r="AM130" s="172"/>
      <c r="AN130" s="172"/>
      <c r="AO130" s="172"/>
      <c r="AP130" s="172"/>
      <c r="AQ130" s="172"/>
      <c r="AR130" s="172"/>
      <c r="AS130" s="172"/>
      <c r="AT130" s="172"/>
      <c r="AU130" s="172"/>
      <c r="AV130" s="172"/>
      <c r="AW130" s="173"/>
      <c r="AX130" s="173"/>
      <c r="AY130" s="174"/>
      <c r="AZ130" s="172"/>
      <c r="BA130" s="172"/>
      <c r="BB130" s="173"/>
      <c r="BC130" s="157"/>
      <c r="BD130" s="172"/>
      <c r="BE130" s="172"/>
      <c r="BF130" s="172"/>
      <c r="BG130" s="172"/>
      <c r="BH130" s="172"/>
      <c r="BI130" s="172"/>
      <c r="BJ130" s="172"/>
      <c r="BK130" s="172"/>
      <c r="BL130" s="172"/>
      <c r="BM130" s="172"/>
      <c r="BN130" s="173"/>
      <c r="BO130" s="173"/>
      <c r="BP130" s="174"/>
      <c r="BQ130" s="172"/>
      <c r="BR130" s="172"/>
    </row>
    <row r="131" spans="27:70" s="156" customFormat="1" x14ac:dyDescent="0.15">
      <c r="AA131" s="172"/>
      <c r="AB131" s="172"/>
      <c r="AC131" s="172"/>
      <c r="AD131" s="172"/>
      <c r="AE131" s="173"/>
      <c r="AF131" s="173"/>
      <c r="AG131" s="174"/>
      <c r="AH131" s="172"/>
      <c r="AI131" s="172"/>
      <c r="AJ131" s="173"/>
      <c r="AK131" s="157"/>
      <c r="AL131" s="172"/>
      <c r="AM131" s="172"/>
      <c r="AN131" s="172"/>
      <c r="AO131" s="172"/>
      <c r="AP131" s="172"/>
      <c r="AQ131" s="172"/>
      <c r="AR131" s="172"/>
      <c r="AS131" s="172"/>
      <c r="AT131" s="172"/>
      <c r="AU131" s="172"/>
      <c r="AV131" s="172"/>
      <c r="AW131" s="173"/>
      <c r="AX131" s="173"/>
      <c r="AY131" s="174"/>
      <c r="AZ131" s="172"/>
      <c r="BA131" s="172"/>
      <c r="BB131" s="173"/>
      <c r="BC131" s="157"/>
      <c r="BD131" s="172"/>
      <c r="BE131" s="172"/>
      <c r="BF131" s="172"/>
      <c r="BG131" s="172"/>
      <c r="BH131" s="172"/>
      <c r="BI131" s="172"/>
      <c r="BJ131" s="172"/>
      <c r="BK131" s="172"/>
      <c r="BL131" s="172"/>
      <c r="BM131" s="172"/>
      <c r="BN131" s="173"/>
      <c r="BO131" s="173"/>
      <c r="BP131" s="174"/>
      <c r="BQ131" s="172"/>
      <c r="BR131" s="172"/>
    </row>
    <row r="132" spans="27:70" s="156" customFormat="1" x14ac:dyDescent="0.15">
      <c r="AA132" s="172"/>
      <c r="AB132" s="172"/>
      <c r="AC132" s="172"/>
      <c r="AD132" s="172"/>
      <c r="AE132" s="173"/>
      <c r="AF132" s="173"/>
      <c r="AG132" s="174"/>
      <c r="AH132" s="172"/>
      <c r="AI132" s="172"/>
      <c r="AJ132" s="173"/>
      <c r="AK132" s="157"/>
      <c r="AL132" s="172"/>
      <c r="AM132" s="172"/>
      <c r="AN132" s="172"/>
      <c r="AO132" s="172"/>
      <c r="AP132" s="172"/>
      <c r="AQ132" s="172"/>
      <c r="AR132" s="172"/>
      <c r="AS132" s="172"/>
      <c r="AT132" s="172"/>
      <c r="AU132" s="172"/>
      <c r="AV132" s="172"/>
      <c r="AW132" s="173"/>
      <c r="AX132" s="173"/>
      <c r="AY132" s="174"/>
      <c r="AZ132" s="172"/>
      <c r="BA132" s="172"/>
      <c r="BB132" s="173"/>
      <c r="BC132" s="157"/>
      <c r="BD132" s="172"/>
      <c r="BE132" s="172"/>
      <c r="BF132" s="172"/>
      <c r="BG132" s="172"/>
      <c r="BH132" s="172"/>
      <c r="BI132" s="172"/>
      <c r="BJ132" s="172"/>
      <c r="BK132" s="172"/>
      <c r="BL132" s="172"/>
      <c r="BM132" s="172"/>
      <c r="BN132" s="173"/>
      <c r="BO132" s="173"/>
      <c r="BP132" s="174"/>
      <c r="BQ132" s="172"/>
      <c r="BR132" s="172"/>
    </row>
    <row r="133" spans="27:70" s="156" customFormat="1" x14ac:dyDescent="0.15">
      <c r="AA133" s="172"/>
      <c r="AB133" s="172"/>
      <c r="AC133" s="172"/>
      <c r="AD133" s="172"/>
      <c r="AE133" s="173"/>
      <c r="AF133" s="173"/>
      <c r="AG133" s="174"/>
      <c r="AH133" s="172"/>
      <c r="AI133" s="172"/>
      <c r="AJ133" s="173"/>
      <c r="AK133" s="157"/>
      <c r="AL133" s="172"/>
      <c r="AM133" s="172"/>
      <c r="AN133" s="172"/>
      <c r="AO133" s="172"/>
      <c r="AP133" s="172"/>
      <c r="AQ133" s="172"/>
      <c r="AR133" s="172"/>
      <c r="AS133" s="172"/>
      <c r="AT133" s="172"/>
      <c r="AU133" s="172"/>
      <c r="AV133" s="172"/>
      <c r="AW133" s="173"/>
      <c r="AX133" s="173"/>
      <c r="AY133" s="174"/>
      <c r="AZ133" s="172"/>
      <c r="BA133" s="172"/>
      <c r="BB133" s="173"/>
      <c r="BC133" s="157"/>
      <c r="BD133" s="172"/>
      <c r="BE133" s="172"/>
      <c r="BF133" s="172"/>
      <c r="BG133" s="172"/>
      <c r="BH133" s="172"/>
      <c r="BI133" s="172"/>
      <c r="BJ133" s="172"/>
      <c r="BK133" s="172"/>
      <c r="BL133" s="172"/>
      <c r="BM133" s="172"/>
      <c r="BN133" s="173"/>
      <c r="BO133" s="173"/>
      <c r="BP133" s="174"/>
      <c r="BQ133" s="172"/>
      <c r="BR133" s="172"/>
    </row>
    <row r="134" spans="27:70" s="156" customFormat="1" x14ac:dyDescent="0.15">
      <c r="AA134" s="172"/>
      <c r="AB134" s="172"/>
      <c r="AC134" s="172"/>
      <c r="AD134" s="172"/>
      <c r="AE134" s="173"/>
      <c r="AF134" s="173"/>
      <c r="AG134" s="174"/>
      <c r="AH134" s="172"/>
      <c r="AI134" s="172"/>
      <c r="AJ134" s="173"/>
      <c r="AK134" s="157"/>
      <c r="AL134" s="172"/>
      <c r="AM134" s="172"/>
      <c r="AN134" s="172"/>
      <c r="AO134" s="172"/>
      <c r="AP134" s="172"/>
      <c r="AQ134" s="172"/>
      <c r="AR134" s="172"/>
      <c r="AS134" s="172"/>
      <c r="AT134" s="172"/>
      <c r="AU134" s="172"/>
      <c r="AV134" s="172"/>
      <c r="AW134" s="173"/>
      <c r="AX134" s="173"/>
      <c r="AY134" s="174"/>
      <c r="AZ134" s="172"/>
      <c r="BA134" s="172"/>
      <c r="BB134" s="173"/>
      <c r="BC134" s="157"/>
      <c r="BD134" s="172"/>
      <c r="BE134" s="172"/>
      <c r="BF134" s="172"/>
      <c r="BG134" s="172"/>
      <c r="BH134" s="172"/>
      <c r="BI134" s="172"/>
      <c r="BJ134" s="172"/>
      <c r="BK134" s="172"/>
      <c r="BL134" s="172"/>
      <c r="BM134" s="172"/>
      <c r="BN134" s="173"/>
      <c r="BO134" s="173"/>
      <c r="BP134" s="174"/>
      <c r="BQ134" s="172"/>
      <c r="BR134" s="172"/>
    </row>
    <row r="135" spans="27:70" s="156" customFormat="1" x14ac:dyDescent="0.15">
      <c r="AA135" s="172"/>
      <c r="AB135" s="172"/>
      <c r="AC135" s="172"/>
      <c r="AD135" s="172"/>
      <c r="AE135" s="173"/>
      <c r="AF135" s="173"/>
      <c r="AG135" s="174"/>
      <c r="AH135" s="172"/>
      <c r="AI135" s="172"/>
      <c r="AJ135" s="173"/>
      <c r="AK135" s="157"/>
      <c r="AL135" s="172"/>
      <c r="AM135" s="172"/>
      <c r="AN135" s="172"/>
      <c r="AO135" s="172"/>
      <c r="AP135" s="172"/>
      <c r="AQ135" s="172"/>
      <c r="AR135" s="172"/>
      <c r="AS135" s="172"/>
      <c r="AT135" s="172"/>
      <c r="AU135" s="172"/>
      <c r="AV135" s="172"/>
      <c r="AW135" s="173"/>
      <c r="AX135" s="173"/>
      <c r="AY135" s="174"/>
      <c r="AZ135" s="172"/>
      <c r="BA135" s="172"/>
      <c r="BB135" s="173"/>
      <c r="BC135" s="157"/>
      <c r="BD135" s="172"/>
      <c r="BE135" s="172"/>
      <c r="BF135" s="172"/>
      <c r="BG135" s="172"/>
      <c r="BH135" s="172"/>
      <c r="BI135" s="172"/>
      <c r="BJ135" s="172"/>
      <c r="BK135" s="172"/>
      <c r="BL135" s="172"/>
      <c r="BM135" s="172"/>
      <c r="BN135" s="173"/>
      <c r="BO135" s="173"/>
      <c r="BP135" s="174"/>
      <c r="BQ135" s="172"/>
      <c r="BR135" s="172"/>
    </row>
    <row r="136" spans="27:70" s="156" customFormat="1" x14ac:dyDescent="0.15">
      <c r="AA136" s="172"/>
      <c r="AB136" s="172"/>
      <c r="AC136" s="172"/>
      <c r="AD136" s="172"/>
      <c r="AE136" s="173"/>
      <c r="AF136" s="173"/>
      <c r="AG136" s="174"/>
      <c r="AH136" s="172"/>
      <c r="AI136" s="172"/>
      <c r="AJ136" s="173"/>
      <c r="AK136" s="157"/>
      <c r="AL136" s="172"/>
      <c r="AM136" s="172"/>
      <c r="AN136" s="172"/>
      <c r="AO136" s="172"/>
      <c r="AP136" s="172"/>
      <c r="AQ136" s="172"/>
      <c r="AR136" s="172"/>
      <c r="AS136" s="172"/>
      <c r="AT136" s="172"/>
      <c r="AU136" s="172"/>
      <c r="AV136" s="172"/>
      <c r="AW136" s="173"/>
      <c r="AX136" s="173"/>
      <c r="AY136" s="174"/>
      <c r="AZ136" s="172"/>
      <c r="BA136" s="172"/>
      <c r="BB136" s="173"/>
      <c r="BC136" s="157"/>
      <c r="BD136" s="172"/>
      <c r="BE136" s="172"/>
      <c r="BF136" s="172"/>
      <c r="BG136" s="172"/>
      <c r="BH136" s="172"/>
      <c r="BI136" s="172"/>
      <c r="BJ136" s="172"/>
      <c r="BK136" s="172"/>
      <c r="BL136" s="172"/>
      <c r="BM136" s="172"/>
      <c r="BN136" s="173"/>
      <c r="BO136" s="173"/>
      <c r="BP136" s="174"/>
      <c r="BQ136" s="172"/>
      <c r="BR136" s="172"/>
    </row>
    <row r="137" spans="27:70" s="156" customFormat="1" x14ac:dyDescent="0.15">
      <c r="AA137" s="172"/>
      <c r="AB137" s="172"/>
      <c r="AC137" s="172"/>
      <c r="AD137" s="172"/>
      <c r="AE137" s="173"/>
      <c r="AF137" s="173"/>
      <c r="AG137" s="174"/>
      <c r="AH137" s="172"/>
      <c r="AI137" s="172"/>
      <c r="AJ137" s="173"/>
      <c r="AK137" s="157"/>
      <c r="AL137" s="172"/>
      <c r="AM137" s="172"/>
      <c r="AN137" s="172"/>
      <c r="AO137" s="172"/>
      <c r="AP137" s="172"/>
      <c r="AQ137" s="172"/>
      <c r="AR137" s="172"/>
      <c r="AS137" s="172"/>
      <c r="AT137" s="172"/>
      <c r="AU137" s="172"/>
      <c r="AV137" s="172"/>
      <c r="AW137" s="173"/>
      <c r="AX137" s="173"/>
      <c r="AY137" s="174"/>
      <c r="AZ137" s="172"/>
      <c r="BA137" s="172"/>
      <c r="BB137" s="173"/>
      <c r="BC137" s="157"/>
      <c r="BD137" s="172"/>
      <c r="BE137" s="172"/>
      <c r="BF137" s="172"/>
      <c r="BG137" s="172"/>
      <c r="BH137" s="172"/>
      <c r="BI137" s="172"/>
      <c r="BJ137" s="172"/>
      <c r="BK137" s="172"/>
      <c r="BL137" s="172"/>
      <c r="BM137" s="172"/>
      <c r="BN137" s="173"/>
      <c r="BO137" s="173"/>
      <c r="BP137" s="174"/>
      <c r="BQ137" s="172"/>
      <c r="BR137" s="172"/>
    </row>
    <row r="138" spans="27:70" s="156" customFormat="1" x14ac:dyDescent="0.15">
      <c r="AA138" s="172"/>
      <c r="AB138" s="172"/>
      <c r="AC138" s="172"/>
      <c r="AD138" s="172"/>
      <c r="AE138" s="173"/>
      <c r="AF138" s="173"/>
      <c r="AG138" s="174"/>
      <c r="AH138" s="172"/>
      <c r="AI138" s="172"/>
      <c r="AJ138" s="173"/>
      <c r="AK138" s="157"/>
      <c r="AL138" s="172"/>
      <c r="AM138" s="172"/>
      <c r="AN138" s="172"/>
      <c r="AO138" s="172"/>
      <c r="AP138" s="172"/>
      <c r="AQ138" s="172"/>
      <c r="AR138" s="172"/>
      <c r="AS138" s="172"/>
      <c r="AT138" s="172"/>
      <c r="AU138" s="172"/>
      <c r="AV138" s="172"/>
      <c r="AW138" s="173"/>
      <c r="AX138" s="173"/>
      <c r="AY138" s="174"/>
      <c r="AZ138" s="172"/>
      <c r="BA138" s="172"/>
      <c r="BB138" s="173"/>
      <c r="BC138" s="157"/>
      <c r="BD138" s="172"/>
      <c r="BE138" s="172"/>
      <c r="BF138" s="172"/>
      <c r="BG138" s="172"/>
      <c r="BH138" s="172"/>
      <c r="BI138" s="172"/>
      <c r="BJ138" s="172"/>
      <c r="BK138" s="172"/>
      <c r="BL138" s="172"/>
      <c r="BM138" s="172"/>
      <c r="BN138" s="173"/>
      <c r="BO138" s="173"/>
      <c r="BP138" s="174"/>
      <c r="BQ138" s="172"/>
      <c r="BR138" s="172"/>
    </row>
    <row r="139" spans="27:70" s="156" customFormat="1" x14ac:dyDescent="0.15">
      <c r="AA139" s="172"/>
      <c r="AB139" s="172"/>
      <c r="AC139" s="172"/>
      <c r="AD139" s="172"/>
      <c r="AE139" s="173"/>
      <c r="AF139" s="173"/>
      <c r="AG139" s="174"/>
      <c r="AH139" s="172"/>
      <c r="AI139" s="172"/>
      <c r="AJ139" s="173"/>
      <c r="AK139" s="157"/>
      <c r="AL139" s="172"/>
      <c r="AM139" s="172"/>
      <c r="AN139" s="172"/>
      <c r="AO139" s="172"/>
      <c r="AP139" s="172"/>
      <c r="AQ139" s="172"/>
      <c r="AR139" s="172"/>
      <c r="AS139" s="172"/>
      <c r="AT139" s="172"/>
      <c r="AU139" s="172"/>
      <c r="AV139" s="172"/>
      <c r="AW139" s="173"/>
      <c r="AX139" s="173"/>
      <c r="AY139" s="174"/>
      <c r="AZ139" s="172"/>
      <c r="BA139" s="172"/>
      <c r="BB139" s="173"/>
      <c r="BC139" s="157"/>
      <c r="BD139" s="172"/>
      <c r="BE139" s="172"/>
      <c r="BF139" s="172"/>
      <c r="BG139" s="172"/>
      <c r="BH139" s="172"/>
      <c r="BI139" s="172"/>
      <c r="BJ139" s="172"/>
      <c r="BK139" s="172"/>
      <c r="BL139" s="172"/>
      <c r="BM139" s="172"/>
      <c r="BN139" s="173"/>
      <c r="BO139" s="173"/>
      <c r="BP139" s="174"/>
      <c r="BQ139" s="172"/>
      <c r="BR139" s="172"/>
    </row>
    <row r="140" spans="27:70" s="156" customFormat="1" x14ac:dyDescent="0.15">
      <c r="AA140" s="172"/>
      <c r="AB140" s="172"/>
      <c r="AC140" s="172"/>
      <c r="AD140" s="172"/>
      <c r="AE140" s="173"/>
      <c r="AF140" s="173"/>
      <c r="AG140" s="174"/>
      <c r="AH140" s="172"/>
      <c r="AI140" s="172"/>
      <c r="AJ140" s="173"/>
      <c r="AK140" s="157"/>
      <c r="AL140" s="172"/>
      <c r="AM140" s="172"/>
      <c r="AN140" s="172"/>
      <c r="AO140" s="172"/>
      <c r="AP140" s="172"/>
      <c r="AQ140" s="172"/>
      <c r="AR140" s="172"/>
      <c r="AS140" s="172"/>
      <c r="AT140" s="172"/>
      <c r="AU140" s="172"/>
      <c r="AV140" s="172"/>
      <c r="AW140" s="173"/>
      <c r="AX140" s="173"/>
      <c r="AY140" s="174"/>
      <c r="AZ140" s="172"/>
      <c r="BA140" s="172"/>
      <c r="BB140" s="173"/>
      <c r="BC140" s="157"/>
      <c r="BD140" s="172"/>
      <c r="BE140" s="172"/>
      <c r="BF140" s="172"/>
      <c r="BG140" s="172"/>
      <c r="BH140" s="172"/>
      <c r="BI140" s="172"/>
      <c r="BJ140" s="172"/>
      <c r="BK140" s="172"/>
      <c r="BL140" s="172"/>
      <c r="BM140" s="172"/>
      <c r="BN140" s="173"/>
      <c r="BO140" s="173"/>
      <c r="BP140" s="174"/>
      <c r="BQ140" s="172"/>
      <c r="BR140" s="172"/>
    </row>
    <row r="141" spans="27:70" s="156" customFormat="1" x14ac:dyDescent="0.15">
      <c r="AA141" s="172"/>
      <c r="AB141" s="172"/>
      <c r="AC141" s="172"/>
      <c r="AD141" s="172"/>
      <c r="AE141" s="173"/>
      <c r="AF141" s="173"/>
      <c r="AG141" s="174"/>
      <c r="AH141" s="172"/>
      <c r="AI141" s="172"/>
      <c r="AJ141" s="173"/>
      <c r="AK141" s="157"/>
      <c r="AL141" s="172"/>
      <c r="AM141" s="172"/>
      <c r="AN141" s="172"/>
      <c r="AO141" s="172"/>
      <c r="AP141" s="172"/>
      <c r="AQ141" s="172"/>
      <c r="AR141" s="172"/>
      <c r="AS141" s="172"/>
      <c r="AT141" s="172"/>
      <c r="AU141" s="172"/>
      <c r="AV141" s="172"/>
      <c r="AW141" s="173"/>
      <c r="AX141" s="173"/>
      <c r="AY141" s="174"/>
      <c r="AZ141" s="172"/>
      <c r="BA141" s="172"/>
      <c r="BB141" s="173"/>
      <c r="BC141" s="157"/>
      <c r="BD141" s="172"/>
      <c r="BE141" s="172"/>
      <c r="BF141" s="172"/>
      <c r="BG141" s="172"/>
      <c r="BH141" s="172"/>
      <c r="BI141" s="172"/>
      <c r="BJ141" s="172"/>
      <c r="BK141" s="172"/>
      <c r="BL141" s="172"/>
      <c r="BM141" s="172"/>
      <c r="BN141" s="173"/>
      <c r="BO141" s="173"/>
      <c r="BP141" s="174"/>
      <c r="BQ141" s="172"/>
      <c r="BR141" s="172"/>
    </row>
    <row r="142" spans="27:70" s="156" customFormat="1" x14ac:dyDescent="0.15">
      <c r="AA142" s="172"/>
      <c r="AB142" s="172"/>
      <c r="AC142" s="172"/>
      <c r="AD142" s="172"/>
      <c r="AE142" s="173"/>
      <c r="AF142" s="173"/>
      <c r="AG142" s="174"/>
      <c r="AH142" s="172"/>
      <c r="AI142" s="172"/>
      <c r="AJ142" s="173"/>
      <c r="AK142" s="157"/>
      <c r="AL142" s="172"/>
      <c r="AM142" s="172"/>
      <c r="AN142" s="172"/>
      <c r="AO142" s="172"/>
      <c r="AP142" s="172"/>
      <c r="AQ142" s="172"/>
      <c r="AR142" s="172"/>
      <c r="AS142" s="172"/>
      <c r="AT142" s="172"/>
      <c r="AU142" s="172"/>
      <c r="AV142" s="172"/>
      <c r="AW142" s="173"/>
      <c r="AX142" s="173"/>
      <c r="AY142" s="174"/>
      <c r="AZ142" s="172"/>
      <c r="BA142" s="172"/>
      <c r="BB142" s="173"/>
      <c r="BC142" s="157"/>
      <c r="BD142" s="172"/>
      <c r="BE142" s="172"/>
      <c r="BF142" s="172"/>
      <c r="BG142" s="172"/>
      <c r="BH142" s="172"/>
      <c r="BI142" s="172"/>
      <c r="BJ142" s="172"/>
      <c r="BK142" s="172"/>
      <c r="BL142" s="172"/>
      <c r="BM142" s="172"/>
      <c r="BN142" s="173"/>
      <c r="BO142" s="173"/>
      <c r="BP142" s="174"/>
      <c r="BQ142" s="172"/>
      <c r="BR142" s="172"/>
    </row>
    <row r="143" spans="27:70" s="156" customFormat="1" x14ac:dyDescent="0.15">
      <c r="AA143" s="172"/>
      <c r="AB143" s="172"/>
      <c r="AC143" s="172"/>
      <c r="AD143" s="172"/>
      <c r="AE143" s="173"/>
      <c r="AF143" s="173"/>
      <c r="AG143" s="174"/>
      <c r="AH143" s="172"/>
      <c r="AI143" s="172"/>
      <c r="AJ143" s="173"/>
      <c r="AK143" s="157"/>
      <c r="AL143" s="172"/>
      <c r="AM143" s="172"/>
      <c r="AN143" s="172"/>
      <c r="AO143" s="172"/>
      <c r="AP143" s="172"/>
      <c r="AQ143" s="172"/>
      <c r="AR143" s="172"/>
      <c r="AS143" s="172"/>
      <c r="AT143" s="172"/>
      <c r="AU143" s="172"/>
      <c r="AV143" s="172"/>
      <c r="AW143" s="173"/>
      <c r="AX143" s="173"/>
      <c r="AY143" s="174"/>
      <c r="AZ143" s="172"/>
      <c r="BA143" s="172"/>
      <c r="BB143" s="173"/>
      <c r="BC143" s="157"/>
      <c r="BD143" s="172"/>
      <c r="BE143" s="172"/>
      <c r="BF143" s="172"/>
      <c r="BG143" s="172"/>
      <c r="BH143" s="172"/>
      <c r="BI143" s="172"/>
      <c r="BJ143" s="172"/>
      <c r="BK143" s="172"/>
      <c r="BL143" s="172"/>
      <c r="BM143" s="172"/>
      <c r="BN143" s="173"/>
      <c r="BO143" s="173"/>
      <c r="BP143" s="174"/>
      <c r="BQ143" s="172"/>
      <c r="BR143" s="172"/>
    </row>
    <row r="144" spans="27:70" s="156" customFormat="1" x14ac:dyDescent="0.15">
      <c r="AA144" s="172"/>
      <c r="AB144" s="172"/>
      <c r="AC144" s="172"/>
      <c r="AD144" s="172"/>
      <c r="AE144" s="173"/>
      <c r="AF144" s="173"/>
      <c r="AG144" s="174"/>
      <c r="AH144" s="172"/>
      <c r="AI144" s="172"/>
      <c r="AJ144" s="173"/>
      <c r="AK144" s="157"/>
      <c r="AL144" s="172"/>
      <c r="AM144" s="172"/>
      <c r="AN144" s="172"/>
      <c r="AO144" s="172"/>
      <c r="AP144" s="172"/>
      <c r="AQ144" s="172"/>
      <c r="AR144" s="172"/>
      <c r="AS144" s="172"/>
      <c r="AT144" s="172"/>
      <c r="AU144" s="172"/>
      <c r="AV144" s="172"/>
      <c r="AW144" s="173"/>
      <c r="AX144" s="173"/>
      <c r="AY144" s="174"/>
      <c r="AZ144" s="172"/>
      <c r="BA144" s="172"/>
      <c r="BB144" s="173"/>
      <c r="BC144" s="157"/>
      <c r="BD144" s="172"/>
      <c r="BE144" s="172"/>
      <c r="BF144" s="172"/>
      <c r="BG144" s="172"/>
      <c r="BH144" s="172"/>
      <c r="BI144" s="172"/>
      <c r="BJ144" s="172"/>
      <c r="BK144" s="172"/>
      <c r="BL144" s="172"/>
      <c r="BM144" s="172"/>
      <c r="BN144" s="173"/>
      <c r="BO144" s="173"/>
      <c r="BP144" s="174"/>
      <c r="BQ144" s="172"/>
      <c r="BR144" s="172"/>
    </row>
    <row r="145" spans="27:70" s="156" customFormat="1" x14ac:dyDescent="0.15">
      <c r="AA145" s="172"/>
      <c r="AB145" s="172"/>
      <c r="AC145" s="172"/>
      <c r="AD145" s="172"/>
      <c r="AE145" s="173"/>
      <c r="AF145" s="173"/>
      <c r="AG145" s="174"/>
      <c r="AH145" s="172"/>
      <c r="AI145" s="172"/>
      <c r="AJ145" s="173"/>
      <c r="AK145" s="157"/>
      <c r="AL145" s="172"/>
      <c r="AM145" s="172"/>
      <c r="AN145" s="172"/>
      <c r="AO145" s="172"/>
      <c r="AP145" s="172"/>
      <c r="AQ145" s="172"/>
      <c r="AR145" s="172"/>
      <c r="AS145" s="172"/>
      <c r="AT145" s="172"/>
      <c r="AU145" s="172"/>
      <c r="AV145" s="172"/>
      <c r="AW145" s="173"/>
      <c r="AX145" s="173"/>
      <c r="AY145" s="174"/>
      <c r="AZ145" s="172"/>
      <c r="BA145" s="172"/>
      <c r="BB145" s="173"/>
      <c r="BC145" s="157"/>
      <c r="BD145" s="172"/>
      <c r="BE145" s="172"/>
      <c r="BF145" s="172"/>
      <c r="BG145" s="172"/>
      <c r="BH145" s="172"/>
      <c r="BI145" s="172"/>
      <c r="BJ145" s="172"/>
      <c r="BK145" s="172"/>
      <c r="BL145" s="172"/>
      <c r="BM145" s="172"/>
      <c r="BN145" s="173"/>
      <c r="BO145" s="173"/>
      <c r="BP145" s="174"/>
      <c r="BQ145" s="172"/>
      <c r="BR145" s="172"/>
    </row>
    <row r="146" spans="27:70" s="156" customFormat="1" x14ac:dyDescent="0.15">
      <c r="AA146" s="172"/>
      <c r="AB146" s="172"/>
      <c r="AC146" s="172"/>
      <c r="AD146" s="172"/>
      <c r="AE146" s="173"/>
      <c r="AF146" s="173"/>
      <c r="AG146" s="174"/>
      <c r="AH146" s="172"/>
      <c r="AI146" s="172"/>
      <c r="AJ146" s="173"/>
      <c r="AK146" s="157"/>
      <c r="AL146" s="172"/>
      <c r="AM146" s="172"/>
      <c r="AN146" s="172"/>
      <c r="AO146" s="172"/>
      <c r="AP146" s="172"/>
      <c r="AQ146" s="172"/>
      <c r="AR146" s="172"/>
      <c r="AS146" s="172"/>
      <c r="AT146" s="172"/>
      <c r="AU146" s="172"/>
      <c r="AV146" s="172"/>
      <c r="AW146" s="173"/>
      <c r="AX146" s="173"/>
      <c r="AY146" s="174"/>
      <c r="AZ146" s="172"/>
      <c r="BA146" s="172"/>
      <c r="BB146" s="173"/>
      <c r="BC146" s="157"/>
      <c r="BD146" s="172"/>
      <c r="BE146" s="172"/>
      <c r="BF146" s="172"/>
      <c r="BG146" s="172"/>
      <c r="BH146" s="172"/>
      <c r="BI146" s="172"/>
      <c r="BJ146" s="172"/>
      <c r="BK146" s="172"/>
      <c r="BL146" s="172"/>
      <c r="BM146" s="172"/>
      <c r="BN146" s="173"/>
      <c r="BO146" s="173"/>
      <c r="BP146" s="174"/>
      <c r="BQ146" s="172"/>
      <c r="BR146" s="172"/>
    </row>
    <row r="147" spans="27:70" s="156" customFormat="1" x14ac:dyDescent="0.15">
      <c r="AA147" s="172"/>
      <c r="AB147" s="172"/>
      <c r="AC147" s="172"/>
      <c r="AD147" s="172"/>
      <c r="AE147" s="173"/>
      <c r="AF147" s="173"/>
      <c r="AG147" s="174"/>
      <c r="AH147" s="172"/>
      <c r="AI147" s="172"/>
      <c r="AJ147" s="173"/>
      <c r="AK147" s="157"/>
      <c r="AL147" s="172"/>
      <c r="AM147" s="172"/>
      <c r="AN147" s="172"/>
      <c r="AO147" s="172"/>
      <c r="AP147" s="172"/>
      <c r="AQ147" s="172"/>
      <c r="AR147" s="172"/>
      <c r="AS147" s="172"/>
      <c r="AT147" s="172"/>
      <c r="AU147" s="172"/>
      <c r="AV147" s="172"/>
      <c r="AW147" s="173"/>
      <c r="AX147" s="173"/>
      <c r="AY147" s="174"/>
      <c r="AZ147" s="172"/>
      <c r="BA147" s="172"/>
      <c r="BB147" s="173"/>
      <c r="BC147" s="157"/>
      <c r="BD147" s="172"/>
      <c r="BE147" s="172"/>
      <c r="BF147" s="172"/>
      <c r="BG147" s="172"/>
      <c r="BH147" s="172"/>
      <c r="BI147" s="172"/>
      <c r="BJ147" s="172"/>
      <c r="BK147" s="172"/>
      <c r="BL147" s="172"/>
      <c r="BM147" s="172"/>
      <c r="BN147" s="173"/>
      <c r="BO147" s="173"/>
      <c r="BP147" s="174"/>
      <c r="BQ147" s="172"/>
      <c r="BR147" s="172"/>
    </row>
    <row r="148" spans="27:70" s="156" customFormat="1" x14ac:dyDescent="0.15">
      <c r="AA148" s="172"/>
      <c r="AB148" s="172"/>
      <c r="AC148" s="172"/>
      <c r="AD148" s="172"/>
      <c r="AE148" s="173"/>
      <c r="AF148" s="173"/>
      <c r="AG148" s="174"/>
      <c r="AH148" s="172"/>
      <c r="AI148" s="172"/>
      <c r="AJ148" s="173"/>
      <c r="AK148" s="157"/>
      <c r="AL148" s="172"/>
      <c r="AM148" s="172"/>
      <c r="AN148" s="172"/>
      <c r="AO148" s="172"/>
      <c r="AP148" s="172"/>
      <c r="AQ148" s="172"/>
      <c r="AR148" s="172"/>
      <c r="AS148" s="172"/>
      <c r="AT148" s="172"/>
      <c r="AU148" s="172"/>
      <c r="AV148" s="172"/>
      <c r="AW148" s="173"/>
      <c r="AX148" s="173"/>
      <c r="AY148" s="174"/>
      <c r="AZ148" s="172"/>
      <c r="BA148" s="172"/>
      <c r="BB148" s="173"/>
      <c r="BC148" s="157"/>
      <c r="BD148" s="172"/>
      <c r="BE148" s="172"/>
      <c r="BF148" s="172"/>
      <c r="BG148" s="172"/>
      <c r="BH148" s="172"/>
      <c r="BI148" s="172"/>
      <c r="BJ148" s="172"/>
      <c r="BK148" s="172"/>
      <c r="BL148" s="172"/>
      <c r="BM148" s="172"/>
      <c r="BN148" s="173"/>
      <c r="BO148" s="173"/>
      <c r="BP148" s="174"/>
      <c r="BQ148" s="172"/>
      <c r="BR148" s="172"/>
    </row>
    <row r="149" spans="27:70" s="156" customFormat="1" x14ac:dyDescent="0.15">
      <c r="AA149" s="172"/>
      <c r="AB149" s="172"/>
      <c r="AC149" s="172"/>
      <c r="AD149" s="172"/>
      <c r="AE149" s="173"/>
      <c r="AF149" s="173"/>
      <c r="AG149" s="174"/>
      <c r="AH149" s="172"/>
      <c r="AI149" s="172"/>
      <c r="AJ149" s="173"/>
      <c r="AK149" s="157"/>
      <c r="AL149" s="172"/>
      <c r="AM149" s="172"/>
      <c r="AN149" s="172"/>
      <c r="AO149" s="172"/>
      <c r="AP149" s="172"/>
      <c r="AQ149" s="172"/>
      <c r="AR149" s="172"/>
      <c r="AS149" s="172"/>
      <c r="AT149" s="172"/>
      <c r="AU149" s="172"/>
      <c r="AV149" s="172"/>
      <c r="AW149" s="173"/>
      <c r="AX149" s="173"/>
      <c r="AY149" s="174"/>
      <c r="AZ149" s="172"/>
      <c r="BA149" s="172"/>
      <c r="BB149" s="173"/>
      <c r="BC149" s="157"/>
      <c r="BD149" s="172"/>
      <c r="BE149" s="172"/>
      <c r="BF149" s="172"/>
      <c r="BG149" s="172"/>
      <c r="BH149" s="172"/>
      <c r="BI149" s="172"/>
      <c r="BJ149" s="172"/>
      <c r="BK149" s="172"/>
      <c r="BL149" s="172"/>
      <c r="BM149" s="172"/>
      <c r="BN149" s="173"/>
      <c r="BO149" s="173"/>
      <c r="BP149" s="174"/>
      <c r="BQ149" s="172"/>
      <c r="BR149" s="172"/>
    </row>
    <row r="150" spans="27:70" s="156" customFormat="1" x14ac:dyDescent="0.15">
      <c r="AA150" s="172"/>
      <c r="AB150" s="172"/>
      <c r="AC150" s="172"/>
      <c r="AD150" s="172"/>
      <c r="AE150" s="173"/>
      <c r="AF150" s="173"/>
      <c r="AG150" s="174"/>
      <c r="AH150" s="172"/>
      <c r="AI150" s="172"/>
      <c r="AJ150" s="173"/>
      <c r="AK150" s="157"/>
      <c r="AL150" s="172"/>
      <c r="AM150" s="172"/>
      <c r="AN150" s="172"/>
      <c r="AO150" s="172"/>
      <c r="AP150" s="172"/>
      <c r="AQ150" s="172"/>
      <c r="AR150" s="172"/>
      <c r="AS150" s="172"/>
      <c r="AT150" s="172"/>
      <c r="AU150" s="172"/>
      <c r="AV150" s="172"/>
      <c r="AW150" s="173"/>
      <c r="AX150" s="173"/>
      <c r="AY150" s="174"/>
      <c r="AZ150" s="172"/>
      <c r="BA150" s="172"/>
      <c r="BB150" s="173"/>
      <c r="BC150" s="157"/>
      <c r="BD150" s="172"/>
      <c r="BE150" s="172"/>
      <c r="BF150" s="172"/>
      <c r="BG150" s="172"/>
      <c r="BH150" s="172"/>
      <c r="BI150" s="172"/>
      <c r="BJ150" s="172"/>
      <c r="BK150" s="172"/>
      <c r="BL150" s="172"/>
      <c r="BM150" s="172"/>
      <c r="BN150" s="173"/>
      <c r="BO150" s="173"/>
      <c r="BP150" s="174"/>
      <c r="BQ150" s="172"/>
      <c r="BR150" s="172"/>
    </row>
    <row r="151" spans="27:70" s="156" customFormat="1" x14ac:dyDescent="0.15">
      <c r="AA151" s="172"/>
      <c r="AB151" s="172"/>
      <c r="AC151" s="172"/>
      <c r="AD151" s="172"/>
      <c r="AE151" s="173"/>
      <c r="AF151" s="173"/>
      <c r="AG151" s="174"/>
      <c r="AH151" s="172"/>
      <c r="AI151" s="172"/>
      <c r="AJ151" s="173"/>
      <c r="AK151" s="157"/>
      <c r="AL151" s="172"/>
      <c r="AM151" s="172"/>
      <c r="AN151" s="172"/>
      <c r="AO151" s="172"/>
      <c r="AP151" s="172"/>
      <c r="AQ151" s="172"/>
      <c r="AR151" s="172"/>
      <c r="AS151" s="172"/>
      <c r="AT151" s="172"/>
      <c r="AU151" s="172"/>
      <c r="AV151" s="172"/>
      <c r="AW151" s="173"/>
      <c r="AX151" s="173"/>
      <c r="AY151" s="174"/>
      <c r="AZ151" s="172"/>
      <c r="BA151" s="172"/>
      <c r="BB151" s="173"/>
      <c r="BC151" s="157"/>
      <c r="BD151" s="172"/>
      <c r="BE151" s="172"/>
      <c r="BF151" s="172"/>
      <c r="BG151" s="172"/>
      <c r="BH151" s="172"/>
      <c r="BI151" s="172"/>
      <c r="BJ151" s="172"/>
      <c r="BK151" s="172"/>
      <c r="BL151" s="172"/>
      <c r="BM151" s="172"/>
      <c r="BN151" s="173"/>
      <c r="BO151" s="173"/>
      <c r="BP151" s="174"/>
      <c r="BQ151" s="172"/>
      <c r="BR151" s="172"/>
    </row>
    <row r="152" spans="27:70" s="156" customFormat="1" x14ac:dyDescent="0.15">
      <c r="AA152" s="172"/>
      <c r="AB152" s="172"/>
      <c r="AC152" s="172"/>
      <c r="AD152" s="172"/>
      <c r="AE152" s="173"/>
      <c r="AF152" s="173"/>
      <c r="AG152" s="174"/>
      <c r="AH152" s="172"/>
      <c r="AI152" s="172"/>
      <c r="AJ152" s="173"/>
      <c r="AK152" s="157"/>
      <c r="AL152" s="172"/>
      <c r="AM152" s="172"/>
      <c r="AN152" s="172"/>
      <c r="AO152" s="172"/>
      <c r="AP152" s="172"/>
      <c r="AQ152" s="172"/>
      <c r="AR152" s="172"/>
      <c r="AS152" s="172"/>
      <c r="AT152" s="172"/>
      <c r="AU152" s="172"/>
      <c r="AV152" s="172"/>
      <c r="AW152" s="173"/>
      <c r="AX152" s="173"/>
      <c r="AY152" s="174"/>
      <c r="AZ152" s="172"/>
      <c r="BA152" s="172"/>
      <c r="BB152" s="173"/>
      <c r="BC152" s="157"/>
      <c r="BD152" s="172"/>
      <c r="BE152" s="172"/>
      <c r="BF152" s="172"/>
      <c r="BG152" s="172"/>
      <c r="BH152" s="172"/>
      <c r="BI152" s="172"/>
      <c r="BJ152" s="172"/>
      <c r="BK152" s="172"/>
      <c r="BL152" s="172"/>
      <c r="BM152" s="172"/>
      <c r="BN152" s="173"/>
      <c r="BO152" s="173"/>
      <c r="BP152" s="174"/>
      <c r="BQ152" s="172"/>
      <c r="BR152" s="172"/>
    </row>
    <row r="153" spans="27:70" s="156" customFormat="1" x14ac:dyDescent="0.15">
      <c r="AA153" s="172"/>
      <c r="AB153" s="172"/>
      <c r="AC153" s="172"/>
      <c r="AD153" s="172"/>
      <c r="AE153" s="173"/>
      <c r="AF153" s="173"/>
      <c r="AG153" s="174"/>
      <c r="AH153" s="172"/>
      <c r="AI153" s="172"/>
      <c r="AJ153" s="173"/>
      <c r="AK153" s="157"/>
      <c r="AL153" s="172"/>
      <c r="AM153" s="172"/>
      <c r="AN153" s="172"/>
      <c r="AO153" s="172"/>
      <c r="AP153" s="172"/>
      <c r="AQ153" s="172"/>
      <c r="AR153" s="172"/>
      <c r="AS153" s="172"/>
      <c r="AT153" s="172"/>
      <c r="AU153" s="172"/>
      <c r="AV153" s="172"/>
      <c r="AW153" s="173"/>
      <c r="AX153" s="173"/>
      <c r="AY153" s="174"/>
      <c r="AZ153" s="172"/>
      <c r="BA153" s="172"/>
      <c r="BB153" s="173"/>
      <c r="BC153" s="157"/>
      <c r="BD153" s="172"/>
      <c r="BE153" s="172"/>
      <c r="BF153" s="172"/>
      <c r="BG153" s="172"/>
      <c r="BH153" s="172"/>
      <c r="BI153" s="172"/>
      <c r="BJ153" s="172"/>
      <c r="BK153" s="172"/>
      <c r="BL153" s="172"/>
      <c r="BM153" s="172"/>
      <c r="BN153" s="173"/>
      <c r="BO153" s="173"/>
      <c r="BP153" s="174"/>
      <c r="BQ153" s="172"/>
      <c r="BR153" s="172"/>
    </row>
    <row r="154" spans="27:70" s="156" customFormat="1" x14ac:dyDescent="0.15">
      <c r="AA154" s="172"/>
      <c r="AB154" s="172"/>
      <c r="AC154" s="172"/>
      <c r="AD154" s="172"/>
      <c r="AE154" s="173"/>
      <c r="AF154" s="173"/>
      <c r="AG154" s="174"/>
      <c r="AH154" s="172"/>
      <c r="AI154" s="172"/>
      <c r="AJ154" s="173"/>
      <c r="AK154" s="157"/>
      <c r="AL154" s="172"/>
      <c r="AM154" s="172"/>
      <c r="AN154" s="172"/>
      <c r="AO154" s="172"/>
      <c r="AP154" s="172"/>
      <c r="AQ154" s="172"/>
      <c r="AR154" s="172"/>
      <c r="AS154" s="172"/>
      <c r="AT154" s="172"/>
      <c r="AU154" s="172"/>
      <c r="AV154" s="172"/>
      <c r="AW154" s="173"/>
      <c r="AX154" s="173"/>
      <c r="AY154" s="174"/>
      <c r="AZ154" s="172"/>
      <c r="BA154" s="172"/>
      <c r="BB154" s="173"/>
      <c r="BC154" s="157"/>
      <c r="BD154" s="172"/>
      <c r="BE154" s="172"/>
      <c r="BF154" s="172"/>
      <c r="BG154" s="172"/>
      <c r="BH154" s="172"/>
      <c r="BI154" s="172"/>
      <c r="BJ154" s="172"/>
      <c r="BK154" s="172"/>
      <c r="BL154" s="172"/>
      <c r="BM154" s="172"/>
      <c r="BN154" s="173"/>
      <c r="BO154" s="173"/>
      <c r="BP154" s="174"/>
      <c r="BQ154" s="172"/>
      <c r="BR154" s="172"/>
    </row>
    <row r="155" spans="27:70" s="156" customFormat="1" x14ac:dyDescent="0.15">
      <c r="AA155" s="172"/>
      <c r="AB155" s="172"/>
      <c r="AC155" s="172"/>
      <c r="AD155" s="172"/>
      <c r="AE155" s="173"/>
      <c r="AF155" s="173"/>
      <c r="AG155" s="174"/>
      <c r="AH155" s="172"/>
      <c r="AI155" s="172"/>
      <c r="AJ155" s="173"/>
      <c r="AK155" s="157"/>
      <c r="AL155" s="172"/>
      <c r="AM155" s="172"/>
      <c r="AN155" s="172"/>
      <c r="AO155" s="172"/>
      <c r="AP155" s="172"/>
      <c r="AQ155" s="172"/>
      <c r="AR155" s="172"/>
      <c r="AS155" s="172"/>
      <c r="AT155" s="172"/>
      <c r="AU155" s="172"/>
      <c r="AV155" s="172"/>
      <c r="AW155" s="173"/>
      <c r="AX155" s="173"/>
      <c r="AY155" s="174"/>
      <c r="AZ155" s="172"/>
      <c r="BA155" s="172"/>
      <c r="BB155" s="173"/>
      <c r="BC155" s="157"/>
      <c r="BD155" s="172"/>
      <c r="BE155" s="172"/>
      <c r="BF155" s="172"/>
      <c r="BG155" s="172"/>
      <c r="BH155" s="172"/>
      <c r="BI155" s="172"/>
      <c r="BJ155" s="172"/>
      <c r="BK155" s="172"/>
      <c r="BL155" s="172"/>
      <c r="BM155" s="172"/>
      <c r="BN155" s="173"/>
      <c r="BO155" s="173"/>
      <c r="BP155" s="174"/>
      <c r="BQ155" s="172"/>
      <c r="BR155" s="172"/>
    </row>
    <row r="156" spans="27:70" s="156" customFormat="1" x14ac:dyDescent="0.15">
      <c r="AA156" s="172"/>
      <c r="AB156" s="172"/>
      <c r="AC156" s="172"/>
      <c r="AD156" s="172"/>
      <c r="AE156" s="173"/>
      <c r="AF156" s="173"/>
      <c r="AG156" s="174"/>
      <c r="AH156" s="172"/>
      <c r="AI156" s="172"/>
      <c r="AJ156" s="173"/>
      <c r="AK156" s="157"/>
      <c r="AL156" s="172"/>
      <c r="AM156" s="172"/>
      <c r="AN156" s="172"/>
      <c r="AO156" s="172"/>
      <c r="AP156" s="172"/>
      <c r="AQ156" s="172"/>
      <c r="AR156" s="172"/>
      <c r="AS156" s="172"/>
      <c r="AT156" s="172"/>
      <c r="AU156" s="172"/>
      <c r="AV156" s="172"/>
      <c r="AW156" s="173"/>
      <c r="AX156" s="173"/>
      <c r="AY156" s="174"/>
      <c r="AZ156" s="172"/>
      <c r="BA156" s="172"/>
      <c r="BB156" s="173"/>
      <c r="BC156" s="157"/>
      <c r="BD156" s="172"/>
      <c r="BE156" s="172"/>
      <c r="BF156" s="172"/>
      <c r="BG156" s="172"/>
      <c r="BH156" s="172"/>
      <c r="BI156" s="172"/>
      <c r="BJ156" s="172"/>
      <c r="BK156" s="172"/>
      <c r="BL156" s="172"/>
      <c r="BM156" s="172"/>
      <c r="BN156" s="173"/>
      <c r="BO156" s="173"/>
      <c r="BP156" s="174"/>
      <c r="BQ156" s="172"/>
      <c r="BR156" s="172"/>
    </row>
    <row r="157" spans="27:70" s="156" customFormat="1" x14ac:dyDescent="0.15">
      <c r="AA157" s="172"/>
      <c r="AB157" s="172"/>
      <c r="AC157" s="172"/>
      <c r="AD157" s="172"/>
      <c r="AE157" s="173"/>
      <c r="AF157" s="173"/>
      <c r="AG157" s="174"/>
      <c r="AH157" s="172"/>
      <c r="AI157" s="172"/>
      <c r="AJ157" s="173"/>
      <c r="AK157" s="157"/>
      <c r="AL157" s="172"/>
      <c r="AM157" s="172"/>
      <c r="AN157" s="172"/>
      <c r="AO157" s="172"/>
      <c r="AP157" s="172"/>
      <c r="AQ157" s="172"/>
      <c r="AR157" s="172"/>
      <c r="AS157" s="172"/>
      <c r="AT157" s="172"/>
      <c r="AU157" s="172"/>
      <c r="AV157" s="172"/>
      <c r="AW157" s="173"/>
      <c r="AX157" s="173"/>
      <c r="AY157" s="174"/>
      <c r="AZ157" s="172"/>
      <c r="BA157" s="172"/>
      <c r="BB157" s="173"/>
      <c r="BC157" s="157"/>
      <c r="BD157" s="172"/>
      <c r="BE157" s="172"/>
      <c r="BF157" s="172"/>
      <c r="BG157" s="172"/>
      <c r="BH157" s="172"/>
      <c r="BI157" s="172"/>
      <c r="BJ157" s="172"/>
      <c r="BK157" s="172"/>
      <c r="BL157" s="172"/>
      <c r="BM157" s="172"/>
      <c r="BN157" s="173"/>
      <c r="BO157" s="173"/>
      <c r="BP157" s="174"/>
      <c r="BQ157" s="172"/>
      <c r="BR157" s="172"/>
    </row>
    <row r="158" spans="27:70" s="156" customFormat="1" x14ac:dyDescent="0.15">
      <c r="AA158" s="172"/>
      <c r="AB158" s="172"/>
      <c r="AC158" s="172"/>
      <c r="AD158" s="172"/>
      <c r="AE158" s="173"/>
      <c r="AF158" s="173"/>
      <c r="AG158" s="174"/>
      <c r="AH158" s="172"/>
      <c r="AI158" s="172"/>
      <c r="AJ158" s="173"/>
      <c r="AK158" s="157"/>
      <c r="AL158" s="172"/>
      <c r="AM158" s="172"/>
      <c r="AN158" s="172"/>
      <c r="AO158" s="172"/>
      <c r="AP158" s="172"/>
      <c r="AQ158" s="172"/>
      <c r="AR158" s="172"/>
      <c r="AS158" s="172"/>
      <c r="AT158" s="172"/>
      <c r="AU158" s="172"/>
      <c r="AV158" s="172"/>
      <c r="AW158" s="173"/>
      <c r="AX158" s="173"/>
      <c r="AY158" s="174"/>
      <c r="AZ158" s="172"/>
      <c r="BA158" s="172"/>
      <c r="BB158" s="173"/>
      <c r="BC158" s="157"/>
      <c r="BD158" s="172"/>
      <c r="BE158" s="172"/>
      <c r="BF158" s="172"/>
      <c r="BG158" s="172"/>
      <c r="BH158" s="172"/>
      <c r="BI158" s="172"/>
      <c r="BJ158" s="172"/>
      <c r="BK158" s="172"/>
      <c r="BL158" s="172"/>
      <c r="BM158" s="172"/>
      <c r="BN158" s="173"/>
      <c r="BO158" s="173"/>
      <c r="BP158" s="174"/>
      <c r="BQ158" s="172"/>
      <c r="BR158" s="172"/>
    </row>
    <row r="159" spans="27:70" s="156" customFormat="1" x14ac:dyDescent="0.15">
      <c r="AA159" s="172"/>
      <c r="AB159" s="172"/>
      <c r="AC159" s="172"/>
      <c r="AD159" s="172"/>
      <c r="AE159" s="173"/>
      <c r="AF159" s="173"/>
      <c r="AG159" s="174"/>
      <c r="AH159" s="172"/>
      <c r="AI159" s="172"/>
      <c r="AJ159" s="173"/>
      <c r="AK159" s="157"/>
      <c r="AL159" s="172"/>
      <c r="AM159" s="172"/>
      <c r="AN159" s="172"/>
      <c r="AO159" s="172"/>
      <c r="AP159" s="172"/>
      <c r="AQ159" s="172"/>
      <c r="AR159" s="172"/>
      <c r="AS159" s="172"/>
      <c r="AT159" s="172"/>
      <c r="AU159" s="172"/>
      <c r="AV159" s="172"/>
      <c r="AW159" s="173"/>
      <c r="AX159" s="173"/>
      <c r="AY159" s="174"/>
      <c r="AZ159" s="172"/>
      <c r="BA159" s="172"/>
      <c r="BB159" s="173"/>
      <c r="BC159" s="157"/>
      <c r="BD159" s="172"/>
      <c r="BE159" s="172"/>
      <c r="BF159" s="172"/>
      <c r="BG159" s="172"/>
      <c r="BH159" s="172"/>
      <c r="BI159" s="172"/>
      <c r="BJ159" s="172"/>
      <c r="BK159" s="172"/>
      <c r="BL159" s="172"/>
      <c r="BM159" s="172"/>
      <c r="BN159" s="173"/>
      <c r="BO159" s="173"/>
      <c r="BP159" s="174"/>
      <c r="BQ159" s="172"/>
      <c r="BR159" s="172"/>
    </row>
    <row r="160" spans="27:70" s="156" customFormat="1" x14ac:dyDescent="0.15">
      <c r="AA160" s="172"/>
      <c r="AB160" s="172"/>
      <c r="AC160" s="172"/>
      <c r="AD160" s="172"/>
      <c r="AE160" s="173"/>
      <c r="AF160" s="173"/>
      <c r="AG160" s="174"/>
      <c r="AH160" s="172"/>
      <c r="AI160" s="172"/>
      <c r="AJ160" s="173"/>
      <c r="AK160" s="157"/>
      <c r="AL160" s="172"/>
      <c r="AM160" s="172"/>
      <c r="AN160" s="172"/>
      <c r="AO160" s="172"/>
      <c r="AP160" s="172"/>
      <c r="AQ160" s="172"/>
      <c r="AR160" s="172"/>
      <c r="AS160" s="172"/>
      <c r="AT160" s="172"/>
      <c r="AU160" s="172"/>
      <c r="AV160" s="172"/>
      <c r="AW160" s="173"/>
      <c r="AX160" s="173"/>
      <c r="AY160" s="174"/>
      <c r="AZ160" s="172"/>
      <c r="BA160" s="172"/>
      <c r="BB160" s="173"/>
      <c r="BC160" s="157"/>
      <c r="BD160" s="172"/>
      <c r="BE160" s="172"/>
      <c r="BF160" s="172"/>
      <c r="BG160" s="172"/>
      <c r="BH160" s="172"/>
      <c r="BI160" s="172"/>
      <c r="BJ160" s="172"/>
      <c r="BK160" s="172"/>
      <c r="BL160" s="172"/>
      <c r="BM160" s="172"/>
      <c r="BN160" s="173"/>
      <c r="BO160" s="173"/>
      <c r="BP160" s="174"/>
      <c r="BQ160" s="172"/>
      <c r="BR160" s="172"/>
    </row>
    <row r="161" spans="27:70" s="156" customFormat="1" x14ac:dyDescent="0.15">
      <c r="AA161" s="172"/>
      <c r="AB161" s="172"/>
      <c r="AC161" s="172"/>
      <c r="AD161" s="172"/>
      <c r="AE161" s="173"/>
      <c r="AF161" s="173"/>
      <c r="AG161" s="174"/>
      <c r="AH161" s="172"/>
      <c r="AI161" s="172"/>
      <c r="AJ161" s="173"/>
      <c r="AK161" s="157"/>
      <c r="AL161" s="172"/>
      <c r="AM161" s="172"/>
      <c r="AN161" s="172"/>
      <c r="AO161" s="172"/>
      <c r="AP161" s="172"/>
      <c r="AQ161" s="172"/>
      <c r="AR161" s="172"/>
      <c r="AS161" s="172"/>
      <c r="AT161" s="172"/>
      <c r="AU161" s="172"/>
      <c r="AV161" s="172"/>
      <c r="AW161" s="173"/>
      <c r="AX161" s="173"/>
      <c r="AY161" s="174"/>
      <c r="AZ161" s="172"/>
      <c r="BA161" s="172"/>
      <c r="BB161" s="173"/>
      <c r="BC161" s="157"/>
      <c r="BD161" s="172"/>
      <c r="BE161" s="172"/>
      <c r="BF161" s="172"/>
      <c r="BG161" s="172"/>
      <c r="BH161" s="172"/>
      <c r="BI161" s="172"/>
      <c r="BJ161" s="172"/>
      <c r="BK161" s="172"/>
      <c r="BL161" s="172"/>
      <c r="BM161" s="172"/>
      <c r="BN161" s="173"/>
      <c r="BO161" s="173"/>
      <c r="BP161" s="174"/>
      <c r="BQ161" s="172"/>
      <c r="BR161" s="172"/>
    </row>
    <row r="162" spans="27:70" s="156" customFormat="1" x14ac:dyDescent="0.15">
      <c r="AA162" s="172"/>
      <c r="AB162" s="172"/>
      <c r="AC162" s="172"/>
      <c r="AD162" s="172"/>
      <c r="AE162" s="173"/>
      <c r="AF162" s="173"/>
      <c r="AG162" s="174"/>
      <c r="AH162" s="172"/>
      <c r="AI162" s="172"/>
      <c r="AJ162" s="173"/>
      <c r="AK162" s="157"/>
      <c r="AL162" s="172"/>
      <c r="AM162" s="172"/>
      <c r="AN162" s="172"/>
      <c r="AO162" s="172"/>
      <c r="AP162" s="172"/>
      <c r="AQ162" s="172"/>
      <c r="AR162" s="172"/>
      <c r="AS162" s="172"/>
      <c r="AT162" s="172"/>
      <c r="AU162" s="172"/>
      <c r="AV162" s="172"/>
      <c r="AW162" s="173"/>
      <c r="AX162" s="173"/>
      <c r="AY162" s="174"/>
      <c r="AZ162" s="172"/>
      <c r="BA162" s="172"/>
      <c r="BB162" s="173"/>
      <c r="BC162" s="157"/>
      <c r="BD162" s="172"/>
      <c r="BE162" s="172"/>
      <c r="BF162" s="172"/>
      <c r="BG162" s="172"/>
      <c r="BH162" s="172"/>
      <c r="BI162" s="172"/>
      <c r="BJ162" s="172"/>
      <c r="BK162" s="172"/>
      <c r="BL162" s="172"/>
      <c r="BM162" s="172"/>
      <c r="BN162" s="173"/>
      <c r="BO162" s="173"/>
      <c r="BP162" s="174"/>
      <c r="BQ162" s="172"/>
      <c r="BR162" s="172"/>
    </row>
    <row r="163" spans="27:70" s="156" customFormat="1" x14ac:dyDescent="0.15">
      <c r="AA163" s="172"/>
      <c r="AB163" s="172"/>
      <c r="AC163" s="172"/>
      <c r="AD163" s="172"/>
      <c r="AE163" s="173"/>
      <c r="AF163" s="173"/>
      <c r="AG163" s="174"/>
      <c r="AH163" s="172"/>
      <c r="AI163" s="172"/>
      <c r="AJ163" s="173"/>
      <c r="AK163" s="157"/>
      <c r="AL163" s="172"/>
      <c r="AM163" s="172"/>
      <c r="AN163" s="172"/>
      <c r="AO163" s="172"/>
      <c r="AP163" s="172"/>
      <c r="AQ163" s="172"/>
      <c r="AR163" s="172"/>
      <c r="AS163" s="172"/>
      <c r="AT163" s="172"/>
      <c r="AU163" s="172"/>
      <c r="AV163" s="172"/>
      <c r="AW163" s="173"/>
      <c r="AX163" s="173"/>
      <c r="AY163" s="174"/>
      <c r="AZ163" s="172"/>
      <c r="BA163" s="172"/>
      <c r="BB163" s="173"/>
      <c r="BC163" s="157"/>
      <c r="BD163" s="172"/>
      <c r="BE163" s="172"/>
      <c r="BF163" s="172"/>
      <c r="BG163" s="172"/>
      <c r="BH163" s="172"/>
      <c r="BI163" s="172"/>
      <c r="BJ163" s="172"/>
      <c r="BK163" s="172"/>
      <c r="BL163" s="172"/>
      <c r="BM163" s="172"/>
      <c r="BN163" s="173"/>
      <c r="BO163" s="173"/>
      <c r="BP163" s="174"/>
      <c r="BQ163" s="172"/>
      <c r="BR163" s="172"/>
    </row>
    <row r="164" spans="27:70" s="156" customFormat="1" x14ac:dyDescent="0.15">
      <c r="AA164" s="172"/>
      <c r="AB164" s="172"/>
      <c r="AC164" s="172"/>
      <c r="AD164" s="172"/>
      <c r="AE164" s="173"/>
      <c r="AF164" s="173"/>
      <c r="AG164" s="174"/>
      <c r="AH164" s="172"/>
      <c r="AI164" s="172"/>
      <c r="AJ164" s="173"/>
      <c r="AK164" s="157"/>
      <c r="AL164" s="172"/>
      <c r="AM164" s="172"/>
      <c r="AN164" s="172"/>
      <c r="AO164" s="172"/>
      <c r="AP164" s="172"/>
      <c r="AQ164" s="172"/>
      <c r="AR164" s="172"/>
      <c r="AS164" s="172"/>
      <c r="AT164" s="172"/>
      <c r="AU164" s="172"/>
      <c r="AV164" s="172"/>
      <c r="AW164" s="173"/>
      <c r="AX164" s="173"/>
      <c r="AY164" s="174"/>
      <c r="AZ164" s="172"/>
      <c r="BA164" s="172"/>
      <c r="BB164" s="173"/>
      <c r="BC164" s="157"/>
      <c r="BD164" s="172"/>
      <c r="BE164" s="172"/>
      <c r="BF164" s="172"/>
      <c r="BG164" s="172"/>
      <c r="BH164" s="172"/>
      <c r="BI164" s="172"/>
      <c r="BJ164" s="172"/>
      <c r="BK164" s="172"/>
      <c r="BL164" s="172"/>
      <c r="BM164" s="172"/>
      <c r="BN164" s="173"/>
      <c r="BO164" s="173"/>
      <c r="BP164" s="174"/>
      <c r="BQ164" s="172"/>
      <c r="BR164" s="172"/>
    </row>
    <row r="165" spans="27:70" s="156" customFormat="1" x14ac:dyDescent="0.15">
      <c r="AA165" s="172"/>
      <c r="AB165" s="172"/>
      <c r="AC165" s="172"/>
      <c r="AD165" s="172"/>
      <c r="AE165" s="173"/>
      <c r="AF165" s="173"/>
      <c r="AG165" s="174"/>
      <c r="AH165" s="172"/>
      <c r="AI165" s="172"/>
      <c r="AJ165" s="173"/>
      <c r="AK165" s="157"/>
      <c r="AL165" s="172"/>
      <c r="AM165" s="172"/>
      <c r="AN165" s="172"/>
      <c r="AO165" s="172"/>
      <c r="AP165" s="172"/>
      <c r="AQ165" s="172"/>
      <c r="AR165" s="172"/>
      <c r="AS165" s="172"/>
      <c r="AT165" s="172"/>
      <c r="AU165" s="172"/>
      <c r="AV165" s="172"/>
      <c r="AW165" s="173"/>
      <c r="AX165" s="173"/>
      <c r="AY165" s="174"/>
      <c r="AZ165" s="172"/>
      <c r="BA165" s="172"/>
      <c r="BB165" s="173"/>
      <c r="BC165" s="157"/>
      <c r="BD165" s="172"/>
      <c r="BE165" s="172"/>
      <c r="BF165" s="172"/>
      <c r="BG165" s="172"/>
      <c r="BH165" s="172"/>
      <c r="BI165" s="172"/>
      <c r="BJ165" s="172"/>
      <c r="BK165" s="172"/>
      <c r="BL165" s="172"/>
      <c r="BM165" s="172"/>
      <c r="BN165" s="173"/>
      <c r="BO165" s="173"/>
      <c r="BP165" s="174"/>
      <c r="BQ165" s="172"/>
      <c r="BR165" s="172"/>
    </row>
    <row r="166" spans="27:70" s="156" customFormat="1" x14ac:dyDescent="0.15">
      <c r="AA166" s="172"/>
      <c r="AB166" s="172"/>
      <c r="AC166" s="172"/>
      <c r="AD166" s="172"/>
      <c r="AE166" s="173"/>
      <c r="AF166" s="173"/>
      <c r="AG166" s="174"/>
      <c r="AH166" s="172"/>
      <c r="AI166" s="172"/>
      <c r="AJ166" s="173"/>
      <c r="AK166" s="157"/>
      <c r="AL166" s="172"/>
      <c r="AM166" s="172"/>
      <c r="AN166" s="172"/>
      <c r="AO166" s="172"/>
      <c r="AP166" s="172"/>
      <c r="AQ166" s="172"/>
      <c r="AR166" s="172"/>
      <c r="AS166" s="172"/>
      <c r="AT166" s="172"/>
      <c r="AU166" s="172"/>
      <c r="AV166" s="172"/>
      <c r="AW166" s="173"/>
      <c r="AX166" s="173"/>
      <c r="AY166" s="174"/>
      <c r="AZ166" s="172"/>
      <c r="BA166" s="172"/>
      <c r="BB166" s="173"/>
      <c r="BC166" s="157"/>
      <c r="BD166" s="172"/>
      <c r="BE166" s="172"/>
      <c r="BF166" s="172"/>
      <c r="BG166" s="172"/>
      <c r="BH166" s="172"/>
      <c r="BI166" s="172"/>
      <c r="BJ166" s="172"/>
      <c r="BK166" s="172"/>
      <c r="BL166" s="172"/>
      <c r="BM166" s="172"/>
      <c r="BN166" s="173"/>
      <c r="BO166" s="173"/>
      <c r="BP166" s="174"/>
      <c r="BQ166" s="172"/>
      <c r="BR166" s="172"/>
    </row>
    <row r="167" spans="27:70" s="156" customFormat="1" x14ac:dyDescent="0.15">
      <c r="AA167" s="172"/>
      <c r="AB167" s="172"/>
      <c r="AC167" s="172"/>
      <c r="AD167" s="172"/>
      <c r="AE167" s="173"/>
      <c r="AF167" s="173"/>
      <c r="AG167" s="174"/>
      <c r="AH167" s="172"/>
      <c r="AI167" s="172"/>
      <c r="AJ167" s="173"/>
      <c r="AK167" s="157"/>
      <c r="AL167" s="172"/>
      <c r="AM167" s="172"/>
      <c r="AN167" s="172"/>
      <c r="AO167" s="172"/>
      <c r="AP167" s="172"/>
      <c r="AQ167" s="172"/>
      <c r="AR167" s="172"/>
      <c r="AS167" s="172"/>
      <c r="AT167" s="172"/>
      <c r="AU167" s="172"/>
      <c r="AV167" s="172"/>
      <c r="AW167" s="173"/>
      <c r="AX167" s="173"/>
      <c r="AY167" s="174"/>
      <c r="AZ167" s="172"/>
      <c r="BA167" s="172"/>
      <c r="BB167" s="173"/>
      <c r="BC167" s="157"/>
      <c r="BD167" s="172"/>
      <c r="BE167" s="172"/>
      <c r="BF167" s="172"/>
      <c r="BG167" s="172"/>
      <c r="BH167" s="172"/>
      <c r="BI167" s="172"/>
      <c r="BJ167" s="172"/>
      <c r="BK167" s="172"/>
      <c r="BL167" s="172"/>
      <c r="BM167" s="172"/>
      <c r="BN167" s="173"/>
      <c r="BO167" s="173"/>
      <c r="BP167" s="174"/>
      <c r="BQ167" s="172"/>
      <c r="BR167" s="172"/>
    </row>
    <row r="168" spans="27:70" s="156" customFormat="1" x14ac:dyDescent="0.15">
      <c r="AA168" s="172"/>
      <c r="AB168" s="172"/>
      <c r="AC168" s="172"/>
      <c r="AD168" s="172"/>
      <c r="AE168" s="173"/>
      <c r="AF168" s="173"/>
      <c r="AG168" s="174"/>
      <c r="AH168" s="172"/>
      <c r="AI168" s="172"/>
      <c r="AJ168" s="173"/>
      <c r="AK168" s="157"/>
      <c r="AL168" s="172"/>
      <c r="AM168" s="172"/>
      <c r="AN168" s="172"/>
      <c r="AO168" s="172"/>
      <c r="AP168" s="172"/>
      <c r="AQ168" s="172"/>
      <c r="AR168" s="172"/>
      <c r="AS168" s="172"/>
      <c r="AT168" s="172"/>
      <c r="AU168" s="172"/>
      <c r="AV168" s="172"/>
      <c r="AW168" s="173"/>
      <c r="AX168" s="173"/>
      <c r="AY168" s="174"/>
      <c r="AZ168" s="172"/>
      <c r="BA168" s="172"/>
      <c r="BB168" s="173"/>
      <c r="BC168" s="157"/>
      <c r="BD168" s="172"/>
      <c r="BE168" s="172"/>
      <c r="BF168" s="172"/>
      <c r="BG168" s="172"/>
      <c r="BH168" s="172"/>
      <c r="BI168" s="172"/>
      <c r="BJ168" s="172"/>
      <c r="BK168" s="172"/>
      <c r="BL168" s="172"/>
      <c r="BM168" s="172"/>
      <c r="BN168" s="173"/>
      <c r="BO168" s="173"/>
      <c r="BP168" s="174"/>
      <c r="BQ168" s="172"/>
      <c r="BR168" s="172"/>
    </row>
    <row r="169" spans="27:70" s="156" customFormat="1" x14ac:dyDescent="0.15">
      <c r="AA169" s="172"/>
      <c r="AB169" s="172"/>
      <c r="AC169" s="172"/>
      <c r="AD169" s="172"/>
      <c r="AE169" s="173"/>
      <c r="AF169" s="173"/>
      <c r="AG169" s="174"/>
      <c r="AH169" s="172"/>
      <c r="AI169" s="172"/>
      <c r="AJ169" s="173"/>
      <c r="AK169" s="157"/>
      <c r="AL169" s="172"/>
      <c r="AM169" s="172"/>
      <c r="AN169" s="172"/>
      <c r="AO169" s="172"/>
      <c r="AP169" s="172"/>
      <c r="AQ169" s="172"/>
      <c r="AR169" s="172"/>
      <c r="AS169" s="172"/>
      <c r="AT169" s="172"/>
      <c r="AU169" s="172"/>
      <c r="AV169" s="172"/>
      <c r="AW169" s="173"/>
      <c r="AX169" s="173"/>
      <c r="AY169" s="174"/>
      <c r="AZ169" s="172"/>
      <c r="BA169" s="172"/>
      <c r="BB169" s="173"/>
      <c r="BC169" s="157"/>
      <c r="BD169" s="172"/>
      <c r="BE169" s="172"/>
      <c r="BF169" s="172"/>
      <c r="BG169" s="172"/>
      <c r="BH169" s="172"/>
      <c r="BI169" s="172"/>
      <c r="BJ169" s="172"/>
      <c r="BK169" s="172"/>
      <c r="BL169" s="172"/>
      <c r="BM169" s="172"/>
      <c r="BN169" s="173"/>
      <c r="BO169" s="173"/>
      <c r="BP169" s="174"/>
      <c r="BQ169" s="172"/>
      <c r="BR169" s="172"/>
    </row>
    <row r="170" spans="27:70" s="156" customFormat="1" x14ac:dyDescent="0.15">
      <c r="AA170" s="172"/>
      <c r="AB170" s="172"/>
      <c r="AC170" s="172"/>
      <c r="AD170" s="172"/>
      <c r="AE170" s="173"/>
      <c r="AF170" s="173"/>
      <c r="AG170" s="174"/>
      <c r="AH170" s="172"/>
      <c r="AI170" s="172"/>
      <c r="AJ170" s="173"/>
      <c r="AK170" s="157"/>
      <c r="AL170" s="172"/>
      <c r="AM170" s="172"/>
      <c r="AN170" s="172"/>
      <c r="AO170" s="172"/>
      <c r="AP170" s="172"/>
      <c r="AQ170" s="172"/>
      <c r="AR170" s="172"/>
      <c r="AS170" s="172"/>
      <c r="AT170" s="172"/>
      <c r="AU170" s="172"/>
      <c r="AV170" s="172"/>
      <c r="AW170" s="173"/>
      <c r="AX170" s="173"/>
      <c r="AY170" s="174"/>
      <c r="AZ170" s="172"/>
      <c r="BA170" s="172"/>
      <c r="BB170" s="173"/>
      <c r="BC170" s="157"/>
      <c r="BD170" s="172"/>
      <c r="BE170" s="172"/>
      <c r="BF170" s="172"/>
      <c r="BG170" s="172"/>
      <c r="BH170" s="172"/>
      <c r="BI170" s="172"/>
      <c r="BJ170" s="172"/>
      <c r="BK170" s="172"/>
      <c r="BL170" s="172"/>
      <c r="BM170" s="172"/>
      <c r="BN170" s="173"/>
      <c r="BO170" s="173"/>
      <c r="BP170" s="174"/>
      <c r="BQ170" s="172"/>
      <c r="BR170" s="172"/>
    </row>
    <row r="171" spans="27:70" s="156" customFormat="1" x14ac:dyDescent="0.15">
      <c r="AA171" s="172"/>
      <c r="AB171" s="172"/>
      <c r="AC171" s="172"/>
      <c r="AD171" s="172"/>
      <c r="AE171" s="173"/>
      <c r="AF171" s="173"/>
      <c r="AG171" s="174"/>
      <c r="AH171" s="172"/>
      <c r="AI171" s="172"/>
      <c r="AJ171" s="173"/>
      <c r="AK171" s="157"/>
      <c r="AL171" s="172"/>
      <c r="AM171" s="172"/>
      <c r="AN171" s="172"/>
      <c r="AO171" s="172"/>
      <c r="AP171" s="172"/>
      <c r="AQ171" s="172"/>
      <c r="AR171" s="172"/>
      <c r="AS171" s="172"/>
      <c r="AT171" s="172"/>
      <c r="AU171" s="172"/>
      <c r="AV171" s="172"/>
      <c r="AW171" s="173"/>
      <c r="AX171" s="173"/>
      <c r="AY171" s="174"/>
      <c r="AZ171" s="172"/>
      <c r="BA171" s="172"/>
      <c r="BB171" s="173"/>
      <c r="BC171" s="157"/>
      <c r="BD171" s="172"/>
      <c r="BE171" s="172"/>
      <c r="BF171" s="172"/>
      <c r="BG171" s="172"/>
      <c r="BH171" s="172"/>
      <c r="BI171" s="172"/>
      <c r="BJ171" s="172"/>
      <c r="BK171" s="172"/>
      <c r="BL171" s="172"/>
      <c r="BM171" s="172"/>
      <c r="BN171" s="173"/>
      <c r="BO171" s="173"/>
      <c r="BP171" s="174"/>
      <c r="BQ171" s="172"/>
      <c r="BR171" s="172"/>
    </row>
    <row r="172" spans="27:70" s="156" customFormat="1" x14ac:dyDescent="0.15">
      <c r="AA172" s="172"/>
      <c r="AB172" s="172"/>
      <c r="AC172" s="172"/>
      <c r="AD172" s="172"/>
      <c r="AE172" s="173"/>
      <c r="AF172" s="173"/>
      <c r="AG172" s="174"/>
      <c r="AH172" s="172"/>
      <c r="AI172" s="172"/>
      <c r="AJ172" s="173"/>
      <c r="AK172" s="157"/>
      <c r="AL172" s="172"/>
      <c r="AM172" s="172"/>
      <c r="AN172" s="172"/>
      <c r="AO172" s="172"/>
      <c r="AP172" s="172"/>
      <c r="AQ172" s="172"/>
      <c r="AR172" s="172"/>
      <c r="AS172" s="172"/>
      <c r="AT172" s="172"/>
      <c r="AU172" s="172"/>
      <c r="AV172" s="172"/>
      <c r="AW172" s="173"/>
      <c r="AX172" s="173"/>
      <c r="AY172" s="174"/>
      <c r="AZ172" s="172"/>
      <c r="BA172" s="172"/>
      <c r="BB172" s="173"/>
      <c r="BC172" s="157"/>
      <c r="BD172" s="172"/>
      <c r="BE172" s="172"/>
      <c r="BF172" s="172"/>
      <c r="BG172" s="172"/>
      <c r="BH172" s="172"/>
      <c r="BI172" s="172"/>
      <c r="BJ172" s="172"/>
      <c r="BK172" s="172"/>
      <c r="BL172" s="172"/>
      <c r="BM172" s="172"/>
      <c r="BN172" s="173"/>
      <c r="BO172" s="173"/>
      <c r="BP172" s="174"/>
      <c r="BQ172" s="172"/>
      <c r="BR172" s="172"/>
    </row>
    <row r="173" spans="27:70" s="156" customFormat="1" x14ac:dyDescent="0.15">
      <c r="AA173" s="172"/>
      <c r="AB173" s="172"/>
      <c r="AC173" s="172"/>
      <c r="AD173" s="172"/>
      <c r="AE173" s="173"/>
      <c r="AF173" s="173"/>
      <c r="AG173" s="174"/>
      <c r="AH173" s="172"/>
      <c r="AI173" s="172"/>
      <c r="AJ173" s="173"/>
      <c r="AK173" s="157"/>
      <c r="AL173" s="172"/>
      <c r="AM173" s="172"/>
      <c r="AN173" s="172"/>
      <c r="AO173" s="172"/>
      <c r="AP173" s="172"/>
      <c r="AQ173" s="172"/>
      <c r="AR173" s="172"/>
      <c r="AS173" s="172"/>
      <c r="AT173" s="172"/>
      <c r="AU173" s="172"/>
      <c r="AV173" s="172"/>
      <c r="AW173" s="173"/>
      <c r="AX173" s="173"/>
      <c r="AY173" s="174"/>
      <c r="AZ173" s="172"/>
      <c r="BA173" s="172"/>
      <c r="BB173" s="173"/>
      <c r="BC173" s="157"/>
      <c r="BD173" s="172"/>
      <c r="BE173" s="172"/>
      <c r="BF173" s="172"/>
      <c r="BG173" s="172"/>
      <c r="BH173" s="172"/>
      <c r="BI173" s="172"/>
      <c r="BJ173" s="172"/>
      <c r="BK173" s="172"/>
      <c r="BL173" s="172"/>
      <c r="BM173" s="172"/>
      <c r="BN173" s="173"/>
      <c r="BO173" s="173"/>
      <c r="BP173" s="174"/>
      <c r="BQ173" s="172"/>
      <c r="BR173" s="172"/>
    </row>
    <row r="174" spans="27:70" s="156" customFormat="1" x14ac:dyDescent="0.15">
      <c r="AA174" s="172"/>
      <c r="AB174" s="172"/>
      <c r="AC174" s="172"/>
      <c r="AD174" s="172"/>
      <c r="AE174" s="173"/>
      <c r="AF174" s="173"/>
      <c r="AG174" s="174"/>
      <c r="AH174" s="172"/>
      <c r="AI174" s="172"/>
      <c r="AJ174" s="173"/>
      <c r="AK174" s="157"/>
      <c r="AL174" s="172"/>
      <c r="AM174" s="172"/>
      <c r="AN174" s="172"/>
      <c r="AO174" s="172"/>
      <c r="AP174" s="172"/>
      <c r="AQ174" s="172"/>
      <c r="AR174" s="172"/>
      <c r="AS174" s="172"/>
      <c r="AT174" s="172"/>
      <c r="AU174" s="172"/>
      <c r="AV174" s="172"/>
      <c r="AW174" s="173"/>
      <c r="AX174" s="173"/>
      <c r="AY174" s="174"/>
      <c r="AZ174" s="172"/>
      <c r="BA174" s="172"/>
      <c r="BB174" s="173"/>
      <c r="BC174" s="157"/>
      <c r="BD174" s="172"/>
      <c r="BE174" s="172"/>
      <c r="BF174" s="172"/>
      <c r="BG174" s="172"/>
      <c r="BH174" s="172"/>
      <c r="BI174" s="172"/>
      <c r="BJ174" s="172"/>
      <c r="BK174" s="172"/>
      <c r="BL174" s="172"/>
      <c r="BM174" s="172"/>
      <c r="BN174" s="173"/>
      <c r="BO174" s="173"/>
      <c r="BP174" s="174"/>
      <c r="BQ174" s="172"/>
      <c r="BR174" s="172"/>
    </row>
    <row r="175" spans="27:70" s="156" customFormat="1" x14ac:dyDescent="0.15">
      <c r="AA175" s="172"/>
      <c r="AB175" s="172"/>
      <c r="AC175" s="172"/>
      <c r="AD175" s="172"/>
      <c r="AE175" s="173"/>
      <c r="AF175" s="173"/>
      <c r="AG175" s="174"/>
      <c r="AH175" s="172"/>
      <c r="AI175" s="172"/>
      <c r="AJ175" s="173"/>
      <c r="AK175" s="157"/>
      <c r="AL175" s="172"/>
      <c r="AM175" s="172"/>
      <c r="AN175" s="172"/>
      <c r="AO175" s="172"/>
      <c r="AP175" s="172"/>
      <c r="AQ175" s="172"/>
      <c r="AR175" s="172"/>
      <c r="AS175" s="172"/>
      <c r="AT175" s="172"/>
      <c r="AU175" s="172"/>
      <c r="AV175" s="172"/>
      <c r="AW175" s="173"/>
      <c r="AX175" s="173"/>
      <c r="AY175" s="174"/>
      <c r="AZ175" s="172"/>
      <c r="BA175" s="172"/>
      <c r="BB175" s="173"/>
      <c r="BC175" s="157"/>
      <c r="BD175" s="172"/>
      <c r="BE175" s="172"/>
      <c r="BF175" s="172"/>
      <c r="BG175" s="172"/>
      <c r="BH175" s="172"/>
      <c r="BI175" s="172"/>
      <c r="BJ175" s="172"/>
      <c r="BK175" s="172"/>
      <c r="BL175" s="172"/>
      <c r="BM175" s="172"/>
      <c r="BN175" s="173"/>
      <c r="BO175" s="173"/>
      <c r="BP175" s="174"/>
      <c r="BQ175" s="172"/>
      <c r="BR175" s="172"/>
    </row>
    <row r="176" spans="27:70" s="156" customFormat="1" x14ac:dyDescent="0.15">
      <c r="AA176" s="172"/>
      <c r="AB176" s="172"/>
      <c r="AC176" s="172"/>
      <c r="AD176" s="172"/>
      <c r="AE176" s="173"/>
      <c r="AF176" s="173"/>
      <c r="AG176" s="174"/>
      <c r="AH176" s="172"/>
      <c r="AI176" s="172"/>
      <c r="AJ176" s="173"/>
      <c r="AK176" s="157"/>
      <c r="AL176" s="172"/>
      <c r="AM176" s="172"/>
      <c r="AN176" s="172"/>
      <c r="AO176" s="172"/>
      <c r="AP176" s="172"/>
      <c r="AQ176" s="172"/>
      <c r="AR176" s="172"/>
      <c r="AS176" s="172"/>
      <c r="AT176" s="172"/>
      <c r="AU176" s="172"/>
      <c r="AV176" s="172"/>
      <c r="AW176" s="173"/>
      <c r="AX176" s="173"/>
      <c r="AY176" s="174"/>
      <c r="AZ176" s="172"/>
      <c r="BA176" s="172"/>
      <c r="BB176" s="173"/>
      <c r="BC176" s="157"/>
      <c r="BD176" s="172"/>
      <c r="BE176" s="172"/>
      <c r="BF176" s="172"/>
      <c r="BG176" s="172"/>
      <c r="BH176" s="172"/>
      <c r="BI176" s="172"/>
      <c r="BJ176" s="172"/>
      <c r="BK176" s="172"/>
      <c r="BL176" s="172"/>
      <c r="BM176" s="172"/>
      <c r="BN176" s="173"/>
      <c r="BO176" s="173"/>
      <c r="BP176" s="174"/>
      <c r="BQ176" s="172"/>
      <c r="BR176" s="172"/>
    </row>
    <row r="177" spans="27:70" s="156" customFormat="1" x14ac:dyDescent="0.15">
      <c r="AA177" s="172"/>
      <c r="AB177" s="172"/>
      <c r="AC177" s="172"/>
      <c r="AD177" s="172"/>
      <c r="AE177" s="173"/>
      <c r="AF177" s="173"/>
      <c r="AG177" s="174"/>
      <c r="AH177" s="172"/>
      <c r="AI177" s="172"/>
      <c r="AJ177" s="173"/>
      <c r="AK177" s="157"/>
      <c r="AL177" s="172"/>
      <c r="AM177" s="172"/>
      <c r="AN177" s="172"/>
      <c r="AO177" s="172"/>
      <c r="AP177" s="172"/>
      <c r="AQ177" s="172"/>
      <c r="AR177" s="172"/>
      <c r="AS177" s="172"/>
      <c r="AT177" s="172"/>
      <c r="AU177" s="172"/>
      <c r="AV177" s="172"/>
      <c r="AW177" s="173"/>
      <c r="AX177" s="173"/>
      <c r="AY177" s="174"/>
      <c r="AZ177" s="172"/>
      <c r="BA177" s="172"/>
      <c r="BB177" s="173"/>
      <c r="BC177" s="157"/>
      <c r="BD177" s="172"/>
      <c r="BE177" s="172"/>
      <c r="BF177" s="172"/>
      <c r="BG177" s="172"/>
      <c r="BH177" s="172"/>
      <c r="BI177" s="172"/>
      <c r="BJ177" s="172"/>
      <c r="BK177" s="172"/>
      <c r="BL177" s="172"/>
      <c r="BM177" s="172"/>
      <c r="BN177" s="173"/>
      <c r="BO177" s="173"/>
      <c r="BP177" s="174"/>
      <c r="BQ177" s="172"/>
      <c r="BR177" s="172"/>
    </row>
    <row r="178" spans="27:70" s="156" customFormat="1" x14ac:dyDescent="0.15">
      <c r="AA178" s="172"/>
      <c r="AB178" s="172"/>
      <c r="AC178" s="172"/>
      <c r="AD178" s="172"/>
      <c r="AE178" s="173"/>
      <c r="AF178" s="173"/>
      <c r="AG178" s="174"/>
      <c r="AH178" s="172"/>
      <c r="AI178" s="172"/>
      <c r="AJ178" s="173"/>
      <c r="AK178" s="157"/>
      <c r="AL178" s="172"/>
      <c r="AM178" s="172"/>
      <c r="AN178" s="172"/>
      <c r="AO178" s="172"/>
      <c r="AP178" s="172"/>
      <c r="AQ178" s="172"/>
      <c r="AR178" s="172"/>
      <c r="AS178" s="172"/>
      <c r="AT178" s="172"/>
      <c r="AU178" s="172"/>
      <c r="AV178" s="172"/>
      <c r="AW178" s="173"/>
      <c r="AX178" s="173"/>
      <c r="AY178" s="174"/>
      <c r="AZ178" s="172"/>
      <c r="BA178" s="172"/>
      <c r="BB178" s="173"/>
      <c r="BC178" s="157"/>
      <c r="BD178" s="172"/>
      <c r="BE178" s="172"/>
      <c r="BF178" s="172"/>
      <c r="BG178" s="172"/>
      <c r="BH178" s="172"/>
      <c r="BI178" s="172"/>
      <c r="BJ178" s="172"/>
      <c r="BK178" s="172"/>
      <c r="BL178" s="172"/>
      <c r="BM178" s="172"/>
      <c r="BN178" s="173"/>
      <c r="BO178" s="173"/>
      <c r="BP178" s="174"/>
      <c r="BQ178" s="172"/>
      <c r="BR178" s="172"/>
    </row>
    <row r="179" spans="27:70" s="156" customFormat="1" x14ac:dyDescent="0.15">
      <c r="AA179" s="172"/>
      <c r="AB179" s="172"/>
      <c r="AC179" s="172"/>
      <c r="AD179" s="172"/>
      <c r="AE179" s="173"/>
      <c r="AF179" s="173"/>
      <c r="AG179" s="174"/>
      <c r="AH179" s="172"/>
      <c r="AI179" s="172"/>
      <c r="AJ179" s="173"/>
      <c r="AK179" s="157"/>
      <c r="AL179" s="172"/>
      <c r="AM179" s="172"/>
      <c r="AN179" s="172"/>
      <c r="AO179" s="172"/>
      <c r="AP179" s="172"/>
      <c r="AQ179" s="172"/>
      <c r="AR179" s="172"/>
      <c r="AS179" s="172"/>
      <c r="AT179" s="172"/>
      <c r="AU179" s="172"/>
      <c r="AV179" s="172"/>
      <c r="AW179" s="173"/>
      <c r="AX179" s="173"/>
      <c r="AY179" s="174"/>
      <c r="AZ179" s="172"/>
      <c r="BA179" s="172"/>
      <c r="BB179" s="173"/>
      <c r="BC179" s="157"/>
      <c r="BD179" s="172"/>
      <c r="BE179" s="172"/>
      <c r="BF179" s="172"/>
      <c r="BG179" s="172"/>
      <c r="BH179" s="172"/>
      <c r="BI179" s="172"/>
      <c r="BJ179" s="172"/>
      <c r="BK179" s="172"/>
      <c r="BL179" s="172"/>
      <c r="BM179" s="172"/>
      <c r="BN179" s="173"/>
      <c r="BO179" s="173"/>
      <c r="BP179" s="174"/>
      <c r="BQ179" s="172"/>
      <c r="BR179" s="172"/>
    </row>
    <row r="180" spans="27:70" s="156" customFormat="1" x14ac:dyDescent="0.15">
      <c r="AA180" s="172"/>
      <c r="AB180" s="172"/>
      <c r="AC180" s="172"/>
      <c r="AD180" s="172"/>
      <c r="AE180" s="173"/>
      <c r="AF180" s="173"/>
      <c r="AG180" s="174"/>
      <c r="AH180" s="172"/>
      <c r="AI180" s="172"/>
      <c r="AJ180" s="173"/>
      <c r="AK180" s="157"/>
      <c r="AL180" s="172"/>
      <c r="AM180" s="172"/>
      <c r="AN180" s="172"/>
      <c r="AO180" s="172"/>
      <c r="AP180" s="172"/>
      <c r="AQ180" s="172"/>
      <c r="AR180" s="172"/>
      <c r="AS180" s="172"/>
      <c r="AT180" s="172"/>
      <c r="AU180" s="172"/>
      <c r="AV180" s="172"/>
      <c r="AW180" s="173"/>
      <c r="AX180" s="173"/>
      <c r="AY180" s="174"/>
      <c r="AZ180" s="172"/>
      <c r="BA180" s="172"/>
      <c r="BB180" s="173"/>
      <c r="BC180" s="157"/>
      <c r="BD180" s="172"/>
      <c r="BE180" s="172"/>
      <c r="BF180" s="172"/>
      <c r="BG180" s="172"/>
      <c r="BH180" s="172"/>
      <c r="BI180" s="172"/>
      <c r="BJ180" s="172"/>
      <c r="BK180" s="172"/>
      <c r="BL180" s="172"/>
      <c r="BM180" s="172"/>
      <c r="BN180" s="173"/>
      <c r="BO180" s="173"/>
      <c r="BP180" s="174"/>
      <c r="BQ180" s="172"/>
      <c r="BR180" s="172"/>
    </row>
    <row r="181" spans="27:70" s="156" customFormat="1" x14ac:dyDescent="0.15">
      <c r="AA181" s="172"/>
      <c r="AB181" s="172"/>
      <c r="AC181" s="172"/>
      <c r="AD181" s="172"/>
      <c r="AE181" s="173"/>
      <c r="AF181" s="173"/>
      <c r="AG181" s="174"/>
      <c r="AH181" s="172"/>
      <c r="AI181" s="172"/>
      <c r="AJ181" s="173"/>
      <c r="AK181" s="157"/>
      <c r="AL181" s="172"/>
      <c r="AM181" s="172"/>
      <c r="AN181" s="172"/>
      <c r="AO181" s="172"/>
      <c r="AP181" s="172"/>
      <c r="AQ181" s="172"/>
      <c r="AR181" s="172"/>
      <c r="AS181" s="172"/>
      <c r="AT181" s="172"/>
      <c r="AU181" s="172"/>
      <c r="AV181" s="172"/>
      <c r="AW181" s="173"/>
      <c r="AX181" s="173"/>
      <c r="AY181" s="174"/>
      <c r="AZ181" s="172"/>
      <c r="BA181" s="172"/>
      <c r="BB181" s="173"/>
      <c r="BC181" s="157"/>
      <c r="BD181" s="172"/>
      <c r="BE181" s="172"/>
      <c r="BF181" s="172"/>
      <c r="BG181" s="172"/>
      <c r="BH181" s="172"/>
      <c r="BI181" s="172"/>
      <c r="BJ181" s="172"/>
      <c r="BK181" s="172"/>
      <c r="BL181" s="172"/>
      <c r="BM181" s="172"/>
      <c r="BN181" s="173"/>
      <c r="BO181" s="173"/>
      <c r="BP181" s="174"/>
      <c r="BQ181" s="172"/>
      <c r="BR181" s="172"/>
    </row>
    <row r="182" spans="27:70" s="156" customFormat="1" x14ac:dyDescent="0.15">
      <c r="AA182" s="172"/>
      <c r="AB182" s="172"/>
      <c r="AC182" s="172"/>
      <c r="AD182" s="172"/>
      <c r="AE182" s="173"/>
      <c r="AF182" s="173"/>
      <c r="AG182" s="174"/>
      <c r="AH182" s="172"/>
      <c r="AI182" s="172"/>
      <c r="AJ182" s="173"/>
      <c r="AK182" s="157"/>
      <c r="AL182" s="172"/>
      <c r="AM182" s="172"/>
      <c r="AN182" s="172"/>
      <c r="AO182" s="172"/>
      <c r="AP182" s="172"/>
      <c r="AQ182" s="172"/>
      <c r="AR182" s="172"/>
      <c r="AS182" s="172"/>
      <c r="AT182" s="172"/>
      <c r="AU182" s="172"/>
      <c r="AV182" s="172"/>
      <c r="AW182" s="173"/>
      <c r="AX182" s="173"/>
      <c r="AY182" s="174"/>
      <c r="AZ182" s="172"/>
      <c r="BA182" s="172"/>
      <c r="BB182" s="173"/>
      <c r="BC182" s="157"/>
      <c r="BD182" s="172"/>
      <c r="BE182" s="172"/>
      <c r="BF182" s="172"/>
      <c r="BG182" s="172"/>
      <c r="BH182" s="172"/>
      <c r="BI182" s="172"/>
      <c r="BJ182" s="172"/>
      <c r="BK182" s="172"/>
      <c r="BL182" s="172"/>
      <c r="BM182" s="172"/>
      <c r="BN182" s="173"/>
      <c r="BO182" s="173"/>
      <c r="BP182" s="174"/>
      <c r="BQ182" s="172"/>
      <c r="BR182" s="172"/>
    </row>
    <row r="183" spans="27:70" s="156" customFormat="1" x14ac:dyDescent="0.15">
      <c r="AA183" s="172"/>
      <c r="AB183" s="172"/>
      <c r="AC183" s="172"/>
      <c r="AD183" s="172"/>
      <c r="AE183" s="173"/>
      <c r="AF183" s="173"/>
      <c r="AG183" s="174"/>
      <c r="AH183" s="172"/>
      <c r="AI183" s="172"/>
      <c r="AJ183" s="173"/>
      <c r="AK183" s="157"/>
      <c r="AL183" s="172"/>
      <c r="AM183" s="172"/>
      <c r="AN183" s="172"/>
      <c r="AO183" s="172"/>
      <c r="AP183" s="172"/>
      <c r="AQ183" s="172"/>
      <c r="AR183" s="172"/>
      <c r="AS183" s="172"/>
      <c r="AT183" s="172"/>
      <c r="AU183" s="172"/>
      <c r="AV183" s="172"/>
      <c r="AW183" s="173"/>
      <c r="AX183" s="173"/>
      <c r="AY183" s="174"/>
      <c r="AZ183" s="172"/>
      <c r="BA183" s="172"/>
      <c r="BB183" s="173"/>
      <c r="BC183" s="157"/>
      <c r="BD183" s="172"/>
      <c r="BE183" s="172"/>
      <c r="BF183" s="172"/>
      <c r="BG183" s="172"/>
      <c r="BH183" s="172"/>
      <c r="BI183" s="172"/>
      <c r="BJ183" s="172"/>
      <c r="BK183" s="172"/>
      <c r="BL183" s="172"/>
      <c r="BM183" s="172"/>
      <c r="BN183" s="173"/>
      <c r="BO183" s="173"/>
      <c r="BP183" s="174"/>
      <c r="BQ183" s="172"/>
      <c r="BR183" s="172"/>
    </row>
    <row r="184" spans="27:70" s="156" customFormat="1" x14ac:dyDescent="0.15">
      <c r="AA184" s="172"/>
      <c r="AB184" s="172"/>
      <c r="AC184" s="172"/>
      <c r="AD184" s="172"/>
      <c r="AE184" s="173"/>
      <c r="AF184" s="173"/>
      <c r="AG184" s="174"/>
      <c r="AH184" s="172"/>
      <c r="AI184" s="172"/>
      <c r="AJ184" s="173"/>
      <c r="AK184" s="157"/>
      <c r="AL184" s="172"/>
      <c r="AM184" s="172"/>
      <c r="AN184" s="172"/>
      <c r="AO184" s="172"/>
      <c r="AP184" s="172"/>
      <c r="AQ184" s="172"/>
      <c r="AR184" s="172"/>
      <c r="AS184" s="172"/>
      <c r="AT184" s="172"/>
      <c r="AU184" s="172"/>
      <c r="AV184" s="172"/>
      <c r="AW184" s="173"/>
      <c r="AX184" s="173"/>
      <c r="AY184" s="174"/>
      <c r="AZ184" s="172"/>
      <c r="BA184" s="172"/>
      <c r="BB184" s="173"/>
      <c r="BC184" s="157"/>
      <c r="BD184" s="172"/>
      <c r="BE184" s="172"/>
      <c r="BF184" s="172"/>
      <c r="BG184" s="172"/>
      <c r="BH184" s="172"/>
      <c r="BI184" s="172"/>
      <c r="BJ184" s="172"/>
      <c r="BK184" s="172"/>
      <c r="BL184" s="172"/>
      <c r="BM184" s="172"/>
      <c r="BN184" s="173"/>
      <c r="BO184" s="173"/>
      <c r="BP184" s="174"/>
      <c r="BQ184" s="172"/>
      <c r="BR184" s="172"/>
    </row>
    <row r="185" spans="27:70" s="156" customFormat="1" x14ac:dyDescent="0.15">
      <c r="AA185" s="172"/>
      <c r="AB185" s="172"/>
      <c r="AC185" s="172"/>
      <c r="AD185" s="172"/>
      <c r="AE185" s="173"/>
      <c r="AF185" s="173"/>
      <c r="AG185" s="174"/>
      <c r="AH185" s="172"/>
      <c r="AI185" s="172"/>
      <c r="AJ185" s="173"/>
      <c r="AK185" s="157"/>
      <c r="AL185" s="172"/>
      <c r="AM185" s="172"/>
      <c r="AN185" s="172"/>
      <c r="AO185" s="172"/>
      <c r="AP185" s="172"/>
      <c r="AQ185" s="172"/>
      <c r="AR185" s="172"/>
      <c r="AS185" s="172"/>
      <c r="AT185" s="172"/>
      <c r="AU185" s="172"/>
      <c r="AV185" s="172"/>
      <c r="AW185" s="173"/>
      <c r="AX185" s="173"/>
      <c r="AY185" s="174"/>
      <c r="AZ185" s="172"/>
      <c r="BA185" s="172"/>
      <c r="BB185" s="173"/>
      <c r="BC185" s="157"/>
      <c r="BD185" s="172"/>
      <c r="BE185" s="172"/>
      <c r="BF185" s="172"/>
      <c r="BG185" s="172"/>
      <c r="BH185" s="172"/>
      <c r="BI185" s="172"/>
      <c r="BJ185" s="172"/>
      <c r="BK185" s="172"/>
      <c r="BL185" s="172"/>
      <c r="BM185" s="172"/>
      <c r="BN185" s="173"/>
      <c r="BO185" s="173"/>
      <c r="BP185" s="174"/>
      <c r="BQ185" s="172"/>
      <c r="BR185" s="172"/>
    </row>
    <row r="186" spans="27:70" s="156" customFormat="1" x14ac:dyDescent="0.15">
      <c r="AA186" s="172"/>
      <c r="AB186" s="172"/>
      <c r="AC186" s="172"/>
      <c r="AD186" s="172"/>
      <c r="AE186" s="173"/>
      <c r="AF186" s="173"/>
      <c r="AG186" s="174"/>
      <c r="AH186" s="172"/>
      <c r="AI186" s="172"/>
      <c r="AJ186" s="173"/>
      <c r="AK186" s="157"/>
      <c r="AL186" s="172"/>
      <c r="AM186" s="172"/>
      <c r="AN186" s="172"/>
      <c r="AO186" s="172"/>
      <c r="AP186" s="172"/>
      <c r="AQ186" s="172"/>
      <c r="AR186" s="172"/>
      <c r="AS186" s="172"/>
      <c r="AT186" s="172"/>
      <c r="AU186" s="172"/>
      <c r="AV186" s="172"/>
      <c r="AW186" s="173"/>
      <c r="AX186" s="173"/>
      <c r="AY186" s="174"/>
      <c r="AZ186" s="172"/>
      <c r="BA186" s="172"/>
      <c r="BB186" s="173"/>
      <c r="BC186" s="157"/>
      <c r="BD186" s="172"/>
      <c r="BE186" s="172"/>
      <c r="BF186" s="172"/>
      <c r="BG186" s="172"/>
      <c r="BH186" s="172"/>
      <c r="BI186" s="172"/>
      <c r="BJ186" s="172"/>
      <c r="BK186" s="172"/>
      <c r="BL186" s="172"/>
      <c r="BM186" s="172"/>
      <c r="BN186" s="173"/>
      <c r="BO186" s="173"/>
      <c r="BP186" s="174"/>
      <c r="BQ186" s="172"/>
      <c r="BR186" s="172"/>
    </row>
    <row r="187" spans="27:70" s="156" customFormat="1" x14ac:dyDescent="0.15">
      <c r="AA187" s="172"/>
      <c r="AB187" s="172"/>
      <c r="AC187" s="172"/>
      <c r="AD187" s="172"/>
      <c r="AE187" s="173"/>
      <c r="AF187" s="173"/>
      <c r="AG187" s="174"/>
      <c r="AH187" s="172"/>
      <c r="AI187" s="172"/>
      <c r="AJ187" s="173"/>
      <c r="AK187" s="157"/>
      <c r="AL187" s="172"/>
      <c r="AM187" s="172"/>
      <c r="AN187" s="172"/>
      <c r="AO187" s="172"/>
      <c r="AP187" s="172"/>
      <c r="AQ187" s="172"/>
      <c r="AR187" s="172"/>
      <c r="AS187" s="172"/>
      <c r="AT187" s="172"/>
      <c r="AU187" s="172"/>
      <c r="AV187" s="172"/>
      <c r="AW187" s="173"/>
      <c r="AX187" s="173"/>
      <c r="AY187" s="174"/>
      <c r="AZ187" s="172"/>
      <c r="BA187" s="172"/>
      <c r="BB187" s="173"/>
      <c r="BC187" s="157"/>
      <c r="BD187" s="172"/>
      <c r="BE187" s="172"/>
      <c r="BF187" s="172"/>
      <c r="BG187" s="172"/>
      <c r="BH187" s="172"/>
      <c r="BI187" s="172"/>
      <c r="BJ187" s="172"/>
      <c r="BK187" s="172"/>
      <c r="BL187" s="172"/>
      <c r="BM187" s="172"/>
      <c r="BN187" s="173"/>
      <c r="BO187" s="173"/>
      <c r="BP187" s="174"/>
      <c r="BQ187" s="172"/>
      <c r="BR187" s="172"/>
    </row>
    <row r="188" spans="27:70" s="156" customFormat="1" x14ac:dyDescent="0.15">
      <c r="AA188" s="172"/>
      <c r="AB188" s="172"/>
      <c r="AC188" s="172"/>
      <c r="AD188" s="172"/>
      <c r="AE188" s="173"/>
      <c r="AF188" s="173"/>
      <c r="AG188" s="174"/>
      <c r="AH188" s="172"/>
      <c r="AI188" s="172"/>
      <c r="AJ188" s="173"/>
      <c r="AK188" s="157"/>
      <c r="AL188" s="172"/>
      <c r="AM188" s="172"/>
      <c r="AN188" s="172"/>
      <c r="AO188" s="172"/>
      <c r="AP188" s="172"/>
      <c r="AQ188" s="172"/>
      <c r="AR188" s="172"/>
      <c r="AS188" s="172"/>
      <c r="AT188" s="172"/>
      <c r="AU188" s="172"/>
      <c r="AV188" s="172"/>
      <c r="AW188" s="173"/>
      <c r="AX188" s="173"/>
      <c r="AY188" s="174"/>
      <c r="AZ188" s="172"/>
      <c r="BA188" s="172"/>
      <c r="BB188" s="173"/>
      <c r="BC188" s="157"/>
      <c r="BD188" s="172"/>
      <c r="BE188" s="172"/>
      <c r="BF188" s="172"/>
      <c r="BG188" s="172"/>
      <c r="BH188" s="172"/>
      <c r="BI188" s="172"/>
      <c r="BJ188" s="172"/>
      <c r="BK188" s="172"/>
      <c r="BL188" s="172"/>
      <c r="BM188" s="172"/>
      <c r="BN188" s="173"/>
      <c r="BO188" s="173"/>
      <c r="BP188" s="174"/>
      <c r="BQ188" s="172"/>
      <c r="BR188" s="172"/>
    </row>
    <row r="189" spans="27:70" s="156" customFormat="1" x14ac:dyDescent="0.15">
      <c r="AA189" s="172"/>
      <c r="AB189" s="172"/>
      <c r="AC189" s="172"/>
      <c r="AD189" s="172"/>
      <c r="AE189" s="173"/>
      <c r="AF189" s="173"/>
      <c r="AG189" s="174"/>
      <c r="AH189" s="172"/>
      <c r="AI189" s="172"/>
      <c r="AJ189" s="173"/>
      <c r="AK189" s="157"/>
      <c r="AL189" s="172"/>
      <c r="AM189" s="172"/>
      <c r="AN189" s="172"/>
      <c r="AO189" s="172"/>
      <c r="AP189" s="172"/>
      <c r="AQ189" s="172"/>
      <c r="AR189" s="172"/>
      <c r="AS189" s="172"/>
      <c r="AT189" s="172"/>
      <c r="AU189" s="172"/>
      <c r="AV189" s="172"/>
      <c r="AW189" s="173"/>
      <c r="AX189" s="173"/>
      <c r="AY189" s="174"/>
      <c r="AZ189" s="172"/>
      <c r="BA189" s="172"/>
      <c r="BB189" s="173"/>
      <c r="BC189" s="157"/>
      <c r="BD189" s="172"/>
      <c r="BE189" s="172"/>
      <c r="BF189" s="172"/>
      <c r="BG189" s="172"/>
      <c r="BH189" s="172"/>
      <c r="BI189" s="172"/>
      <c r="BJ189" s="172"/>
      <c r="BK189" s="172"/>
      <c r="BL189" s="172"/>
      <c r="BM189" s="172"/>
      <c r="BN189" s="173"/>
      <c r="BO189" s="173"/>
      <c r="BP189" s="174"/>
      <c r="BQ189" s="172"/>
      <c r="BR189" s="172"/>
    </row>
    <row r="190" spans="27:70" s="156" customFormat="1" x14ac:dyDescent="0.15">
      <c r="AA190" s="172"/>
      <c r="AB190" s="172"/>
      <c r="AC190" s="172"/>
      <c r="AD190" s="172"/>
      <c r="AE190" s="173"/>
      <c r="AF190" s="173"/>
      <c r="AG190" s="174"/>
      <c r="AH190" s="172"/>
      <c r="AI190" s="172"/>
      <c r="AJ190" s="173"/>
      <c r="AK190" s="157"/>
      <c r="AL190" s="172"/>
      <c r="AM190" s="172"/>
      <c r="AN190" s="172"/>
      <c r="AO190" s="172"/>
      <c r="AP190" s="172"/>
      <c r="AQ190" s="172"/>
      <c r="AR190" s="172"/>
      <c r="AS190" s="172"/>
      <c r="AT190" s="172"/>
      <c r="AU190" s="172"/>
      <c r="AV190" s="172"/>
      <c r="AW190" s="173"/>
      <c r="AX190" s="173"/>
      <c r="AY190" s="174"/>
      <c r="AZ190" s="172"/>
      <c r="BA190" s="172"/>
      <c r="BB190" s="173"/>
      <c r="BC190" s="157"/>
      <c r="BD190" s="172"/>
      <c r="BE190" s="172"/>
      <c r="BF190" s="172"/>
      <c r="BG190" s="172"/>
      <c r="BH190" s="172"/>
      <c r="BI190" s="172"/>
      <c r="BJ190" s="172"/>
      <c r="BK190" s="172"/>
      <c r="BL190" s="172"/>
      <c r="BM190" s="172"/>
      <c r="BN190" s="173"/>
      <c r="BO190" s="173"/>
      <c r="BP190" s="174"/>
      <c r="BQ190" s="172"/>
      <c r="BR190" s="172"/>
    </row>
    <row r="191" spans="27:70" s="156" customFormat="1" x14ac:dyDescent="0.15">
      <c r="AA191" s="172"/>
      <c r="AB191" s="172"/>
      <c r="AC191" s="172"/>
      <c r="AD191" s="172"/>
      <c r="AE191" s="173"/>
      <c r="AF191" s="173"/>
      <c r="AG191" s="174"/>
      <c r="AH191" s="172"/>
      <c r="AI191" s="172"/>
      <c r="AJ191" s="173"/>
      <c r="AK191" s="157"/>
      <c r="AL191" s="172"/>
      <c r="AM191" s="172"/>
      <c r="AN191" s="172"/>
      <c r="AO191" s="172"/>
      <c r="AP191" s="172"/>
      <c r="AQ191" s="172"/>
      <c r="AR191" s="172"/>
      <c r="AS191" s="172"/>
      <c r="AT191" s="172"/>
      <c r="AU191" s="172"/>
      <c r="AV191" s="172"/>
      <c r="AW191" s="173"/>
      <c r="AX191" s="173"/>
      <c r="AY191" s="174"/>
      <c r="AZ191" s="172"/>
      <c r="BA191" s="172"/>
      <c r="BB191" s="173"/>
      <c r="BC191" s="157"/>
      <c r="BD191" s="172"/>
      <c r="BE191" s="172"/>
      <c r="BF191" s="172"/>
      <c r="BG191" s="172"/>
      <c r="BH191" s="172"/>
      <c r="BI191" s="172"/>
      <c r="BJ191" s="172"/>
      <c r="BK191" s="172"/>
      <c r="BL191" s="172"/>
      <c r="BM191" s="172"/>
      <c r="BN191" s="173"/>
      <c r="BO191" s="173"/>
      <c r="BP191" s="174"/>
      <c r="BQ191" s="172"/>
      <c r="BR191" s="172"/>
    </row>
    <row r="192" spans="27:70" s="156" customFormat="1" x14ac:dyDescent="0.15">
      <c r="AA192" s="172"/>
      <c r="AB192" s="172"/>
      <c r="AC192" s="172"/>
      <c r="AD192" s="172"/>
      <c r="AE192" s="173"/>
      <c r="AF192" s="173"/>
      <c r="AG192" s="174"/>
      <c r="AH192" s="172"/>
      <c r="AI192" s="172"/>
      <c r="AJ192" s="173"/>
      <c r="AK192" s="157"/>
      <c r="AL192" s="172"/>
      <c r="AM192" s="172"/>
      <c r="AN192" s="172"/>
      <c r="AO192" s="172"/>
      <c r="AP192" s="172"/>
      <c r="AQ192" s="172"/>
      <c r="AR192" s="172"/>
      <c r="AS192" s="172"/>
      <c r="AT192" s="172"/>
      <c r="AU192" s="172"/>
      <c r="AV192" s="172"/>
      <c r="AW192" s="173"/>
      <c r="AX192" s="173"/>
      <c r="AY192" s="174"/>
      <c r="AZ192" s="172"/>
      <c r="BA192" s="172"/>
      <c r="BB192" s="173"/>
      <c r="BC192" s="157"/>
      <c r="BD192" s="172"/>
      <c r="BE192" s="172"/>
      <c r="BF192" s="172"/>
      <c r="BG192" s="172"/>
      <c r="BH192" s="172"/>
      <c r="BI192" s="172"/>
      <c r="BJ192" s="172"/>
      <c r="BK192" s="172"/>
      <c r="BL192" s="172"/>
      <c r="BM192" s="172"/>
      <c r="BN192" s="173"/>
      <c r="BO192" s="173"/>
      <c r="BP192" s="174"/>
      <c r="BQ192" s="172"/>
      <c r="BR192" s="172"/>
    </row>
    <row r="193" spans="27:70" s="156" customFormat="1" x14ac:dyDescent="0.15">
      <c r="AA193" s="172"/>
      <c r="AB193" s="172"/>
      <c r="AC193" s="172"/>
      <c r="AD193" s="172"/>
      <c r="AE193" s="173"/>
      <c r="AF193" s="173"/>
      <c r="AG193" s="174"/>
      <c r="AH193" s="172"/>
      <c r="AI193" s="172"/>
      <c r="AJ193" s="173"/>
      <c r="AK193" s="157"/>
      <c r="AL193" s="172"/>
      <c r="AM193" s="172"/>
      <c r="AN193" s="172"/>
      <c r="AO193" s="172"/>
      <c r="AP193" s="172"/>
      <c r="AQ193" s="172"/>
      <c r="AR193" s="172"/>
      <c r="AS193" s="172"/>
      <c r="AT193" s="172"/>
      <c r="AU193" s="172"/>
      <c r="AV193" s="172"/>
      <c r="AW193" s="173"/>
      <c r="AX193" s="173"/>
      <c r="AY193" s="174"/>
      <c r="AZ193" s="172"/>
      <c r="BA193" s="172"/>
      <c r="BB193" s="173"/>
      <c r="BC193" s="157"/>
      <c r="BD193" s="172"/>
      <c r="BE193" s="172"/>
      <c r="BF193" s="172"/>
      <c r="BG193" s="172"/>
      <c r="BH193" s="172"/>
      <c r="BI193" s="172"/>
      <c r="BJ193" s="172"/>
      <c r="BK193" s="172"/>
      <c r="BL193" s="172"/>
      <c r="BM193" s="172"/>
      <c r="BN193" s="173"/>
      <c r="BO193" s="173"/>
      <c r="BP193" s="174"/>
      <c r="BQ193" s="172"/>
      <c r="BR193" s="172"/>
    </row>
    <row r="194" spans="27:70" s="156" customFormat="1" x14ac:dyDescent="0.15">
      <c r="AA194" s="172"/>
      <c r="AB194" s="172"/>
      <c r="AC194" s="172"/>
      <c r="AD194" s="172"/>
      <c r="AE194" s="173"/>
      <c r="AF194" s="173"/>
      <c r="AG194" s="174"/>
      <c r="AH194" s="172"/>
      <c r="AI194" s="172"/>
      <c r="AJ194" s="173"/>
      <c r="AK194" s="157"/>
      <c r="AL194" s="172"/>
      <c r="AM194" s="172"/>
      <c r="AN194" s="172"/>
      <c r="AO194" s="172"/>
      <c r="AP194" s="172"/>
      <c r="AQ194" s="172"/>
      <c r="AR194" s="172"/>
      <c r="AS194" s="172"/>
      <c r="AT194" s="172"/>
      <c r="AU194" s="172"/>
      <c r="AV194" s="172"/>
      <c r="AW194" s="173"/>
      <c r="AX194" s="173"/>
      <c r="AY194" s="174"/>
      <c r="AZ194" s="172"/>
      <c r="BA194" s="172"/>
      <c r="BB194" s="173"/>
      <c r="BC194" s="157"/>
      <c r="BD194" s="172"/>
      <c r="BE194" s="172"/>
      <c r="BF194" s="172"/>
      <c r="BG194" s="172"/>
      <c r="BH194" s="172"/>
      <c r="BI194" s="172"/>
      <c r="BJ194" s="172"/>
      <c r="BK194" s="172"/>
      <c r="BL194" s="172"/>
      <c r="BM194" s="172"/>
      <c r="BN194" s="173"/>
      <c r="BO194" s="173"/>
      <c r="BP194" s="174"/>
      <c r="BQ194" s="172"/>
      <c r="BR194" s="172"/>
    </row>
    <row r="195" spans="27:70" s="156" customFormat="1" x14ac:dyDescent="0.15">
      <c r="AA195" s="172"/>
      <c r="AB195" s="172"/>
      <c r="AC195" s="172"/>
      <c r="AD195" s="172"/>
      <c r="AE195" s="173"/>
      <c r="AF195" s="173"/>
      <c r="AG195" s="174"/>
      <c r="AH195" s="172"/>
      <c r="AI195" s="172"/>
      <c r="AJ195" s="173"/>
      <c r="AK195" s="157"/>
      <c r="AL195" s="172"/>
      <c r="AM195" s="172"/>
      <c r="AN195" s="172"/>
      <c r="AO195" s="172"/>
      <c r="AP195" s="172"/>
      <c r="AQ195" s="172"/>
      <c r="AR195" s="172"/>
      <c r="AS195" s="172"/>
      <c r="AT195" s="172"/>
      <c r="AU195" s="172"/>
      <c r="AV195" s="172"/>
      <c r="AW195" s="173"/>
      <c r="AX195" s="173"/>
      <c r="AY195" s="174"/>
      <c r="AZ195" s="172"/>
      <c r="BA195" s="172"/>
      <c r="BB195" s="173"/>
      <c r="BC195" s="157"/>
      <c r="BD195" s="172"/>
      <c r="BE195" s="172"/>
      <c r="BF195" s="172"/>
      <c r="BG195" s="172"/>
      <c r="BH195" s="172"/>
      <c r="BI195" s="172"/>
      <c r="BJ195" s="172"/>
      <c r="BK195" s="172"/>
      <c r="BL195" s="172"/>
      <c r="BM195" s="172"/>
      <c r="BN195" s="173"/>
      <c r="BO195" s="173"/>
      <c r="BP195" s="174"/>
      <c r="BQ195" s="172"/>
      <c r="BR195" s="172"/>
    </row>
    <row r="196" spans="27:70" s="156" customFormat="1" x14ac:dyDescent="0.15">
      <c r="AA196" s="172"/>
      <c r="AB196" s="172"/>
      <c r="AC196" s="172"/>
      <c r="AD196" s="172"/>
      <c r="AE196" s="173"/>
      <c r="AF196" s="173"/>
      <c r="AG196" s="174"/>
      <c r="AH196" s="172"/>
      <c r="AI196" s="172"/>
      <c r="AJ196" s="173"/>
      <c r="AK196" s="157"/>
      <c r="AL196" s="172"/>
      <c r="AM196" s="172"/>
      <c r="AN196" s="172"/>
      <c r="AO196" s="172"/>
      <c r="AP196" s="172"/>
      <c r="AQ196" s="172"/>
      <c r="AR196" s="172"/>
      <c r="AS196" s="172"/>
      <c r="AT196" s="172"/>
      <c r="AU196" s="172"/>
      <c r="AV196" s="172"/>
      <c r="AW196" s="173"/>
      <c r="AX196" s="173"/>
      <c r="AY196" s="174"/>
      <c r="AZ196" s="172"/>
      <c r="BA196" s="172"/>
      <c r="BB196" s="173"/>
      <c r="BC196" s="157"/>
      <c r="BD196" s="172"/>
      <c r="BE196" s="172"/>
      <c r="BF196" s="172"/>
      <c r="BG196" s="172"/>
      <c r="BH196" s="172"/>
      <c r="BI196" s="172"/>
      <c r="BJ196" s="172"/>
      <c r="BK196" s="172"/>
      <c r="BL196" s="172"/>
      <c r="BM196" s="172"/>
      <c r="BN196" s="173"/>
      <c r="BO196" s="173"/>
      <c r="BP196" s="174"/>
      <c r="BQ196" s="172"/>
      <c r="BR196" s="172"/>
    </row>
    <row r="197" spans="27:70" s="156" customFormat="1" x14ac:dyDescent="0.15">
      <c r="AA197" s="172"/>
      <c r="AB197" s="172"/>
      <c r="AC197" s="172"/>
      <c r="AD197" s="172"/>
      <c r="AE197" s="173"/>
      <c r="AF197" s="173"/>
      <c r="AG197" s="174"/>
      <c r="AH197" s="172"/>
      <c r="AI197" s="172"/>
      <c r="AJ197" s="173"/>
      <c r="AK197" s="157"/>
      <c r="AL197" s="172"/>
      <c r="AM197" s="172"/>
      <c r="AN197" s="172"/>
      <c r="AO197" s="172"/>
      <c r="AP197" s="172"/>
      <c r="AQ197" s="172"/>
      <c r="AR197" s="172"/>
      <c r="AS197" s="172"/>
      <c r="AT197" s="172"/>
      <c r="AU197" s="172"/>
      <c r="AV197" s="172"/>
      <c r="AW197" s="173"/>
      <c r="AX197" s="173"/>
      <c r="AY197" s="174"/>
      <c r="AZ197" s="172"/>
      <c r="BA197" s="172"/>
      <c r="BB197" s="173"/>
      <c r="BC197" s="157"/>
      <c r="BD197" s="172"/>
      <c r="BE197" s="172"/>
      <c r="BF197" s="172"/>
      <c r="BG197" s="172"/>
      <c r="BH197" s="172"/>
      <c r="BI197" s="172"/>
      <c r="BJ197" s="172"/>
      <c r="BK197" s="172"/>
      <c r="BL197" s="172"/>
      <c r="BM197" s="172"/>
      <c r="BN197" s="173"/>
      <c r="BO197" s="173"/>
      <c r="BP197" s="174"/>
      <c r="BQ197" s="172"/>
      <c r="BR197" s="172"/>
    </row>
    <row r="198" spans="27:70" s="156" customFormat="1" x14ac:dyDescent="0.15">
      <c r="AA198" s="172"/>
      <c r="AB198" s="172"/>
      <c r="AC198" s="172"/>
      <c r="AD198" s="172"/>
      <c r="AE198" s="173"/>
      <c r="AF198" s="173"/>
      <c r="AG198" s="174"/>
      <c r="AH198" s="172"/>
      <c r="AI198" s="172"/>
      <c r="AJ198" s="173"/>
      <c r="AK198" s="157"/>
      <c r="AL198" s="172"/>
      <c r="AM198" s="172"/>
      <c r="AN198" s="172"/>
      <c r="AO198" s="172"/>
      <c r="AP198" s="172"/>
      <c r="AQ198" s="172"/>
      <c r="AR198" s="172"/>
      <c r="AS198" s="172"/>
      <c r="AT198" s="172"/>
      <c r="AU198" s="172"/>
      <c r="AV198" s="172"/>
      <c r="AW198" s="173"/>
      <c r="AX198" s="173"/>
      <c r="AY198" s="174"/>
      <c r="AZ198" s="172"/>
      <c r="BA198" s="172"/>
      <c r="BB198" s="173"/>
      <c r="BC198" s="157"/>
      <c r="BD198" s="172"/>
      <c r="BE198" s="172"/>
      <c r="BF198" s="172"/>
      <c r="BG198" s="172"/>
      <c r="BH198" s="172"/>
      <c r="BI198" s="172"/>
      <c r="BJ198" s="172"/>
      <c r="BK198" s="172"/>
      <c r="BL198" s="172"/>
      <c r="BM198" s="172"/>
      <c r="BN198" s="173"/>
      <c r="BO198" s="173"/>
      <c r="BP198" s="174"/>
      <c r="BQ198" s="172"/>
      <c r="BR198" s="172"/>
    </row>
    <row r="199" spans="27:70" s="156" customFormat="1" x14ac:dyDescent="0.15">
      <c r="AA199" s="172"/>
      <c r="AB199" s="172"/>
      <c r="AC199" s="172"/>
      <c r="AD199" s="172"/>
      <c r="AE199" s="173"/>
      <c r="AF199" s="173"/>
      <c r="AG199" s="174"/>
      <c r="AH199" s="172"/>
      <c r="AI199" s="172"/>
      <c r="AJ199" s="173"/>
      <c r="AK199" s="157"/>
      <c r="AL199" s="172"/>
      <c r="AM199" s="172"/>
      <c r="AN199" s="172"/>
      <c r="AO199" s="172"/>
      <c r="AP199" s="172"/>
      <c r="AQ199" s="172"/>
      <c r="AR199" s="172"/>
      <c r="AS199" s="172"/>
      <c r="AT199" s="172"/>
      <c r="AU199" s="172"/>
      <c r="AV199" s="172"/>
      <c r="AW199" s="173"/>
      <c r="AX199" s="173"/>
      <c r="AY199" s="174"/>
      <c r="AZ199" s="172"/>
      <c r="BA199" s="172"/>
      <c r="BB199" s="173"/>
      <c r="BC199" s="157"/>
      <c r="BD199" s="172"/>
      <c r="BE199" s="172"/>
      <c r="BF199" s="172"/>
      <c r="BG199" s="172"/>
      <c r="BH199" s="172"/>
      <c r="BI199" s="172"/>
      <c r="BJ199" s="172"/>
      <c r="BK199" s="172"/>
      <c r="BL199" s="172"/>
      <c r="BM199" s="172"/>
      <c r="BN199" s="173"/>
      <c r="BO199" s="173"/>
      <c r="BP199" s="174"/>
      <c r="BQ199" s="172"/>
      <c r="BR199" s="172"/>
    </row>
    <row r="200" spans="27:70" s="156" customFormat="1" x14ac:dyDescent="0.15">
      <c r="AA200" s="172"/>
      <c r="AB200" s="172"/>
      <c r="AC200" s="172"/>
      <c r="AD200" s="172"/>
      <c r="AE200" s="173"/>
      <c r="AF200" s="173"/>
      <c r="AG200" s="174"/>
      <c r="AH200" s="172"/>
      <c r="AI200" s="172"/>
      <c r="AJ200" s="173"/>
      <c r="AK200" s="157"/>
      <c r="AL200" s="172"/>
      <c r="AM200" s="172"/>
      <c r="AN200" s="172"/>
      <c r="AO200" s="172"/>
      <c r="AP200" s="172"/>
      <c r="AQ200" s="172"/>
      <c r="AR200" s="172"/>
      <c r="AS200" s="172"/>
      <c r="AT200" s="172"/>
      <c r="AU200" s="172"/>
      <c r="AV200" s="172"/>
      <c r="AW200" s="173"/>
      <c r="AX200" s="173"/>
      <c r="AY200" s="174"/>
      <c r="AZ200" s="172"/>
      <c r="BA200" s="172"/>
      <c r="BB200" s="173"/>
      <c r="BC200" s="157"/>
      <c r="BD200" s="172"/>
      <c r="BE200" s="172"/>
      <c r="BF200" s="172"/>
      <c r="BG200" s="172"/>
      <c r="BH200" s="172"/>
      <c r="BI200" s="172"/>
      <c r="BJ200" s="172"/>
      <c r="BK200" s="172"/>
      <c r="BL200" s="172"/>
      <c r="BM200" s="172"/>
      <c r="BN200" s="173"/>
      <c r="BO200" s="173"/>
      <c r="BP200" s="174"/>
      <c r="BQ200" s="172"/>
      <c r="BR200" s="172"/>
    </row>
    <row r="201" spans="27:70" s="156" customFormat="1" x14ac:dyDescent="0.15">
      <c r="AA201" s="172"/>
      <c r="AB201" s="172"/>
      <c r="AC201" s="172"/>
      <c r="AD201" s="172"/>
      <c r="AE201" s="173"/>
      <c r="AF201" s="173"/>
      <c r="AG201" s="174"/>
      <c r="AH201" s="172"/>
      <c r="AI201" s="172"/>
      <c r="AJ201" s="173"/>
      <c r="AK201" s="157"/>
      <c r="AL201" s="172"/>
      <c r="AM201" s="172"/>
      <c r="AN201" s="172"/>
      <c r="AO201" s="172"/>
      <c r="AP201" s="172"/>
      <c r="AQ201" s="172"/>
      <c r="AR201" s="172"/>
      <c r="AS201" s="172"/>
      <c r="AT201" s="172"/>
      <c r="AU201" s="172"/>
      <c r="AV201" s="172"/>
      <c r="AW201" s="173"/>
      <c r="AX201" s="173"/>
      <c r="AY201" s="174"/>
      <c r="AZ201" s="172"/>
      <c r="BA201" s="172"/>
      <c r="BB201" s="173"/>
      <c r="BC201" s="157"/>
      <c r="BD201" s="172"/>
      <c r="BE201" s="172"/>
      <c r="BF201" s="172"/>
      <c r="BG201" s="172"/>
      <c r="BH201" s="172"/>
      <c r="BI201" s="172"/>
      <c r="BJ201" s="172"/>
      <c r="BK201" s="172"/>
      <c r="BL201" s="172"/>
      <c r="BM201" s="172"/>
      <c r="BN201" s="173"/>
      <c r="BO201" s="173"/>
      <c r="BP201" s="174"/>
      <c r="BQ201" s="172"/>
      <c r="BR201" s="172"/>
    </row>
    <row r="202" spans="27:70" s="156" customFormat="1" x14ac:dyDescent="0.15">
      <c r="AA202" s="172"/>
      <c r="AB202" s="172"/>
      <c r="AC202" s="172"/>
      <c r="AD202" s="172"/>
      <c r="AE202" s="173"/>
      <c r="AF202" s="173"/>
      <c r="AG202" s="174"/>
      <c r="AH202" s="172"/>
      <c r="AI202" s="172"/>
      <c r="AJ202" s="173"/>
      <c r="AK202" s="157"/>
      <c r="AL202" s="172"/>
      <c r="AM202" s="172"/>
      <c r="AN202" s="172"/>
      <c r="AO202" s="172"/>
      <c r="AP202" s="172"/>
      <c r="AQ202" s="172"/>
      <c r="AR202" s="172"/>
      <c r="AS202" s="172"/>
      <c r="AT202" s="172"/>
      <c r="AU202" s="172"/>
      <c r="AV202" s="172"/>
      <c r="AW202" s="173"/>
      <c r="AX202" s="173"/>
      <c r="AY202" s="174"/>
      <c r="AZ202" s="172"/>
      <c r="BA202" s="172"/>
      <c r="BB202" s="173"/>
      <c r="BC202" s="157"/>
      <c r="BD202" s="172"/>
      <c r="BE202" s="172"/>
      <c r="BF202" s="172"/>
      <c r="BG202" s="172"/>
      <c r="BH202" s="172"/>
      <c r="BI202" s="172"/>
      <c r="BJ202" s="172"/>
      <c r="BK202" s="172"/>
      <c r="BL202" s="172"/>
      <c r="BM202" s="172"/>
      <c r="BN202" s="173"/>
      <c r="BO202" s="173"/>
      <c r="BP202" s="174"/>
      <c r="BQ202" s="172"/>
      <c r="BR202" s="172"/>
    </row>
    <row r="203" spans="27:70" s="156" customFormat="1" x14ac:dyDescent="0.15">
      <c r="AA203" s="172"/>
      <c r="AB203" s="172"/>
      <c r="AC203" s="172"/>
      <c r="AD203" s="172"/>
      <c r="AE203" s="173"/>
      <c r="AF203" s="173"/>
      <c r="AG203" s="174"/>
      <c r="AH203" s="172"/>
      <c r="AI203" s="172"/>
      <c r="AJ203" s="173"/>
      <c r="AK203" s="157"/>
      <c r="AL203" s="172"/>
      <c r="AM203" s="172"/>
      <c r="AN203" s="172"/>
      <c r="AO203" s="172"/>
      <c r="AP203" s="172"/>
      <c r="AQ203" s="172"/>
      <c r="AR203" s="172"/>
      <c r="AS203" s="172"/>
      <c r="AT203" s="172"/>
      <c r="AU203" s="172"/>
      <c r="AV203" s="172"/>
      <c r="AW203" s="173"/>
      <c r="AX203" s="173"/>
      <c r="AY203" s="174"/>
      <c r="AZ203" s="172"/>
      <c r="BA203" s="172"/>
      <c r="BB203" s="173"/>
      <c r="BC203" s="157"/>
      <c r="BD203" s="172"/>
      <c r="BE203" s="172"/>
      <c r="BF203" s="172"/>
      <c r="BG203" s="172"/>
      <c r="BH203" s="172"/>
      <c r="BI203" s="172"/>
      <c r="BJ203" s="172"/>
      <c r="BK203" s="172"/>
      <c r="BL203" s="172"/>
      <c r="BM203" s="172"/>
      <c r="BN203" s="173"/>
      <c r="BO203" s="173"/>
      <c r="BP203" s="174"/>
      <c r="BQ203" s="172"/>
      <c r="BR203" s="172"/>
    </row>
    <row r="204" spans="27:70" s="156" customFormat="1" x14ac:dyDescent="0.15">
      <c r="AA204" s="172"/>
      <c r="AB204" s="172"/>
      <c r="AC204" s="172"/>
      <c r="AD204" s="172"/>
      <c r="AE204" s="173"/>
      <c r="AF204" s="173"/>
      <c r="AG204" s="174"/>
      <c r="AH204" s="172"/>
      <c r="AI204" s="172"/>
      <c r="AJ204" s="173"/>
      <c r="AK204" s="157"/>
      <c r="AL204" s="172"/>
      <c r="AM204" s="172"/>
      <c r="AN204" s="172"/>
      <c r="AO204" s="172"/>
      <c r="AP204" s="172"/>
      <c r="AQ204" s="172"/>
      <c r="AR204" s="172"/>
      <c r="AS204" s="172"/>
      <c r="AT204" s="172"/>
      <c r="AU204" s="172"/>
      <c r="AV204" s="172"/>
      <c r="AW204" s="173"/>
      <c r="AX204" s="173"/>
      <c r="AY204" s="174"/>
      <c r="AZ204" s="172"/>
      <c r="BA204" s="172"/>
      <c r="BB204" s="173"/>
      <c r="BC204" s="157"/>
      <c r="BD204" s="172"/>
      <c r="BE204" s="172"/>
      <c r="BF204" s="172"/>
      <c r="BG204" s="172"/>
      <c r="BH204" s="172"/>
      <c r="BI204" s="172"/>
      <c r="BJ204" s="172"/>
      <c r="BK204" s="172"/>
      <c r="BL204" s="172"/>
      <c r="BM204" s="172"/>
      <c r="BN204" s="173"/>
      <c r="BO204" s="173"/>
      <c r="BP204" s="174"/>
      <c r="BQ204" s="172"/>
      <c r="BR204" s="172"/>
    </row>
    <row r="205" spans="27:70" s="156" customFormat="1" x14ac:dyDescent="0.15">
      <c r="AA205" s="172"/>
      <c r="AB205" s="172"/>
      <c r="AC205" s="172"/>
      <c r="AD205" s="172"/>
      <c r="AE205" s="173"/>
      <c r="AF205" s="173"/>
      <c r="AG205" s="174"/>
      <c r="AH205" s="172"/>
      <c r="AI205" s="172"/>
      <c r="AJ205" s="173"/>
      <c r="AK205" s="157"/>
      <c r="AL205" s="172"/>
      <c r="AM205" s="172"/>
      <c r="AN205" s="172"/>
      <c r="AO205" s="172"/>
      <c r="AP205" s="172"/>
      <c r="AQ205" s="172"/>
      <c r="AR205" s="172"/>
      <c r="AS205" s="172"/>
      <c r="AT205" s="172"/>
      <c r="AU205" s="172"/>
      <c r="AV205" s="172"/>
      <c r="AW205" s="173"/>
      <c r="AX205" s="173"/>
      <c r="AY205" s="174"/>
      <c r="AZ205" s="172"/>
      <c r="BA205" s="172"/>
      <c r="BB205" s="173"/>
      <c r="BC205" s="157"/>
      <c r="BD205" s="172"/>
      <c r="BE205" s="172"/>
      <c r="BF205" s="172"/>
      <c r="BG205" s="172"/>
      <c r="BH205" s="172"/>
      <c r="BI205" s="172"/>
      <c r="BJ205" s="172"/>
      <c r="BK205" s="172"/>
      <c r="BL205" s="172"/>
      <c r="BM205" s="172"/>
      <c r="BN205" s="173"/>
      <c r="BO205" s="173"/>
      <c r="BP205" s="174"/>
      <c r="BQ205" s="172"/>
      <c r="BR205" s="172"/>
    </row>
    <row r="206" spans="27:70" s="156" customFormat="1" x14ac:dyDescent="0.15">
      <c r="AA206" s="172"/>
      <c r="AB206" s="172"/>
      <c r="AC206" s="172"/>
      <c r="AD206" s="172"/>
      <c r="AE206" s="173"/>
      <c r="AF206" s="173"/>
      <c r="AG206" s="174"/>
      <c r="AH206" s="172"/>
      <c r="AI206" s="172"/>
      <c r="AJ206" s="173"/>
      <c r="AK206" s="157"/>
      <c r="AL206" s="172"/>
      <c r="AM206" s="172"/>
      <c r="AN206" s="172"/>
      <c r="AO206" s="172"/>
      <c r="AP206" s="172"/>
      <c r="AQ206" s="172"/>
      <c r="AR206" s="172"/>
      <c r="AS206" s="172"/>
      <c r="AT206" s="172"/>
      <c r="AU206" s="172"/>
      <c r="AV206" s="172"/>
      <c r="AW206" s="173"/>
      <c r="AX206" s="173"/>
      <c r="AY206" s="174"/>
      <c r="AZ206" s="172"/>
      <c r="BA206" s="172"/>
      <c r="BB206" s="173"/>
      <c r="BC206" s="157"/>
      <c r="BD206" s="172"/>
      <c r="BE206" s="172"/>
      <c r="BF206" s="172"/>
      <c r="BG206" s="172"/>
      <c r="BH206" s="172"/>
      <c r="BI206" s="172"/>
      <c r="BJ206" s="172"/>
      <c r="BK206" s="172"/>
      <c r="BL206" s="172"/>
      <c r="BM206" s="172"/>
      <c r="BN206" s="173"/>
      <c r="BO206" s="173"/>
      <c r="BP206" s="174"/>
      <c r="BQ206" s="172"/>
      <c r="BR206" s="172"/>
    </row>
    <row r="207" spans="27:70" s="156" customFormat="1" x14ac:dyDescent="0.15">
      <c r="AA207" s="172"/>
      <c r="AB207" s="172"/>
      <c r="AC207" s="172"/>
      <c r="AD207" s="172"/>
      <c r="AE207" s="173"/>
      <c r="AF207" s="173"/>
      <c r="AG207" s="174"/>
      <c r="AH207" s="172"/>
      <c r="AI207" s="172"/>
      <c r="AJ207" s="173"/>
      <c r="AK207" s="157"/>
      <c r="AL207" s="172"/>
      <c r="AM207" s="172"/>
      <c r="AN207" s="172"/>
      <c r="AO207" s="172"/>
      <c r="AP207" s="172"/>
      <c r="AQ207" s="172"/>
      <c r="AR207" s="172"/>
      <c r="AS207" s="172"/>
      <c r="AT207" s="172"/>
      <c r="AU207" s="172"/>
      <c r="AV207" s="172"/>
      <c r="AW207" s="173"/>
      <c r="AX207" s="173"/>
      <c r="AY207" s="174"/>
      <c r="AZ207" s="172"/>
      <c r="BA207" s="172"/>
      <c r="BB207" s="173"/>
      <c r="BC207" s="157"/>
      <c r="BD207" s="172"/>
      <c r="BE207" s="172"/>
      <c r="BF207" s="172"/>
      <c r="BG207" s="172"/>
      <c r="BH207" s="172"/>
      <c r="BI207" s="172"/>
      <c r="BJ207" s="172"/>
      <c r="BK207" s="172"/>
      <c r="BL207" s="172"/>
      <c r="BM207" s="172"/>
      <c r="BN207" s="173"/>
      <c r="BO207" s="173"/>
      <c r="BP207" s="174"/>
      <c r="BQ207" s="172"/>
      <c r="BR207" s="172"/>
    </row>
    <row r="208" spans="27:70" s="156" customFormat="1" x14ac:dyDescent="0.15">
      <c r="AA208" s="172"/>
      <c r="AB208" s="172"/>
      <c r="AC208" s="172"/>
      <c r="AD208" s="172"/>
      <c r="AE208" s="173"/>
      <c r="AF208" s="173"/>
      <c r="AG208" s="174"/>
      <c r="AH208" s="172"/>
      <c r="AI208" s="172"/>
      <c r="AJ208" s="173"/>
      <c r="AK208" s="157"/>
      <c r="AL208" s="172"/>
      <c r="AM208" s="172"/>
      <c r="AN208" s="172"/>
      <c r="AO208" s="172"/>
      <c r="AP208" s="172"/>
      <c r="AQ208" s="172"/>
      <c r="AR208" s="172"/>
      <c r="AS208" s="172"/>
      <c r="AT208" s="172"/>
      <c r="AU208" s="172"/>
      <c r="AV208" s="172"/>
      <c r="AW208" s="173"/>
      <c r="AX208" s="173"/>
      <c r="AY208" s="174"/>
      <c r="AZ208" s="172"/>
      <c r="BA208" s="172"/>
      <c r="BB208" s="173"/>
      <c r="BC208" s="157"/>
      <c r="BD208" s="172"/>
      <c r="BE208" s="172"/>
      <c r="BF208" s="172"/>
      <c r="BG208" s="172"/>
      <c r="BH208" s="172"/>
      <c r="BI208" s="172"/>
      <c r="BJ208" s="172"/>
      <c r="BK208" s="172"/>
      <c r="BL208" s="172"/>
      <c r="BM208" s="172"/>
      <c r="BN208" s="173"/>
      <c r="BO208" s="173"/>
      <c r="BP208" s="174"/>
      <c r="BQ208" s="172"/>
      <c r="BR208" s="172"/>
    </row>
    <row r="209" spans="27:70" s="156" customFormat="1" x14ac:dyDescent="0.15">
      <c r="AA209" s="172"/>
      <c r="AB209" s="172"/>
      <c r="AC209" s="172"/>
      <c r="AD209" s="172"/>
      <c r="AE209" s="173"/>
      <c r="AF209" s="173"/>
      <c r="AG209" s="174"/>
      <c r="AH209" s="172"/>
      <c r="AI209" s="172"/>
      <c r="AJ209" s="173"/>
      <c r="AK209" s="157"/>
      <c r="AL209" s="172"/>
      <c r="AM209" s="172"/>
      <c r="AN209" s="172"/>
      <c r="AO209" s="172"/>
      <c r="AP209" s="172"/>
      <c r="AQ209" s="172"/>
      <c r="AR209" s="172"/>
      <c r="AS209" s="172"/>
      <c r="AT209" s="172"/>
      <c r="AU209" s="172"/>
      <c r="AV209" s="172"/>
      <c r="AW209" s="173"/>
      <c r="AX209" s="173"/>
      <c r="AY209" s="174"/>
      <c r="AZ209" s="172"/>
      <c r="BA209" s="172"/>
      <c r="BB209" s="173"/>
      <c r="BC209" s="157"/>
      <c r="BD209" s="172"/>
      <c r="BE209" s="172"/>
      <c r="BF209" s="172"/>
      <c r="BG209" s="172"/>
      <c r="BH209" s="172"/>
      <c r="BI209" s="172"/>
      <c r="BJ209" s="172"/>
      <c r="BK209" s="172"/>
      <c r="BL209" s="172"/>
      <c r="BM209" s="172"/>
      <c r="BN209" s="173"/>
      <c r="BO209" s="173"/>
      <c r="BP209" s="174"/>
      <c r="BQ209" s="172"/>
      <c r="BR209" s="172"/>
    </row>
    <row r="210" spans="27:70" s="156" customFormat="1" x14ac:dyDescent="0.15">
      <c r="AA210" s="172"/>
      <c r="AB210" s="172"/>
      <c r="AC210" s="172"/>
      <c r="AD210" s="172"/>
      <c r="AE210" s="173"/>
      <c r="AF210" s="173"/>
      <c r="AG210" s="174"/>
      <c r="AH210" s="172"/>
      <c r="AI210" s="172"/>
      <c r="AJ210" s="173"/>
      <c r="AK210" s="157"/>
      <c r="AL210" s="172"/>
      <c r="AM210" s="172"/>
      <c r="AN210" s="172"/>
      <c r="AO210" s="172"/>
      <c r="AP210" s="172"/>
      <c r="AQ210" s="172"/>
      <c r="AR210" s="172"/>
      <c r="AS210" s="172"/>
      <c r="AT210" s="172"/>
      <c r="AU210" s="172"/>
      <c r="AV210" s="172"/>
      <c r="AW210" s="173"/>
      <c r="AX210" s="173"/>
      <c r="AY210" s="174"/>
      <c r="AZ210" s="172"/>
      <c r="BA210" s="172"/>
      <c r="BB210" s="173"/>
      <c r="BC210" s="157"/>
      <c r="BD210" s="172"/>
      <c r="BE210" s="172"/>
      <c r="BF210" s="172"/>
      <c r="BG210" s="172"/>
      <c r="BH210" s="172"/>
      <c r="BI210" s="172"/>
      <c r="BJ210" s="172"/>
      <c r="BK210" s="172"/>
      <c r="BL210" s="172"/>
      <c r="BM210" s="172"/>
      <c r="BN210" s="173"/>
      <c r="BO210" s="173"/>
      <c r="BP210" s="174"/>
      <c r="BQ210" s="172"/>
      <c r="BR210" s="172"/>
    </row>
    <row r="211" spans="27:70" s="156" customFormat="1" x14ac:dyDescent="0.15">
      <c r="AA211" s="157"/>
      <c r="AB211" s="157"/>
      <c r="AC211" s="157"/>
      <c r="AD211" s="157"/>
      <c r="AE211" s="157"/>
      <c r="AF211" s="157"/>
      <c r="AG211" s="157"/>
      <c r="AH211" s="157"/>
      <c r="AI211" s="157"/>
      <c r="AJ211" s="157"/>
      <c r="AK211" s="157"/>
      <c r="AL211" s="172"/>
      <c r="AM211" s="172"/>
      <c r="AN211" s="172"/>
      <c r="AO211" s="172"/>
      <c r="AP211" s="172"/>
      <c r="AQ211" s="172"/>
      <c r="AR211" s="172"/>
      <c r="AS211" s="172"/>
      <c r="AT211" s="172"/>
      <c r="AU211" s="172"/>
      <c r="AV211" s="172"/>
      <c r="AW211" s="173"/>
      <c r="AX211" s="173"/>
      <c r="AY211" s="174"/>
      <c r="AZ211" s="172"/>
      <c r="BA211" s="172"/>
      <c r="BB211" s="173"/>
      <c r="BC211" s="157"/>
      <c r="BD211" s="172"/>
      <c r="BE211" s="172"/>
      <c r="BF211" s="172"/>
      <c r="BG211" s="172"/>
      <c r="BH211" s="172"/>
      <c r="BI211" s="172"/>
      <c r="BJ211" s="172"/>
      <c r="BK211" s="172"/>
      <c r="BL211" s="172"/>
      <c r="BM211" s="172"/>
      <c r="BN211" s="173"/>
      <c r="BO211" s="173"/>
      <c r="BP211" s="174"/>
      <c r="BQ211" s="172"/>
      <c r="BR211" s="172"/>
    </row>
    <row r="212" spans="27:70" s="156" customFormat="1" x14ac:dyDescent="0.15">
      <c r="AA212" s="157"/>
      <c r="AB212" s="157"/>
      <c r="AC212" s="157"/>
      <c r="AD212" s="157"/>
      <c r="AE212" s="157"/>
      <c r="AF212" s="157"/>
      <c r="AG212" s="157"/>
      <c r="AH212" s="157"/>
      <c r="AI212" s="157"/>
      <c r="AJ212" s="157"/>
      <c r="AK212" s="157"/>
      <c r="AL212" s="172"/>
      <c r="AM212" s="172"/>
      <c r="AN212" s="172"/>
      <c r="AO212" s="172"/>
      <c r="AP212" s="172"/>
      <c r="AQ212" s="172"/>
      <c r="AR212" s="172"/>
      <c r="AS212" s="172"/>
      <c r="AT212" s="172"/>
      <c r="AU212" s="172"/>
      <c r="AV212" s="172"/>
      <c r="AW212" s="173"/>
      <c r="AX212" s="173"/>
      <c r="AY212" s="174"/>
      <c r="AZ212" s="172"/>
      <c r="BA212" s="172"/>
      <c r="BB212" s="173"/>
      <c r="BC212" s="157"/>
      <c r="BD212" s="172"/>
      <c r="BE212" s="172"/>
      <c r="BF212" s="172"/>
      <c r="BG212" s="172"/>
      <c r="BH212" s="172"/>
      <c r="BI212" s="172"/>
      <c r="BJ212" s="172"/>
      <c r="BK212" s="172"/>
      <c r="BL212" s="172"/>
      <c r="BM212" s="172"/>
      <c r="BN212" s="173"/>
      <c r="BO212" s="173"/>
      <c r="BP212" s="174"/>
      <c r="BQ212" s="172"/>
      <c r="BR212" s="172"/>
    </row>
    <row r="213" spans="27:70" s="156" customFormat="1" x14ac:dyDescent="0.15">
      <c r="AA213" s="157"/>
      <c r="AB213" s="157"/>
      <c r="AC213" s="157"/>
      <c r="AD213" s="157"/>
      <c r="AE213" s="157"/>
      <c r="AF213" s="157"/>
      <c r="AG213" s="157"/>
      <c r="AH213" s="157"/>
      <c r="AI213" s="157"/>
      <c r="AJ213" s="157"/>
      <c r="AK213" s="157"/>
      <c r="AL213" s="172"/>
      <c r="AM213" s="172"/>
      <c r="AN213" s="172"/>
      <c r="AO213" s="172"/>
      <c r="AP213" s="172"/>
      <c r="AQ213" s="172"/>
      <c r="AR213" s="172"/>
      <c r="AS213" s="172"/>
      <c r="AT213" s="172"/>
      <c r="AU213" s="172"/>
      <c r="AV213" s="172"/>
      <c r="AW213" s="173"/>
      <c r="AX213" s="173"/>
      <c r="AY213" s="174"/>
      <c r="AZ213" s="172"/>
      <c r="BA213" s="172"/>
      <c r="BB213" s="173"/>
      <c r="BC213" s="157"/>
      <c r="BD213" s="172"/>
      <c r="BE213" s="172"/>
      <c r="BF213" s="172"/>
      <c r="BG213" s="172"/>
      <c r="BH213" s="172"/>
      <c r="BI213" s="172"/>
      <c r="BJ213" s="172"/>
      <c r="BK213" s="172"/>
      <c r="BL213" s="172"/>
      <c r="BM213" s="172"/>
      <c r="BN213" s="173"/>
      <c r="BO213" s="173"/>
      <c r="BP213" s="174"/>
      <c r="BQ213" s="172"/>
      <c r="BR213" s="172"/>
    </row>
    <row r="214" spans="27:70" s="156" customFormat="1" x14ac:dyDescent="0.15">
      <c r="AA214" s="157"/>
      <c r="AB214" s="157"/>
      <c r="AC214" s="157"/>
      <c r="AD214" s="157"/>
      <c r="AE214" s="157"/>
      <c r="AF214" s="157"/>
      <c r="AG214" s="157"/>
      <c r="AH214" s="157"/>
      <c r="AI214" s="157"/>
      <c r="AJ214" s="157"/>
      <c r="AK214" s="157"/>
      <c r="AL214" s="172"/>
      <c r="AM214" s="172"/>
      <c r="AN214" s="172"/>
      <c r="AO214" s="172"/>
      <c r="AP214" s="172"/>
      <c r="AQ214" s="172"/>
      <c r="AR214" s="172"/>
      <c r="AS214" s="172"/>
      <c r="AT214" s="172"/>
      <c r="AU214" s="172"/>
      <c r="AV214" s="172"/>
      <c r="AW214" s="173"/>
      <c r="AX214" s="173"/>
      <c r="AY214" s="174"/>
      <c r="AZ214" s="172"/>
      <c r="BA214" s="172"/>
      <c r="BB214" s="173"/>
      <c r="BC214" s="157"/>
      <c r="BD214" s="172"/>
      <c r="BE214" s="172"/>
      <c r="BF214" s="172"/>
      <c r="BG214" s="172"/>
      <c r="BH214" s="172"/>
      <c r="BI214" s="172"/>
      <c r="BJ214" s="172"/>
      <c r="BK214" s="172"/>
      <c r="BL214" s="172"/>
      <c r="BM214" s="172"/>
      <c r="BN214" s="173"/>
      <c r="BO214" s="173"/>
      <c r="BP214" s="174"/>
      <c r="BQ214" s="172"/>
      <c r="BR214" s="172"/>
    </row>
    <row r="215" spans="27:70" s="156" customFormat="1" x14ac:dyDescent="0.15">
      <c r="AA215" s="157"/>
      <c r="AB215" s="157"/>
      <c r="AC215" s="157"/>
      <c r="AD215" s="157"/>
      <c r="AE215" s="157"/>
      <c r="AF215" s="157"/>
      <c r="AG215" s="157"/>
      <c r="AH215" s="157"/>
      <c r="AI215" s="157"/>
      <c r="AJ215" s="157"/>
      <c r="AK215" s="157"/>
      <c r="AL215" s="172"/>
      <c r="AM215" s="172"/>
      <c r="AN215" s="172"/>
      <c r="AO215" s="172"/>
      <c r="AP215" s="172"/>
      <c r="AQ215" s="172"/>
      <c r="AR215" s="172"/>
      <c r="AS215" s="172"/>
      <c r="AT215" s="172"/>
      <c r="AU215" s="172"/>
      <c r="AV215" s="172"/>
      <c r="AW215" s="173"/>
      <c r="AX215" s="173"/>
      <c r="AY215" s="174"/>
      <c r="AZ215" s="172"/>
      <c r="BA215" s="172"/>
      <c r="BB215" s="173"/>
      <c r="BC215" s="157"/>
      <c r="BD215" s="172"/>
      <c r="BE215" s="172"/>
      <c r="BF215" s="172"/>
      <c r="BG215" s="172"/>
      <c r="BH215" s="172"/>
      <c r="BI215" s="172"/>
      <c r="BJ215" s="172"/>
      <c r="BK215" s="172"/>
      <c r="BL215" s="172"/>
      <c r="BM215" s="172"/>
      <c r="BN215" s="173"/>
      <c r="BO215" s="173"/>
      <c r="BP215" s="174"/>
      <c r="BQ215" s="172"/>
      <c r="BR215" s="172"/>
    </row>
    <row r="216" spans="27:70" s="156" customFormat="1" x14ac:dyDescent="0.15">
      <c r="AA216" s="157"/>
      <c r="AB216" s="157"/>
      <c r="AC216" s="157"/>
      <c r="AD216" s="157"/>
      <c r="AE216" s="157"/>
      <c r="AF216" s="157"/>
      <c r="AG216" s="157"/>
      <c r="AH216" s="157"/>
      <c r="AI216" s="157"/>
      <c r="AJ216" s="157"/>
      <c r="AK216" s="157"/>
      <c r="AL216" s="172"/>
      <c r="AM216" s="172"/>
      <c r="AN216" s="172"/>
      <c r="AO216" s="172"/>
      <c r="AP216" s="172"/>
      <c r="AQ216" s="172"/>
      <c r="AR216" s="172"/>
      <c r="AS216" s="172"/>
      <c r="AT216" s="172"/>
      <c r="AU216" s="172"/>
      <c r="AV216" s="172"/>
      <c r="AW216" s="173"/>
      <c r="AX216" s="173"/>
      <c r="AY216" s="174"/>
      <c r="AZ216" s="172"/>
      <c r="BA216" s="172"/>
      <c r="BB216" s="173"/>
      <c r="BC216" s="157"/>
      <c r="BD216" s="172"/>
      <c r="BE216" s="172"/>
      <c r="BF216" s="172"/>
      <c r="BG216" s="172"/>
      <c r="BH216" s="172"/>
      <c r="BI216" s="172"/>
      <c r="BJ216" s="172"/>
      <c r="BK216" s="172"/>
      <c r="BL216" s="172"/>
      <c r="BM216" s="172"/>
      <c r="BN216" s="173"/>
      <c r="BO216" s="173"/>
      <c r="BP216" s="174"/>
      <c r="BQ216" s="172"/>
      <c r="BR216" s="172"/>
    </row>
    <row r="217" spans="27:70" s="156" customFormat="1" x14ac:dyDescent="0.15">
      <c r="AA217" s="157"/>
      <c r="AB217" s="157"/>
      <c r="AC217" s="157"/>
      <c r="AD217" s="157"/>
      <c r="AE217" s="157"/>
      <c r="AF217" s="157"/>
      <c r="AG217" s="157"/>
      <c r="AH217" s="157"/>
      <c r="AI217" s="157"/>
      <c r="AJ217" s="157"/>
      <c r="AK217" s="157"/>
      <c r="AL217" s="172"/>
      <c r="AM217" s="172"/>
      <c r="AN217" s="172"/>
      <c r="AO217" s="172"/>
      <c r="AP217" s="172"/>
      <c r="AQ217" s="172"/>
      <c r="AR217" s="172"/>
      <c r="AS217" s="172"/>
      <c r="AT217" s="172"/>
      <c r="AU217" s="172"/>
      <c r="AV217" s="172"/>
      <c r="AW217" s="173"/>
      <c r="AX217" s="173"/>
      <c r="AY217" s="174"/>
      <c r="AZ217" s="172"/>
      <c r="BA217" s="172"/>
      <c r="BB217" s="173"/>
      <c r="BC217" s="157"/>
      <c r="BD217" s="172"/>
      <c r="BE217" s="172"/>
      <c r="BF217" s="172"/>
      <c r="BG217" s="172"/>
      <c r="BH217" s="172"/>
      <c r="BI217" s="172"/>
      <c r="BJ217" s="172"/>
      <c r="BK217" s="172"/>
      <c r="BL217" s="172"/>
      <c r="BM217" s="172"/>
      <c r="BN217" s="173"/>
      <c r="BO217" s="173"/>
      <c r="BP217" s="174"/>
      <c r="BQ217" s="172"/>
      <c r="BR217" s="172"/>
    </row>
    <row r="218" spans="27:70" s="156" customFormat="1" x14ac:dyDescent="0.15">
      <c r="AA218" s="157"/>
      <c r="AB218" s="157"/>
      <c r="AC218" s="157"/>
      <c r="AD218" s="157"/>
      <c r="AE218" s="157"/>
      <c r="AF218" s="157"/>
      <c r="AG218" s="157"/>
      <c r="AH218" s="157"/>
      <c r="AI218" s="157"/>
      <c r="AJ218" s="157"/>
      <c r="AK218" s="157"/>
      <c r="AL218" s="172"/>
      <c r="AM218" s="172"/>
      <c r="AN218" s="172"/>
      <c r="AO218" s="172"/>
      <c r="AP218" s="172"/>
      <c r="AQ218" s="172"/>
      <c r="AR218" s="172"/>
      <c r="AS218" s="172"/>
      <c r="AT218" s="172"/>
      <c r="AU218" s="172"/>
      <c r="AV218" s="172"/>
      <c r="AW218" s="173"/>
      <c r="AX218" s="173"/>
      <c r="AY218" s="174"/>
      <c r="AZ218" s="172"/>
      <c r="BA218" s="172"/>
      <c r="BB218" s="173"/>
      <c r="BC218" s="157"/>
      <c r="BD218" s="172"/>
      <c r="BE218" s="172"/>
      <c r="BF218" s="172"/>
      <c r="BG218" s="172"/>
      <c r="BH218" s="172"/>
      <c r="BI218" s="172"/>
      <c r="BJ218" s="172"/>
      <c r="BK218" s="172"/>
      <c r="BL218" s="172"/>
      <c r="BM218" s="172"/>
      <c r="BN218" s="173"/>
      <c r="BO218" s="173"/>
      <c r="BP218" s="174"/>
      <c r="BQ218" s="172"/>
      <c r="BR218" s="172"/>
    </row>
    <row r="219" spans="27:70" s="156" customFormat="1" x14ac:dyDescent="0.15">
      <c r="AA219" s="157"/>
      <c r="AB219" s="157"/>
      <c r="AC219" s="157"/>
      <c r="AD219" s="157"/>
      <c r="AE219" s="157"/>
      <c r="AF219" s="157"/>
      <c r="AG219" s="157"/>
      <c r="AH219" s="157"/>
      <c r="AI219" s="157"/>
      <c r="AJ219" s="157"/>
      <c r="AK219" s="157"/>
      <c r="AL219" s="172"/>
      <c r="AM219" s="172"/>
      <c r="AN219" s="172"/>
      <c r="AO219" s="172"/>
      <c r="AP219" s="172"/>
      <c r="AQ219" s="172"/>
      <c r="AR219" s="172"/>
      <c r="AS219" s="172"/>
      <c r="AT219" s="172"/>
      <c r="AU219" s="172"/>
      <c r="AV219" s="172"/>
      <c r="AW219" s="173"/>
      <c r="AX219" s="173"/>
      <c r="AY219" s="174"/>
      <c r="AZ219" s="172"/>
      <c r="BA219" s="172"/>
      <c r="BB219" s="173"/>
      <c r="BC219" s="157"/>
      <c r="BD219" s="172"/>
      <c r="BE219" s="172"/>
      <c r="BF219" s="172"/>
      <c r="BG219" s="172"/>
      <c r="BH219" s="172"/>
      <c r="BI219" s="172"/>
      <c r="BJ219" s="172"/>
      <c r="BK219" s="172"/>
      <c r="BL219" s="172"/>
      <c r="BM219" s="172"/>
      <c r="BN219" s="173"/>
      <c r="BO219" s="173"/>
      <c r="BP219" s="174"/>
      <c r="BQ219" s="172"/>
      <c r="BR219" s="172"/>
    </row>
    <row r="220" spans="27:70" s="156" customFormat="1" x14ac:dyDescent="0.15">
      <c r="AA220" s="157"/>
      <c r="AB220" s="157"/>
      <c r="AC220" s="157"/>
      <c r="AD220" s="157"/>
      <c r="AE220" s="157"/>
      <c r="AF220" s="157"/>
      <c r="AG220" s="157"/>
      <c r="AH220" s="157"/>
      <c r="AI220" s="157"/>
      <c r="AJ220" s="157"/>
      <c r="AK220" s="157"/>
      <c r="AL220" s="172"/>
      <c r="AM220" s="172"/>
      <c r="AN220" s="172"/>
      <c r="AO220" s="172"/>
      <c r="AP220" s="172"/>
      <c r="AQ220" s="172"/>
      <c r="AR220" s="172"/>
      <c r="AS220" s="172"/>
      <c r="AT220" s="172"/>
      <c r="AU220" s="172"/>
      <c r="AV220" s="172"/>
      <c r="AW220" s="173"/>
      <c r="AX220" s="173"/>
      <c r="AY220" s="174"/>
      <c r="AZ220" s="172"/>
      <c r="BA220" s="172"/>
      <c r="BB220" s="173"/>
      <c r="BC220" s="157"/>
      <c r="BD220" s="172"/>
      <c r="BE220" s="172"/>
      <c r="BF220" s="172"/>
      <c r="BG220" s="172"/>
      <c r="BH220" s="172"/>
      <c r="BI220" s="172"/>
      <c r="BJ220" s="172"/>
      <c r="BK220" s="172"/>
      <c r="BL220" s="172"/>
      <c r="BM220" s="172"/>
      <c r="BN220" s="173"/>
      <c r="BO220" s="173"/>
      <c r="BP220" s="174"/>
      <c r="BQ220" s="172"/>
      <c r="BR220" s="172"/>
    </row>
    <row r="221" spans="27:70" s="156" customFormat="1" x14ac:dyDescent="0.15">
      <c r="AA221" s="157"/>
      <c r="AB221" s="157"/>
      <c r="AC221" s="157"/>
      <c r="AD221" s="157"/>
      <c r="AE221" s="157"/>
      <c r="AF221" s="157"/>
      <c r="AG221" s="157"/>
      <c r="AH221" s="157"/>
      <c r="AI221" s="157"/>
      <c r="AJ221" s="157"/>
      <c r="AK221" s="157"/>
      <c r="AL221" s="172"/>
      <c r="AM221" s="172"/>
      <c r="AN221" s="172"/>
      <c r="AO221" s="172"/>
      <c r="AP221" s="172"/>
      <c r="AQ221" s="172"/>
      <c r="AR221" s="172"/>
      <c r="AS221" s="172"/>
      <c r="AT221" s="172"/>
      <c r="AU221" s="172"/>
      <c r="AV221" s="172"/>
      <c r="AW221" s="173"/>
      <c r="AX221" s="173"/>
      <c r="AY221" s="174"/>
      <c r="AZ221" s="172"/>
      <c r="BA221" s="172"/>
      <c r="BB221" s="173"/>
      <c r="BC221" s="157"/>
      <c r="BD221" s="172"/>
      <c r="BE221" s="172"/>
      <c r="BF221" s="172"/>
      <c r="BG221" s="172"/>
      <c r="BH221" s="172"/>
      <c r="BI221" s="172"/>
      <c r="BJ221" s="172"/>
      <c r="BK221" s="172"/>
      <c r="BL221" s="172"/>
      <c r="BM221" s="172"/>
      <c r="BN221" s="173"/>
      <c r="BO221" s="173"/>
      <c r="BP221" s="174"/>
      <c r="BQ221" s="172"/>
      <c r="BR221" s="172"/>
    </row>
    <row r="222" spans="27:70" s="156" customFormat="1" x14ac:dyDescent="0.15">
      <c r="AA222" s="157"/>
      <c r="AB222" s="157"/>
      <c r="AC222" s="157"/>
      <c r="AD222" s="157"/>
      <c r="AE222" s="157"/>
      <c r="AF222" s="157"/>
      <c r="AG222" s="157"/>
      <c r="AH222" s="157"/>
      <c r="AI222" s="157"/>
      <c r="AJ222" s="157"/>
      <c r="AK222" s="157"/>
      <c r="AL222" s="172"/>
      <c r="AM222" s="172"/>
      <c r="AN222" s="172"/>
      <c r="AO222" s="172"/>
      <c r="AP222" s="172"/>
      <c r="AQ222" s="172"/>
      <c r="AR222" s="172"/>
      <c r="AS222" s="172"/>
      <c r="AT222" s="172"/>
      <c r="AU222" s="172"/>
      <c r="AV222" s="172"/>
      <c r="AW222" s="173"/>
      <c r="AX222" s="173"/>
      <c r="AY222" s="174"/>
      <c r="AZ222" s="172"/>
      <c r="BA222" s="172"/>
      <c r="BB222" s="173"/>
      <c r="BC222" s="157"/>
      <c r="BD222" s="172"/>
      <c r="BE222" s="172"/>
      <c r="BF222" s="172"/>
      <c r="BG222" s="172"/>
      <c r="BH222" s="172"/>
      <c r="BI222" s="172"/>
      <c r="BJ222" s="172"/>
      <c r="BK222" s="172"/>
      <c r="BL222" s="172"/>
      <c r="BM222" s="172"/>
      <c r="BN222" s="173"/>
      <c r="BO222" s="173"/>
      <c r="BP222" s="174"/>
      <c r="BQ222" s="172"/>
      <c r="BR222" s="172"/>
    </row>
    <row r="223" spans="27:70" s="156" customFormat="1" x14ac:dyDescent="0.15">
      <c r="AA223" s="157"/>
      <c r="AB223" s="157"/>
      <c r="AC223" s="157"/>
      <c r="AD223" s="157"/>
      <c r="AE223" s="157"/>
      <c r="AF223" s="157"/>
      <c r="AG223" s="157"/>
      <c r="AH223" s="157"/>
      <c r="AI223" s="157"/>
      <c r="AJ223" s="157"/>
      <c r="AK223" s="157"/>
      <c r="AL223" s="172"/>
      <c r="AM223" s="172"/>
      <c r="AN223" s="172"/>
      <c r="AO223" s="172"/>
      <c r="AP223" s="172"/>
      <c r="AQ223" s="172"/>
      <c r="AR223" s="172"/>
      <c r="AS223" s="172"/>
      <c r="AT223" s="172"/>
      <c r="AU223" s="172"/>
      <c r="AV223" s="172"/>
      <c r="AW223" s="173"/>
      <c r="AX223" s="173"/>
      <c r="AY223" s="174"/>
      <c r="AZ223" s="172"/>
      <c r="BA223" s="172"/>
      <c r="BB223" s="173"/>
      <c r="BC223" s="157"/>
      <c r="BD223" s="172"/>
      <c r="BE223" s="172"/>
      <c r="BF223" s="172"/>
      <c r="BG223" s="172"/>
      <c r="BH223" s="172"/>
      <c r="BI223" s="172"/>
      <c r="BJ223" s="172"/>
      <c r="BK223" s="172"/>
      <c r="BL223" s="172"/>
      <c r="BM223" s="172"/>
      <c r="BN223" s="173"/>
      <c r="BO223" s="173"/>
      <c r="BP223" s="174"/>
      <c r="BQ223" s="172"/>
      <c r="BR223" s="172"/>
    </row>
    <row r="224" spans="27:70" s="156" customFormat="1" x14ac:dyDescent="0.15">
      <c r="AA224" s="157"/>
      <c r="AB224" s="157"/>
      <c r="AC224" s="157"/>
      <c r="AD224" s="157"/>
      <c r="AE224" s="157"/>
      <c r="AF224" s="157"/>
      <c r="AG224" s="157"/>
      <c r="AH224" s="157"/>
      <c r="AI224" s="157"/>
      <c r="AJ224" s="157"/>
      <c r="AK224" s="157"/>
      <c r="AL224" s="172"/>
      <c r="AM224" s="172"/>
      <c r="AN224" s="172"/>
      <c r="AO224" s="172"/>
      <c r="AP224" s="172"/>
      <c r="AQ224" s="172"/>
      <c r="AR224" s="172"/>
      <c r="AS224" s="172"/>
      <c r="AT224" s="172"/>
      <c r="AU224" s="172"/>
      <c r="AV224" s="172"/>
      <c r="AW224" s="173"/>
      <c r="AX224" s="173"/>
      <c r="AY224" s="174"/>
      <c r="AZ224" s="172"/>
      <c r="BA224" s="172"/>
      <c r="BB224" s="173"/>
      <c r="BC224" s="157"/>
      <c r="BD224" s="172"/>
      <c r="BE224" s="172"/>
      <c r="BF224" s="172"/>
      <c r="BG224" s="172"/>
      <c r="BH224" s="172"/>
      <c r="BI224" s="172"/>
      <c r="BJ224" s="172"/>
      <c r="BK224" s="172"/>
      <c r="BL224" s="172"/>
      <c r="BM224" s="172"/>
      <c r="BN224" s="173"/>
      <c r="BO224" s="173"/>
      <c r="BP224" s="174"/>
      <c r="BQ224" s="172"/>
      <c r="BR224" s="172"/>
    </row>
    <row r="225" spans="38:70" s="156" customFormat="1" x14ac:dyDescent="0.15">
      <c r="AL225" s="172"/>
      <c r="AM225" s="172"/>
      <c r="AN225" s="172"/>
      <c r="AO225" s="172"/>
      <c r="AP225" s="172"/>
      <c r="AQ225" s="172"/>
      <c r="AR225" s="172"/>
      <c r="AS225" s="172"/>
      <c r="AT225" s="172"/>
      <c r="AU225" s="172"/>
      <c r="AV225" s="172"/>
      <c r="AW225" s="173"/>
      <c r="AX225" s="173"/>
      <c r="AY225" s="174"/>
      <c r="AZ225" s="172"/>
      <c r="BA225" s="172"/>
      <c r="BB225" s="173"/>
      <c r="BC225" s="157"/>
      <c r="BD225" s="172"/>
      <c r="BE225" s="172"/>
      <c r="BF225" s="172"/>
      <c r="BG225" s="172"/>
      <c r="BH225" s="172"/>
      <c r="BI225" s="172"/>
      <c r="BJ225" s="172"/>
      <c r="BK225" s="172"/>
      <c r="BL225" s="172"/>
      <c r="BM225" s="172"/>
      <c r="BN225" s="173"/>
      <c r="BO225" s="173"/>
      <c r="BP225" s="174"/>
      <c r="BQ225" s="172"/>
      <c r="BR225" s="172"/>
    </row>
    <row r="226" spans="38:70" s="156" customFormat="1" x14ac:dyDescent="0.15">
      <c r="AL226" s="172"/>
      <c r="AM226" s="172"/>
      <c r="AN226" s="172"/>
      <c r="AO226" s="172"/>
      <c r="AP226" s="172"/>
      <c r="AQ226" s="172"/>
      <c r="AR226" s="172"/>
      <c r="AS226" s="172"/>
      <c r="AT226" s="172"/>
      <c r="AU226" s="172"/>
      <c r="AV226" s="172"/>
      <c r="AW226" s="173"/>
      <c r="AX226" s="173"/>
      <c r="AY226" s="174"/>
      <c r="AZ226" s="172"/>
      <c r="BA226" s="172"/>
      <c r="BB226" s="173"/>
      <c r="BC226" s="157"/>
      <c r="BD226" s="172"/>
      <c r="BE226" s="172"/>
      <c r="BF226" s="172"/>
      <c r="BG226" s="172"/>
      <c r="BH226" s="172"/>
      <c r="BI226" s="172"/>
      <c r="BJ226" s="172"/>
      <c r="BK226" s="172"/>
      <c r="BL226" s="172"/>
      <c r="BM226" s="172"/>
      <c r="BN226" s="173"/>
      <c r="BO226" s="173"/>
      <c r="BP226" s="174"/>
      <c r="BQ226" s="172"/>
      <c r="BR226" s="172"/>
    </row>
    <row r="227" spans="38:70" s="156" customFormat="1" x14ac:dyDescent="0.15">
      <c r="AL227" s="172"/>
      <c r="AM227" s="172"/>
      <c r="AN227" s="172"/>
      <c r="AO227" s="172"/>
      <c r="AP227" s="172"/>
      <c r="AQ227" s="172"/>
      <c r="AR227" s="172"/>
      <c r="AS227" s="172"/>
      <c r="AT227" s="172"/>
      <c r="AU227" s="172"/>
      <c r="AV227" s="172"/>
      <c r="AW227" s="173"/>
      <c r="AX227" s="173"/>
      <c r="AY227" s="174"/>
      <c r="AZ227" s="172"/>
      <c r="BA227" s="172"/>
      <c r="BB227" s="173"/>
      <c r="BC227" s="157"/>
      <c r="BD227" s="172"/>
      <c r="BE227" s="172"/>
      <c r="BF227" s="172"/>
      <c r="BG227" s="172"/>
      <c r="BH227" s="172"/>
      <c r="BI227" s="172"/>
      <c r="BJ227" s="172"/>
      <c r="BK227" s="172"/>
      <c r="BL227" s="172"/>
      <c r="BM227" s="172"/>
      <c r="BN227" s="173"/>
      <c r="BO227" s="173"/>
      <c r="BP227" s="174"/>
      <c r="BQ227" s="172"/>
      <c r="BR227" s="172"/>
    </row>
    <row r="228" spans="38:70" s="156" customFormat="1" x14ac:dyDescent="0.15">
      <c r="AL228" s="172"/>
      <c r="AM228" s="172"/>
      <c r="AN228" s="172"/>
      <c r="AO228" s="172"/>
      <c r="AP228" s="172"/>
      <c r="AQ228" s="172"/>
      <c r="AR228" s="172"/>
      <c r="AS228" s="172"/>
      <c r="AT228" s="172"/>
      <c r="AU228" s="172"/>
      <c r="AV228" s="172"/>
      <c r="AW228" s="173"/>
      <c r="AX228" s="173"/>
      <c r="AY228" s="174"/>
      <c r="AZ228" s="172"/>
      <c r="BA228" s="172"/>
      <c r="BB228" s="173"/>
      <c r="BC228" s="157"/>
      <c r="BD228" s="172"/>
      <c r="BE228" s="172"/>
      <c r="BF228" s="172"/>
      <c r="BG228" s="172"/>
      <c r="BH228" s="172"/>
      <c r="BI228" s="172"/>
      <c r="BJ228" s="172"/>
      <c r="BK228" s="172"/>
      <c r="BL228" s="172"/>
      <c r="BM228" s="172"/>
      <c r="BN228" s="173"/>
      <c r="BO228" s="173"/>
      <c r="BP228" s="174"/>
      <c r="BQ228" s="172"/>
      <c r="BR228" s="172"/>
    </row>
    <row r="229" spans="38:70" s="156" customFormat="1" x14ac:dyDescent="0.15">
      <c r="AL229" s="172"/>
      <c r="AM229" s="172"/>
      <c r="AN229" s="172"/>
      <c r="AO229" s="172"/>
      <c r="AP229" s="172"/>
      <c r="AQ229" s="172"/>
      <c r="AR229" s="172"/>
      <c r="AS229" s="172"/>
      <c r="AT229" s="172"/>
      <c r="AU229" s="172"/>
      <c r="AV229" s="172"/>
      <c r="AW229" s="173"/>
      <c r="AX229" s="173"/>
      <c r="AY229" s="174"/>
      <c r="AZ229" s="172"/>
      <c r="BA229" s="172"/>
      <c r="BB229" s="173"/>
      <c r="BC229" s="157"/>
      <c r="BD229" s="172"/>
      <c r="BE229" s="172"/>
      <c r="BF229" s="172"/>
      <c r="BG229" s="172"/>
      <c r="BH229" s="172"/>
      <c r="BI229" s="172"/>
      <c r="BJ229" s="172"/>
      <c r="BK229" s="172"/>
      <c r="BL229" s="172"/>
      <c r="BM229" s="172"/>
      <c r="BN229" s="173"/>
      <c r="BO229" s="173"/>
      <c r="BP229" s="174"/>
      <c r="BQ229" s="172"/>
      <c r="BR229" s="172"/>
    </row>
    <row r="230" spans="38:70" s="156" customFormat="1" x14ac:dyDescent="0.15">
      <c r="AL230" s="172"/>
      <c r="AM230" s="172"/>
      <c r="AN230" s="172"/>
      <c r="AO230" s="172"/>
      <c r="AP230" s="172"/>
      <c r="AQ230" s="172"/>
      <c r="AR230" s="172"/>
      <c r="AS230" s="172"/>
      <c r="AT230" s="172"/>
      <c r="AU230" s="172"/>
      <c r="AV230" s="172"/>
      <c r="AW230" s="173"/>
      <c r="AX230" s="173"/>
      <c r="AY230" s="174"/>
      <c r="AZ230" s="172"/>
      <c r="BA230" s="172"/>
      <c r="BB230" s="173"/>
      <c r="BC230" s="157"/>
      <c r="BD230" s="172"/>
      <c r="BE230" s="172"/>
      <c r="BF230" s="172"/>
      <c r="BG230" s="172"/>
      <c r="BH230" s="172"/>
      <c r="BI230" s="172"/>
      <c r="BJ230" s="172"/>
      <c r="BK230" s="172"/>
      <c r="BL230" s="172"/>
      <c r="BM230" s="172"/>
      <c r="BN230" s="173"/>
      <c r="BO230" s="173"/>
      <c r="BP230" s="174"/>
      <c r="BQ230" s="172"/>
      <c r="BR230" s="172"/>
    </row>
    <row r="231" spans="38:70" s="156" customFormat="1" x14ac:dyDescent="0.15">
      <c r="AL231" s="172"/>
      <c r="AM231" s="172"/>
      <c r="AN231" s="172"/>
      <c r="AO231" s="172"/>
      <c r="AP231" s="172"/>
      <c r="AQ231" s="172"/>
      <c r="AR231" s="172"/>
      <c r="AS231" s="172"/>
      <c r="AT231" s="172"/>
      <c r="AU231" s="172"/>
      <c r="AV231" s="172"/>
      <c r="AW231" s="173"/>
      <c r="AX231" s="173"/>
      <c r="AY231" s="174"/>
      <c r="AZ231" s="172"/>
      <c r="BA231" s="172"/>
      <c r="BB231" s="173"/>
      <c r="BC231" s="157"/>
      <c r="BD231" s="172"/>
      <c r="BE231" s="172"/>
      <c r="BF231" s="172"/>
      <c r="BG231" s="172"/>
      <c r="BH231" s="172"/>
      <c r="BI231" s="172"/>
      <c r="BJ231" s="172"/>
      <c r="BK231" s="172"/>
      <c r="BL231" s="172"/>
      <c r="BM231" s="172"/>
      <c r="BN231" s="173"/>
      <c r="BO231" s="173"/>
      <c r="BP231" s="174"/>
      <c r="BQ231" s="172"/>
      <c r="BR231" s="172"/>
    </row>
    <row r="232" spans="38:70" s="156" customFormat="1" x14ac:dyDescent="0.15">
      <c r="AL232" s="172"/>
      <c r="AM232" s="172"/>
      <c r="AN232" s="172"/>
      <c r="AO232" s="172"/>
      <c r="AP232" s="172"/>
      <c r="AQ232" s="172"/>
      <c r="AR232" s="172"/>
      <c r="AS232" s="172"/>
      <c r="AT232" s="172"/>
      <c r="AU232" s="172"/>
      <c r="AV232" s="172"/>
      <c r="AW232" s="173"/>
      <c r="AX232" s="173"/>
      <c r="AY232" s="174"/>
      <c r="AZ232" s="172"/>
      <c r="BA232" s="172"/>
      <c r="BB232" s="173"/>
      <c r="BC232" s="157"/>
      <c r="BD232" s="172"/>
      <c r="BE232" s="172"/>
      <c r="BF232" s="172"/>
      <c r="BG232" s="172"/>
      <c r="BH232" s="172"/>
      <c r="BI232" s="172"/>
      <c r="BJ232" s="172"/>
      <c r="BK232" s="172"/>
      <c r="BL232" s="172"/>
      <c r="BM232" s="172"/>
      <c r="BN232" s="173"/>
      <c r="BO232" s="173"/>
      <c r="BP232" s="174"/>
      <c r="BQ232" s="172"/>
      <c r="BR232" s="172"/>
    </row>
    <row r="233" spans="38:70" s="156" customFormat="1" x14ac:dyDescent="0.15">
      <c r="AL233" s="172"/>
      <c r="AM233" s="172"/>
      <c r="AN233" s="172"/>
      <c r="AO233" s="172"/>
      <c r="AP233" s="172"/>
      <c r="AQ233" s="172"/>
      <c r="AR233" s="172"/>
      <c r="AS233" s="172"/>
      <c r="AT233" s="172"/>
      <c r="AU233" s="172"/>
      <c r="AV233" s="172"/>
      <c r="AW233" s="173"/>
      <c r="AX233" s="173"/>
      <c r="AY233" s="174"/>
      <c r="AZ233" s="172"/>
      <c r="BA233" s="172"/>
      <c r="BB233" s="173"/>
      <c r="BC233" s="157"/>
      <c r="BD233" s="172"/>
      <c r="BE233" s="172"/>
      <c r="BF233" s="172"/>
      <c r="BG233" s="172"/>
      <c r="BH233" s="172"/>
      <c r="BI233" s="172"/>
      <c r="BJ233" s="172"/>
      <c r="BK233" s="172"/>
      <c r="BL233" s="172"/>
      <c r="BM233" s="172"/>
      <c r="BN233" s="173"/>
      <c r="BO233" s="173"/>
      <c r="BP233" s="174"/>
      <c r="BQ233" s="172"/>
      <c r="BR233" s="172"/>
    </row>
    <row r="234" spans="38:70" s="156" customFormat="1" x14ac:dyDescent="0.15">
      <c r="AL234" s="172"/>
      <c r="AM234" s="172"/>
      <c r="AN234" s="172"/>
      <c r="AO234" s="172"/>
      <c r="AP234" s="172"/>
      <c r="AQ234" s="172"/>
      <c r="AR234" s="172"/>
      <c r="AS234" s="172"/>
      <c r="AT234" s="172"/>
      <c r="AU234" s="172"/>
      <c r="AV234" s="172"/>
      <c r="AW234" s="173"/>
      <c r="AX234" s="173"/>
      <c r="AY234" s="174"/>
      <c r="AZ234" s="172"/>
      <c r="BA234" s="172"/>
      <c r="BB234" s="173"/>
      <c r="BC234" s="157"/>
      <c r="BD234" s="172"/>
      <c r="BE234" s="172"/>
      <c r="BF234" s="172"/>
      <c r="BG234" s="172"/>
      <c r="BH234" s="172"/>
      <c r="BI234" s="172"/>
      <c r="BJ234" s="172"/>
      <c r="BK234" s="172"/>
      <c r="BL234" s="172"/>
      <c r="BM234" s="172"/>
      <c r="BN234" s="173"/>
      <c r="BO234" s="173"/>
      <c r="BP234" s="174"/>
      <c r="BQ234" s="172"/>
      <c r="BR234" s="172"/>
    </row>
    <row r="235" spans="38:70" s="156" customFormat="1" x14ac:dyDescent="0.15">
      <c r="AL235" s="172"/>
      <c r="AM235" s="172"/>
      <c r="AN235" s="172"/>
      <c r="AO235" s="172"/>
      <c r="AP235" s="172"/>
      <c r="AQ235" s="172"/>
      <c r="AR235" s="172"/>
      <c r="AS235" s="172"/>
      <c r="AT235" s="172"/>
      <c r="AU235" s="172"/>
      <c r="AV235" s="172"/>
      <c r="AW235" s="173"/>
      <c r="AX235" s="173"/>
      <c r="AY235" s="174"/>
      <c r="AZ235" s="172"/>
      <c r="BA235" s="172"/>
      <c r="BB235" s="173"/>
      <c r="BC235" s="157"/>
      <c r="BD235" s="172"/>
      <c r="BE235" s="172"/>
      <c r="BF235" s="172"/>
      <c r="BG235" s="172"/>
      <c r="BH235" s="172"/>
      <c r="BI235" s="172"/>
      <c r="BJ235" s="172"/>
      <c r="BK235" s="172"/>
      <c r="BL235" s="172"/>
      <c r="BM235" s="172"/>
      <c r="BN235" s="173"/>
      <c r="BO235" s="173"/>
      <c r="BP235" s="174"/>
      <c r="BQ235" s="172"/>
      <c r="BR235" s="172"/>
    </row>
    <row r="236" spans="38:70" s="156" customFormat="1" x14ac:dyDescent="0.15">
      <c r="AL236" s="172"/>
      <c r="AM236" s="172"/>
      <c r="AN236" s="172"/>
      <c r="AO236" s="172"/>
      <c r="AP236" s="172"/>
      <c r="AQ236" s="172"/>
      <c r="AR236" s="172"/>
      <c r="AS236" s="172"/>
      <c r="AT236" s="172"/>
      <c r="AU236" s="172"/>
      <c r="AV236" s="172"/>
      <c r="AW236" s="173"/>
      <c r="AX236" s="173"/>
      <c r="AY236" s="174"/>
      <c r="AZ236" s="172"/>
      <c r="BA236" s="172"/>
      <c r="BB236" s="173"/>
      <c r="BC236" s="157"/>
      <c r="BD236" s="172"/>
      <c r="BE236" s="172"/>
      <c r="BF236" s="172"/>
      <c r="BG236" s="172"/>
      <c r="BH236" s="172"/>
      <c r="BI236" s="172"/>
      <c r="BJ236" s="172"/>
      <c r="BK236" s="172"/>
      <c r="BL236" s="172"/>
      <c r="BM236" s="172"/>
      <c r="BN236" s="173"/>
      <c r="BO236" s="173"/>
      <c r="BP236" s="174"/>
      <c r="BQ236" s="172"/>
      <c r="BR236" s="172"/>
    </row>
    <row r="237" spans="38:70" s="156" customFormat="1" x14ac:dyDescent="0.15">
      <c r="AL237" s="172"/>
      <c r="AM237" s="172"/>
      <c r="AN237" s="172"/>
      <c r="AO237" s="172"/>
      <c r="AP237" s="172"/>
      <c r="AQ237" s="172"/>
      <c r="AR237" s="172"/>
      <c r="AS237" s="172"/>
      <c r="AT237" s="172"/>
      <c r="AU237" s="172"/>
      <c r="AV237" s="172"/>
      <c r="AW237" s="173"/>
      <c r="AX237" s="173"/>
      <c r="AY237" s="174"/>
      <c r="AZ237" s="172"/>
      <c r="BA237" s="172"/>
      <c r="BB237" s="173"/>
      <c r="BC237" s="157"/>
      <c r="BD237" s="172"/>
      <c r="BE237" s="172"/>
      <c r="BF237" s="172"/>
      <c r="BG237" s="172"/>
      <c r="BH237" s="172"/>
      <c r="BI237" s="172"/>
      <c r="BJ237" s="172"/>
      <c r="BK237" s="172"/>
      <c r="BL237" s="172"/>
      <c r="BM237" s="172"/>
      <c r="BN237" s="173"/>
      <c r="BO237" s="173"/>
      <c r="BP237" s="174"/>
      <c r="BQ237" s="172"/>
      <c r="BR237" s="172"/>
    </row>
    <row r="238" spans="38:70" s="156" customFormat="1" x14ac:dyDescent="0.15">
      <c r="AL238" s="172"/>
      <c r="AM238" s="172"/>
      <c r="AN238" s="172"/>
      <c r="AO238" s="172"/>
      <c r="AP238" s="172"/>
      <c r="AQ238" s="172"/>
      <c r="AR238" s="172"/>
      <c r="AS238" s="172"/>
      <c r="AT238" s="172"/>
      <c r="AU238" s="172"/>
      <c r="AV238" s="172"/>
      <c r="AW238" s="173"/>
      <c r="AX238" s="173"/>
      <c r="AY238" s="174"/>
      <c r="AZ238" s="172"/>
      <c r="BA238" s="172"/>
      <c r="BB238" s="173"/>
      <c r="BC238" s="157"/>
      <c r="BD238" s="172"/>
      <c r="BE238" s="172"/>
      <c r="BF238" s="172"/>
      <c r="BG238" s="172"/>
      <c r="BH238" s="172"/>
      <c r="BI238" s="172"/>
      <c r="BJ238" s="172"/>
      <c r="BK238" s="172"/>
      <c r="BL238" s="172"/>
      <c r="BM238" s="172"/>
      <c r="BN238" s="173"/>
      <c r="BO238" s="173"/>
      <c r="BP238" s="174"/>
      <c r="BQ238" s="172"/>
      <c r="BR238" s="172"/>
    </row>
    <row r="239" spans="38:70" s="156" customFormat="1" x14ac:dyDescent="0.15">
      <c r="AL239" s="172"/>
      <c r="AM239" s="172"/>
      <c r="AN239" s="172"/>
      <c r="AO239" s="172"/>
      <c r="AP239" s="172"/>
      <c r="AQ239" s="172"/>
      <c r="AR239" s="172"/>
      <c r="AS239" s="172"/>
      <c r="AT239" s="172"/>
      <c r="AU239" s="172"/>
      <c r="AV239" s="172"/>
      <c r="AW239" s="173"/>
      <c r="AX239" s="173"/>
      <c r="AY239" s="174"/>
      <c r="AZ239" s="172"/>
      <c r="BA239" s="172"/>
      <c r="BB239" s="173"/>
      <c r="BC239" s="157"/>
      <c r="BD239" s="172"/>
      <c r="BE239" s="172"/>
      <c r="BF239" s="172"/>
      <c r="BG239" s="172"/>
      <c r="BH239" s="172"/>
      <c r="BI239" s="172"/>
      <c r="BJ239" s="172"/>
      <c r="BK239" s="172"/>
      <c r="BL239" s="172"/>
      <c r="BM239" s="172"/>
      <c r="BN239" s="173"/>
      <c r="BO239" s="173"/>
      <c r="BP239" s="174"/>
      <c r="BQ239" s="172"/>
      <c r="BR239" s="172"/>
    </row>
    <row r="240" spans="38:70" s="156" customFormat="1" x14ac:dyDescent="0.15">
      <c r="AL240" s="172"/>
      <c r="AM240" s="172"/>
      <c r="AN240" s="172"/>
      <c r="AO240" s="172"/>
      <c r="AP240" s="172"/>
      <c r="AQ240" s="172"/>
      <c r="AR240" s="172"/>
      <c r="AS240" s="172"/>
      <c r="AT240" s="172"/>
      <c r="AU240" s="172"/>
      <c r="AV240" s="172"/>
      <c r="AW240" s="173"/>
      <c r="AX240" s="173"/>
      <c r="AY240" s="174"/>
      <c r="AZ240" s="172"/>
      <c r="BA240" s="172"/>
      <c r="BB240" s="173"/>
      <c r="BC240" s="157"/>
      <c r="BD240" s="172"/>
      <c r="BE240" s="172"/>
      <c r="BF240" s="172"/>
      <c r="BG240" s="172"/>
      <c r="BH240" s="172"/>
      <c r="BI240" s="172"/>
      <c r="BJ240" s="172"/>
      <c r="BK240" s="172"/>
      <c r="BL240" s="172"/>
      <c r="BM240" s="172"/>
      <c r="BN240" s="173"/>
      <c r="BO240" s="173"/>
      <c r="BP240" s="174"/>
      <c r="BQ240" s="172"/>
      <c r="BR240" s="172"/>
    </row>
    <row r="241" spans="38:70" s="156" customFormat="1" x14ac:dyDescent="0.15">
      <c r="AL241" s="172"/>
      <c r="AM241" s="172"/>
      <c r="AN241" s="172"/>
      <c r="AO241" s="172"/>
      <c r="AP241" s="172"/>
      <c r="AQ241" s="172"/>
      <c r="AR241" s="172"/>
      <c r="AS241" s="172"/>
      <c r="AT241" s="172"/>
      <c r="AU241" s="172"/>
      <c r="AV241" s="172"/>
      <c r="AW241" s="173"/>
      <c r="AX241" s="173"/>
      <c r="AY241" s="174"/>
      <c r="AZ241" s="172"/>
      <c r="BA241" s="172"/>
      <c r="BB241" s="173"/>
      <c r="BC241" s="157"/>
      <c r="BD241" s="172"/>
      <c r="BE241" s="172"/>
      <c r="BF241" s="172"/>
      <c r="BG241" s="172"/>
      <c r="BH241" s="172"/>
      <c r="BI241" s="172"/>
      <c r="BJ241" s="172"/>
      <c r="BK241" s="172"/>
      <c r="BL241" s="172"/>
      <c r="BM241" s="172"/>
      <c r="BN241" s="173"/>
      <c r="BO241" s="173"/>
      <c r="BP241" s="174"/>
      <c r="BQ241" s="172"/>
      <c r="BR241" s="172"/>
    </row>
    <row r="242" spans="38:70" s="156" customFormat="1" x14ac:dyDescent="0.15">
      <c r="AL242" s="172"/>
      <c r="AM242" s="172"/>
      <c r="AN242" s="172"/>
      <c r="AO242" s="172"/>
      <c r="AP242" s="172"/>
      <c r="AQ242" s="172"/>
      <c r="AR242" s="172"/>
      <c r="AS242" s="172"/>
      <c r="AT242" s="172"/>
      <c r="AU242" s="172"/>
      <c r="AV242" s="172"/>
      <c r="AW242" s="173"/>
      <c r="AX242" s="173"/>
      <c r="AY242" s="174"/>
      <c r="AZ242" s="172"/>
      <c r="BA242" s="172"/>
      <c r="BB242" s="173"/>
      <c r="BC242" s="157"/>
      <c r="BD242" s="172"/>
      <c r="BE242" s="172"/>
      <c r="BF242" s="172"/>
      <c r="BG242" s="172"/>
      <c r="BH242" s="172"/>
      <c r="BI242" s="172"/>
      <c r="BJ242" s="172"/>
      <c r="BK242" s="172"/>
      <c r="BL242" s="172"/>
      <c r="BM242" s="172"/>
      <c r="BN242" s="173"/>
      <c r="BO242" s="173"/>
      <c r="BP242" s="174"/>
      <c r="BQ242" s="172"/>
      <c r="BR242" s="172"/>
    </row>
    <row r="243" spans="38:70" s="156" customFormat="1" x14ac:dyDescent="0.15">
      <c r="AL243" s="172"/>
      <c r="AM243" s="172"/>
      <c r="AN243" s="172"/>
      <c r="AO243" s="172"/>
      <c r="AP243" s="172"/>
      <c r="AQ243" s="172"/>
      <c r="AR243" s="172"/>
      <c r="AS243" s="172"/>
      <c r="AT243" s="172"/>
      <c r="AU243" s="172"/>
      <c r="AV243" s="172"/>
      <c r="AW243" s="173"/>
      <c r="AX243" s="173"/>
      <c r="AY243" s="174"/>
      <c r="AZ243" s="172"/>
      <c r="BA243" s="172"/>
      <c r="BB243" s="173"/>
      <c r="BC243" s="157"/>
      <c r="BD243" s="172"/>
      <c r="BE243" s="172"/>
      <c r="BF243" s="172"/>
      <c r="BG243" s="172"/>
      <c r="BH243" s="172"/>
      <c r="BI243" s="172"/>
      <c r="BJ243" s="172"/>
      <c r="BK243" s="172"/>
      <c r="BL243" s="172"/>
      <c r="BM243" s="172"/>
      <c r="BN243" s="173"/>
      <c r="BO243" s="173"/>
      <c r="BP243" s="174"/>
      <c r="BQ243" s="172"/>
      <c r="BR243" s="172"/>
    </row>
    <row r="244" spans="38:70" s="156" customFormat="1" x14ac:dyDescent="0.15">
      <c r="AL244" s="172"/>
      <c r="AM244" s="172"/>
      <c r="AN244" s="172"/>
      <c r="AO244" s="172"/>
      <c r="AP244" s="172"/>
      <c r="AQ244" s="172"/>
      <c r="AR244" s="172"/>
      <c r="AS244" s="172"/>
      <c r="AT244" s="172"/>
      <c r="AU244" s="172"/>
      <c r="AV244" s="172"/>
      <c r="AW244" s="173"/>
      <c r="AX244" s="173"/>
      <c r="AY244" s="174"/>
      <c r="AZ244" s="172"/>
      <c r="BA244" s="172"/>
      <c r="BB244" s="173"/>
      <c r="BC244" s="157"/>
      <c r="BD244" s="172"/>
      <c r="BE244" s="172"/>
      <c r="BF244" s="172"/>
      <c r="BG244" s="172"/>
      <c r="BH244" s="172"/>
      <c r="BI244" s="172"/>
      <c r="BJ244" s="172"/>
      <c r="BK244" s="172"/>
      <c r="BL244" s="172"/>
      <c r="BM244" s="172"/>
      <c r="BN244" s="173"/>
      <c r="BO244" s="173"/>
      <c r="BP244" s="174"/>
      <c r="BQ244" s="172"/>
      <c r="BR244" s="172"/>
    </row>
    <row r="245" spans="38:70" s="156" customFormat="1" x14ac:dyDescent="0.15">
      <c r="AL245" s="172"/>
      <c r="AM245" s="172"/>
      <c r="AN245" s="172"/>
      <c r="AO245" s="172"/>
      <c r="AP245" s="172"/>
      <c r="AQ245" s="172"/>
      <c r="AR245" s="172"/>
      <c r="AS245" s="172"/>
      <c r="AT245" s="172"/>
      <c r="AU245" s="172"/>
      <c r="AV245" s="172"/>
      <c r="AW245" s="173"/>
      <c r="AX245" s="173"/>
      <c r="AY245" s="174"/>
      <c r="AZ245" s="172"/>
      <c r="BA245" s="172"/>
      <c r="BB245" s="173"/>
      <c r="BC245" s="157"/>
      <c r="BD245" s="172"/>
      <c r="BE245" s="172"/>
      <c r="BF245" s="172"/>
      <c r="BG245" s="172"/>
      <c r="BH245" s="172"/>
      <c r="BI245" s="172"/>
      <c r="BJ245" s="172"/>
      <c r="BK245" s="172"/>
      <c r="BL245" s="172"/>
      <c r="BM245" s="172"/>
      <c r="BN245" s="173"/>
      <c r="BO245" s="173"/>
      <c r="BP245" s="174"/>
      <c r="BQ245" s="172"/>
      <c r="BR245" s="172"/>
    </row>
    <row r="246" spans="38:70" s="156" customFormat="1" x14ac:dyDescent="0.15">
      <c r="AL246" s="172"/>
      <c r="AM246" s="172"/>
      <c r="AN246" s="172"/>
      <c r="AO246" s="172"/>
      <c r="AP246" s="172"/>
      <c r="AQ246" s="172"/>
      <c r="AR246" s="172"/>
      <c r="AS246" s="172"/>
      <c r="AT246" s="172"/>
      <c r="AU246" s="172"/>
      <c r="AV246" s="172"/>
      <c r="AW246" s="173"/>
      <c r="AX246" s="173"/>
      <c r="AY246" s="174"/>
      <c r="AZ246" s="172"/>
      <c r="BA246" s="172"/>
      <c r="BB246" s="173"/>
      <c r="BC246" s="157"/>
      <c r="BD246" s="172"/>
      <c r="BE246" s="172"/>
      <c r="BF246" s="172"/>
      <c r="BG246" s="172"/>
      <c r="BH246" s="172"/>
      <c r="BI246" s="172"/>
      <c r="BJ246" s="172"/>
      <c r="BK246" s="172"/>
      <c r="BL246" s="172"/>
      <c r="BM246" s="172"/>
      <c r="BN246" s="173"/>
      <c r="BO246" s="173"/>
      <c r="BP246" s="174"/>
      <c r="BQ246" s="172"/>
      <c r="BR246" s="172"/>
    </row>
    <row r="247" spans="38:70" s="156" customFormat="1" x14ac:dyDescent="0.15">
      <c r="AL247" s="172"/>
      <c r="AM247" s="172"/>
      <c r="AN247" s="172"/>
      <c r="AO247" s="172"/>
      <c r="AP247" s="172"/>
      <c r="AQ247" s="172"/>
      <c r="AR247" s="172"/>
      <c r="AS247" s="172"/>
      <c r="AT247" s="172"/>
      <c r="AU247" s="172"/>
      <c r="AV247" s="172"/>
      <c r="AW247" s="173"/>
      <c r="AX247" s="173"/>
      <c r="AY247" s="174"/>
      <c r="AZ247" s="172"/>
      <c r="BA247" s="172"/>
      <c r="BB247" s="173"/>
      <c r="BC247" s="157"/>
      <c r="BD247" s="172"/>
      <c r="BE247" s="172"/>
      <c r="BF247" s="172"/>
      <c r="BG247" s="172"/>
      <c r="BH247" s="172"/>
      <c r="BI247" s="172"/>
      <c r="BJ247" s="172"/>
      <c r="BK247" s="172"/>
      <c r="BL247" s="172"/>
      <c r="BM247" s="172"/>
      <c r="BN247" s="173"/>
      <c r="BO247" s="173"/>
      <c r="BP247" s="174"/>
      <c r="BQ247" s="172"/>
      <c r="BR247" s="172"/>
    </row>
    <row r="248" spans="38:70" s="156" customFormat="1" x14ac:dyDescent="0.15">
      <c r="AL248" s="172"/>
      <c r="AM248" s="172"/>
      <c r="AN248" s="172"/>
      <c r="AO248" s="172"/>
      <c r="AP248" s="172"/>
      <c r="AQ248" s="172"/>
      <c r="AR248" s="172"/>
      <c r="AS248" s="172"/>
      <c r="AT248" s="172"/>
      <c r="AU248" s="172"/>
      <c r="AV248" s="172"/>
      <c r="AW248" s="173"/>
      <c r="AX248" s="173"/>
      <c r="AY248" s="174"/>
      <c r="AZ248" s="172"/>
      <c r="BA248" s="172"/>
      <c r="BB248" s="173"/>
      <c r="BC248" s="157"/>
      <c r="BD248" s="172"/>
      <c r="BE248" s="172"/>
      <c r="BF248" s="172"/>
      <c r="BG248" s="172"/>
      <c r="BH248" s="172"/>
      <c r="BI248" s="172"/>
      <c r="BJ248" s="172"/>
      <c r="BK248" s="172"/>
      <c r="BL248" s="172"/>
      <c r="BM248" s="172"/>
      <c r="BN248" s="173"/>
      <c r="BO248" s="173"/>
      <c r="BP248" s="174"/>
      <c r="BQ248" s="172"/>
      <c r="BR248" s="172"/>
    </row>
    <row r="249" spans="38:70" s="156" customFormat="1" x14ac:dyDescent="0.15">
      <c r="AL249" s="172"/>
      <c r="AM249" s="172"/>
      <c r="AN249" s="172"/>
      <c r="AO249" s="172"/>
      <c r="AP249" s="172"/>
      <c r="AQ249" s="172"/>
      <c r="AR249" s="172"/>
      <c r="AS249" s="172"/>
      <c r="AT249" s="172"/>
      <c r="AU249" s="172"/>
      <c r="AV249" s="172"/>
      <c r="AW249" s="173"/>
      <c r="AX249" s="173"/>
      <c r="AY249" s="174"/>
      <c r="AZ249" s="172"/>
      <c r="BA249" s="172"/>
      <c r="BB249" s="173"/>
      <c r="BC249" s="157"/>
      <c r="BD249" s="172"/>
      <c r="BE249" s="172"/>
      <c r="BF249" s="172"/>
      <c r="BG249" s="172"/>
      <c r="BH249" s="172"/>
      <c r="BI249" s="172"/>
      <c r="BJ249" s="172"/>
      <c r="BK249" s="172"/>
      <c r="BL249" s="172"/>
      <c r="BM249" s="172"/>
      <c r="BN249" s="173"/>
      <c r="BO249" s="173"/>
      <c r="BP249" s="174"/>
      <c r="BQ249" s="172"/>
      <c r="BR249" s="172"/>
    </row>
    <row r="250" spans="38:70" s="156" customFormat="1" x14ac:dyDescent="0.15">
      <c r="AL250" s="172"/>
      <c r="AM250" s="172"/>
      <c r="AN250" s="172"/>
      <c r="AO250" s="172"/>
      <c r="AP250" s="172"/>
      <c r="AQ250" s="172"/>
      <c r="AR250" s="172"/>
      <c r="AS250" s="172"/>
      <c r="AT250" s="172"/>
      <c r="AU250" s="172"/>
      <c r="AV250" s="172"/>
      <c r="AW250" s="173"/>
      <c r="AX250" s="173"/>
      <c r="AY250" s="174"/>
      <c r="AZ250" s="172"/>
      <c r="BA250" s="172"/>
      <c r="BB250" s="173"/>
      <c r="BC250" s="157"/>
      <c r="BD250" s="172"/>
      <c r="BE250" s="172"/>
      <c r="BF250" s="172"/>
      <c r="BG250" s="172"/>
      <c r="BH250" s="172"/>
      <c r="BI250" s="172"/>
      <c r="BJ250" s="172"/>
      <c r="BK250" s="172"/>
      <c r="BL250" s="172"/>
      <c r="BM250" s="172"/>
      <c r="BN250" s="173"/>
      <c r="BO250" s="173"/>
      <c r="BP250" s="174"/>
      <c r="BQ250" s="172"/>
      <c r="BR250" s="172"/>
    </row>
    <row r="251" spans="38:70" s="156" customFormat="1" x14ac:dyDescent="0.15">
      <c r="AL251" s="172"/>
      <c r="AM251" s="172"/>
      <c r="AN251" s="172"/>
      <c r="AO251" s="172"/>
      <c r="AP251" s="172"/>
      <c r="AQ251" s="172"/>
      <c r="AR251" s="172"/>
      <c r="AS251" s="172"/>
      <c r="AT251" s="172"/>
      <c r="AU251" s="172"/>
      <c r="AV251" s="172"/>
      <c r="AW251" s="173"/>
      <c r="AX251" s="173"/>
      <c r="AY251" s="174"/>
      <c r="AZ251" s="172"/>
      <c r="BA251" s="172"/>
      <c r="BB251" s="173"/>
      <c r="BC251" s="157"/>
      <c r="BD251" s="172"/>
      <c r="BE251" s="172"/>
      <c r="BF251" s="172"/>
      <c r="BG251" s="172"/>
      <c r="BH251" s="172"/>
      <c r="BI251" s="172"/>
      <c r="BJ251" s="172"/>
      <c r="BK251" s="172"/>
      <c r="BL251" s="172"/>
      <c r="BM251" s="172"/>
      <c r="BN251" s="173"/>
      <c r="BO251" s="173"/>
      <c r="BP251" s="174"/>
      <c r="BQ251" s="172"/>
      <c r="BR251" s="172"/>
    </row>
    <row r="252" spans="38:70" s="156" customFormat="1" x14ac:dyDescent="0.15">
      <c r="AL252" s="172"/>
      <c r="AM252" s="172"/>
      <c r="AN252" s="172"/>
      <c r="AO252" s="172"/>
      <c r="AP252" s="172"/>
      <c r="AQ252" s="172"/>
      <c r="AR252" s="172"/>
      <c r="AS252" s="172"/>
      <c r="AT252" s="172"/>
      <c r="AU252" s="172"/>
      <c r="AV252" s="172"/>
      <c r="AW252" s="173"/>
      <c r="AX252" s="173"/>
      <c r="AY252" s="174"/>
      <c r="AZ252" s="172"/>
      <c r="BA252" s="172"/>
      <c r="BB252" s="173"/>
      <c r="BC252" s="157"/>
      <c r="BD252" s="172"/>
      <c r="BE252" s="172"/>
      <c r="BF252" s="172"/>
      <c r="BG252" s="172"/>
      <c r="BH252" s="172"/>
      <c r="BI252" s="172"/>
      <c r="BJ252" s="172"/>
      <c r="BK252" s="172"/>
      <c r="BL252" s="172"/>
      <c r="BM252" s="172"/>
      <c r="BN252" s="173"/>
      <c r="BO252" s="173"/>
      <c r="BP252" s="174"/>
      <c r="BQ252" s="172"/>
      <c r="BR252" s="172"/>
    </row>
    <row r="253" spans="38:70" s="156" customFormat="1" x14ac:dyDescent="0.15">
      <c r="AL253" s="172"/>
      <c r="AM253" s="172"/>
      <c r="AN253" s="172"/>
      <c r="AO253" s="172"/>
      <c r="AP253" s="172"/>
      <c r="AQ253" s="172"/>
      <c r="AR253" s="172"/>
      <c r="AS253" s="172"/>
      <c r="AT253" s="172"/>
      <c r="AU253" s="172"/>
      <c r="AV253" s="172"/>
      <c r="AW253" s="173"/>
      <c r="AX253" s="173"/>
      <c r="AY253" s="174"/>
      <c r="AZ253" s="172"/>
      <c r="BA253" s="172"/>
      <c r="BB253" s="173"/>
      <c r="BC253" s="157"/>
      <c r="BD253" s="172"/>
      <c r="BE253" s="172"/>
      <c r="BF253" s="172"/>
      <c r="BG253" s="172"/>
      <c r="BH253" s="172"/>
      <c r="BI253" s="172"/>
      <c r="BJ253" s="172"/>
      <c r="BK253" s="172"/>
      <c r="BL253" s="172"/>
      <c r="BM253" s="172"/>
      <c r="BN253" s="173"/>
      <c r="BO253" s="173"/>
      <c r="BP253" s="174"/>
      <c r="BQ253" s="172"/>
      <c r="BR253" s="172"/>
    </row>
    <row r="254" spans="38:70" s="156" customFormat="1" x14ac:dyDescent="0.15">
      <c r="AL254" s="172"/>
      <c r="AM254" s="172"/>
      <c r="AN254" s="172"/>
      <c r="AO254" s="172"/>
      <c r="AP254" s="172"/>
      <c r="AQ254" s="172"/>
      <c r="AR254" s="172"/>
      <c r="AS254" s="172"/>
      <c r="AT254" s="172"/>
      <c r="AU254" s="172"/>
      <c r="AV254" s="172"/>
      <c r="AW254" s="173"/>
      <c r="AX254" s="173"/>
      <c r="AY254" s="174"/>
      <c r="AZ254" s="172"/>
      <c r="BA254" s="172"/>
      <c r="BB254" s="173"/>
      <c r="BC254" s="157"/>
      <c r="BD254" s="172"/>
      <c r="BE254" s="172"/>
      <c r="BF254" s="172"/>
      <c r="BG254" s="172"/>
      <c r="BH254" s="172"/>
      <c r="BI254" s="172"/>
      <c r="BJ254" s="172"/>
      <c r="BK254" s="172"/>
      <c r="BL254" s="172"/>
      <c r="BM254" s="172"/>
      <c r="BN254" s="173"/>
      <c r="BO254" s="173"/>
      <c r="BP254" s="174"/>
      <c r="BQ254" s="172"/>
      <c r="BR254" s="172"/>
    </row>
    <row r="255" spans="38:70" s="156" customFormat="1" x14ac:dyDescent="0.15">
      <c r="AL255" s="172"/>
      <c r="AM255" s="172"/>
      <c r="AN255" s="172"/>
      <c r="AO255" s="172"/>
      <c r="AP255" s="172"/>
      <c r="AQ255" s="172"/>
      <c r="AR255" s="172"/>
      <c r="AS255" s="172"/>
      <c r="AT255" s="172"/>
      <c r="AU255" s="172"/>
      <c r="AV255" s="172"/>
      <c r="AW255" s="173"/>
      <c r="AX255" s="173"/>
      <c r="AY255" s="174"/>
      <c r="AZ255" s="172"/>
      <c r="BA255" s="172"/>
      <c r="BB255" s="173"/>
      <c r="BC255" s="157"/>
      <c r="BD255" s="172"/>
      <c r="BE255" s="172"/>
      <c r="BF255" s="172"/>
      <c r="BG255" s="172"/>
      <c r="BH255" s="172"/>
      <c r="BI255" s="172"/>
      <c r="BJ255" s="172"/>
      <c r="BK255" s="172"/>
      <c r="BL255" s="172"/>
      <c r="BM255" s="172"/>
      <c r="BN255" s="173"/>
      <c r="BO255" s="173"/>
      <c r="BP255" s="174"/>
      <c r="BQ255" s="172"/>
      <c r="BR255" s="172"/>
    </row>
    <row r="256" spans="38:70" s="156" customFormat="1" x14ac:dyDescent="0.15">
      <c r="AL256" s="172"/>
      <c r="AM256" s="172"/>
      <c r="AN256" s="172"/>
      <c r="AO256" s="172"/>
      <c r="AP256" s="172"/>
      <c r="AQ256" s="172"/>
      <c r="AR256" s="172"/>
      <c r="AS256" s="172"/>
      <c r="AT256" s="172"/>
      <c r="AU256" s="172"/>
      <c r="AV256" s="172"/>
      <c r="AW256" s="173"/>
      <c r="AX256" s="173"/>
      <c r="AY256" s="174"/>
      <c r="AZ256" s="172"/>
      <c r="BA256" s="172"/>
      <c r="BB256" s="173"/>
      <c r="BC256" s="157"/>
      <c r="BD256" s="172"/>
      <c r="BE256" s="172"/>
      <c r="BF256" s="172"/>
      <c r="BG256" s="172"/>
      <c r="BH256" s="172"/>
      <c r="BI256" s="172"/>
      <c r="BJ256" s="172"/>
      <c r="BK256" s="172"/>
      <c r="BL256" s="172"/>
      <c r="BM256" s="172"/>
      <c r="BN256" s="173"/>
      <c r="BO256" s="173"/>
      <c r="BP256" s="174"/>
      <c r="BQ256" s="172"/>
      <c r="BR256" s="172"/>
    </row>
    <row r="257" spans="38:70" s="156" customFormat="1" x14ac:dyDescent="0.15">
      <c r="AL257" s="172"/>
      <c r="AM257" s="172"/>
      <c r="AN257" s="172"/>
      <c r="AO257" s="172"/>
      <c r="AP257" s="172"/>
      <c r="AQ257" s="172"/>
      <c r="AR257" s="172"/>
      <c r="AS257" s="172"/>
      <c r="AT257" s="172"/>
      <c r="AU257" s="172"/>
      <c r="AV257" s="172"/>
      <c r="AW257" s="173"/>
      <c r="AX257" s="173"/>
      <c r="AY257" s="174"/>
      <c r="AZ257" s="172"/>
      <c r="BA257" s="172"/>
      <c r="BB257" s="173"/>
      <c r="BC257" s="157"/>
      <c r="BD257" s="172"/>
      <c r="BE257" s="172"/>
      <c r="BF257" s="172"/>
      <c r="BG257" s="172"/>
      <c r="BH257" s="172"/>
      <c r="BI257" s="172"/>
      <c r="BJ257" s="172"/>
      <c r="BK257" s="172"/>
      <c r="BL257" s="172"/>
      <c r="BM257" s="172"/>
      <c r="BN257" s="173"/>
      <c r="BO257" s="173"/>
      <c r="BP257" s="174"/>
      <c r="BQ257" s="172"/>
      <c r="BR257" s="172"/>
    </row>
    <row r="258" spans="38:70" s="156" customFormat="1" x14ac:dyDescent="0.15">
      <c r="AL258" s="172"/>
      <c r="AM258" s="172"/>
      <c r="AN258" s="172"/>
      <c r="AO258" s="172"/>
      <c r="AP258" s="172"/>
      <c r="AQ258" s="172"/>
      <c r="AR258" s="172"/>
      <c r="AS258" s="172"/>
      <c r="AT258" s="172"/>
      <c r="AU258" s="172"/>
      <c r="AV258" s="172"/>
      <c r="AW258" s="173"/>
      <c r="AX258" s="173"/>
      <c r="AY258" s="174"/>
      <c r="AZ258" s="172"/>
      <c r="BA258" s="172"/>
      <c r="BB258" s="173"/>
      <c r="BC258" s="157"/>
      <c r="BD258" s="172"/>
      <c r="BE258" s="172"/>
      <c r="BF258" s="172"/>
      <c r="BG258" s="172"/>
      <c r="BH258" s="172"/>
      <c r="BI258" s="172"/>
      <c r="BJ258" s="172"/>
      <c r="BK258" s="172"/>
      <c r="BL258" s="172"/>
      <c r="BM258" s="172"/>
      <c r="BN258" s="173"/>
      <c r="BO258" s="173"/>
      <c r="BP258" s="174"/>
      <c r="BQ258" s="172"/>
      <c r="BR258" s="172"/>
    </row>
    <row r="259" spans="38:70" s="156" customFormat="1" x14ac:dyDescent="0.15">
      <c r="AL259" s="172"/>
      <c r="AM259" s="172"/>
      <c r="AN259" s="172"/>
      <c r="AO259" s="172"/>
      <c r="AP259" s="172"/>
      <c r="AQ259" s="172"/>
      <c r="AR259" s="172"/>
      <c r="AS259" s="172"/>
      <c r="AT259" s="172"/>
      <c r="AU259" s="172"/>
      <c r="AV259" s="172"/>
      <c r="AW259" s="173"/>
      <c r="AX259" s="173"/>
      <c r="AY259" s="174"/>
      <c r="AZ259" s="172"/>
      <c r="BA259" s="172"/>
      <c r="BB259" s="173"/>
      <c r="BC259" s="157"/>
      <c r="BD259" s="172"/>
      <c r="BE259" s="172"/>
      <c r="BF259" s="172"/>
      <c r="BG259" s="172"/>
      <c r="BH259" s="172"/>
      <c r="BI259" s="172"/>
      <c r="BJ259" s="172"/>
      <c r="BK259" s="172"/>
      <c r="BL259" s="172"/>
      <c r="BM259" s="172"/>
      <c r="BN259" s="173"/>
      <c r="BO259" s="173"/>
      <c r="BP259" s="174"/>
      <c r="BQ259" s="172"/>
      <c r="BR259" s="172"/>
    </row>
    <row r="260" spans="38:70" s="156" customFormat="1" x14ac:dyDescent="0.15">
      <c r="AL260" s="172"/>
      <c r="AM260" s="172"/>
      <c r="AN260" s="172"/>
      <c r="AO260" s="172"/>
      <c r="AP260" s="172"/>
      <c r="AQ260" s="172"/>
      <c r="AR260" s="172"/>
      <c r="AS260" s="172"/>
      <c r="AT260" s="172"/>
      <c r="AU260" s="172"/>
      <c r="AV260" s="172"/>
      <c r="AW260" s="173"/>
      <c r="AX260" s="173"/>
      <c r="AY260" s="174"/>
      <c r="AZ260" s="172"/>
      <c r="BA260" s="172"/>
      <c r="BB260" s="173"/>
      <c r="BC260" s="157"/>
      <c r="BD260" s="172"/>
      <c r="BE260" s="172"/>
      <c r="BF260" s="172"/>
      <c r="BG260" s="172"/>
      <c r="BH260" s="172"/>
      <c r="BI260" s="172"/>
      <c r="BJ260" s="172"/>
      <c r="BK260" s="172"/>
      <c r="BL260" s="172"/>
      <c r="BM260" s="172"/>
      <c r="BN260" s="173"/>
      <c r="BO260" s="173"/>
      <c r="BP260" s="174"/>
      <c r="BQ260" s="172"/>
      <c r="BR260" s="172"/>
    </row>
    <row r="261" spans="38:70" s="156" customFormat="1" x14ac:dyDescent="0.15">
      <c r="AL261" s="172"/>
      <c r="AM261" s="172"/>
      <c r="AN261" s="172"/>
      <c r="AO261" s="172"/>
      <c r="AP261" s="172"/>
      <c r="AQ261" s="172"/>
      <c r="AR261" s="172"/>
      <c r="AS261" s="172"/>
      <c r="AT261" s="172"/>
      <c r="AU261" s="172"/>
      <c r="AV261" s="172"/>
      <c r="AW261" s="173"/>
      <c r="AX261" s="173"/>
      <c r="AY261" s="174"/>
      <c r="AZ261" s="172"/>
      <c r="BA261" s="172"/>
      <c r="BB261" s="173"/>
      <c r="BC261" s="157"/>
      <c r="BD261" s="172"/>
      <c r="BE261" s="172"/>
      <c r="BF261" s="172"/>
      <c r="BG261" s="172"/>
      <c r="BH261" s="172"/>
      <c r="BI261" s="172"/>
      <c r="BJ261" s="172"/>
      <c r="BK261" s="172"/>
      <c r="BL261" s="172"/>
      <c r="BM261" s="172"/>
      <c r="BN261" s="173"/>
      <c r="BO261" s="173"/>
      <c r="BP261" s="174"/>
      <c r="BQ261" s="172"/>
      <c r="BR261" s="172"/>
    </row>
    <row r="262" spans="38:70" s="156" customFormat="1" x14ac:dyDescent="0.15">
      <c r="AL262" s="172"/>
      <c r="AM262" s="172"/>
      <c r="AN262" s="172"/>
      <c r="AO262" s="172"/>
      <c r="AP262" s="172"/>
      <c r="AQ262" s="172"/>
      <c r="AR262" s="172"/>
      <c r="AS262" s="172"/>
      <c r="AT262" s="172"/>
      <c r="AU262" s="172"/>
      <c r="AV262" s="172"/>
      <c r="AW262" s="173"/>
      <c r="AX262" s="173"/>
      <c r="AY262" s="174"/>
      <c r="AZ262" s="172"/>
      <c r="BA262" s="172"/>
      <c r="BB262" s="173"/>
      <c r="BC262" s="157"/>
      <c r="BD262" s="172"/>
      <c r="BE262" s="172"/>
      <c r="BF262" s="172"/>
      <c r="BG262" s="172"/>
      <c r="BH262" s="172"/>
      <c r="BI262" s="172"/>
      <c r="BJ262" s="172"/>
      <c r="BK262" s="172"/>
      <c r="BL262" s="172"/>
      <c r="BM262" s="172"/>
      <c r="BN262" s="173"/>
      <c r="BO262" s="173"/>
      <c r="BP262" s="174"/>
      <c r="BQ262" s="172"/>
      <c r="BR262" s="172"/>
    </row>
    <row r="263" spans="38:70" s="156" customFormat="1" x14ac:dyDescent="0.15">
      <c r="AL263" s="172"/>
      <c r="AM263" s="172"/>
      <c r="AN263" s="172"/>
      <c r="AO263" s="172"/>
      <c r="AP263" s="172"/>
      <c r="AQ263" s="172"/>
      <c r="AR263" s="172"/>
      <c r="AS263" s="172"/>
      <c r="AT263" s="172"/>
      <c r="AU263" s="172"/>
      <c r="AV263" s="172"/>
      <c r="AW263" s="173"/>
      <c r="AX263" s="173"/>
      <c r="AY263" s="174"/>
      <c r="AZ263" s="172"/>
      <c r="BA263" s="172"/>
      <c r="BB263" s="173"/>
      <c r="BC263" s="157"/>
      <c r="BD263" s="172"/>
      <c r="BE263" s="172"/>
      <c r="BF263" s="172"/>
      <c r="BG263" s="172"/>
      <c r="BH263" s="172"/>
      <c r="BI263" s="172"/>
      <c r="BJ263" s="172"/>
      <c r="BK263" s="172"/>
      <c r="BL263" s="172"/>
      <c r="BM263" s="172"/>
      <c r="BN263" s="173"/>
      <c r="BO263" s="173"/>
      <c r="BP263" s="174"/>
      <c r="BQ263" s="172"/>
      <c r="BR263" s="172"/>
    </row>
    <row r="264" spans="38:70" s="156" customFormat="1" x14ac:dyDescent="0.15">
      <c r="AL264" s="172"/>
      <c r="AM264" s="172"/>
      <c r="AN264" s="172"/>
      <c r="AO264" s="172"/>
      <c r="AP264" s="172"/>
      <c r="AQ264" s="172"/>
      <c r="AR264" s="172"/>
      <c r="AS264" s="172"/>
      <c r="AT264" s="172"/>
      <c r="AU264" s="172"/>
      <c r="AV264" s="172"/>
      <c r="AW264" s="173"/>
      <c r="AX264" s="173"/>
      <c r="AY264" s="174"/>
      <c r="AZ264" s="172"/>
      <c r="BA264" s="172"/>
      <c r="BB264" s="173"/>
      <c r="BC264" s="157"/>
      <c r="BD264" s="172"/>
      <c r="BE264" s="172"/>
      <c r="BF264" s="172"/>
      <c r="BG264" s="172"/>
      <c r="BH264" s="172"/>
      <c r="BI264" s="172"/>
      <c r="BJ264" s="172"/>
      <c r="BK264" s="172"/>
      <c r="BL264" s="172"/>
      <c r="BM264" s="172"/>
      <c r="BN264" s="173"/>
      <c r="BO264" s="173"/>
      <c r="BP264" s="174"/>
      <c r="BQ264" s="172"/>
      <c r="BR264" s="172"/>
    </row>
    <row r="265" spans="38:70" s="156" customFormat="1" x14ac:dyDescent="0.15">
      <c r="AL265" s="172"/>
      <c r="AM265" s="172"/>
      <c r="AN265" s="172"/>
      <c r="AO265" s="172"/>
      <c r="AP265" s="172"/>
      <c r="AQ265" s="172"/>
      <c r="AR265" s="172"/>
      <c r="AS265" s="172"/>
      <c r="AT265" s="172"/>
      <c r="AU265" s="172"/>
      <c r="AV265" s="172"/>
      <c r="AW265" s="173"/>
      <c r="AX265" s="173"/>
      <c r="AY265" s="174"/>
      <c r="AZ265" s="172"/>
      <c r="BA265" s="172"/>
      <c r="BB265" s="173"/>
      <c r="BC265" s="157"/>
      <c r="BD265" s="172"/>
      <c r="BE265" s="172"/>
      <c r="BF265" s="172"/>
      <c r="BG265" s="172"/>
      <c r="BH265" s="172"/>
      <c r="BI265" s="172"/>
      <c r="BJ265" s="172"/>
      <c r="BK265" s="172"/>
      <c r="BL265" s="172"/>
      <c r="BM265" s="172"/>
      <c r="BN265" s="173"/>
      <c r="BO265" s="173"/>
      <c r="BP265" s="174"/>
      <c r="BQ265" s="172"/>
      <c r="BR265" s="172"/>
    </row>
    <row r="266" spans="38:70" s="156" customFormat="1" x14ac:dyDescent="0.15">
      <c r="AL266" s="172"/>
      <c r="AM266" s="172"/>
      <c r="AN266" s="172"/>
      <c r="AO266" s="172"/>
      <c r="AP266" s="172"/>
      <c r="AQ266" s="172"/>
      <c r="AR266" s="172"/>
      <c r="AS266" s="172"/>
      <c r="AT266" s="172"/>
      <c r="AU266" s="172"/>
      <c r="AV266" s="172"/>
      <c r="AW266" s="173"/>
      <c r="AX266" s="173"/>
      <c r="AY266" s="174"/>
      <c r="AZ266" s="172"/>
      <c r="BA266" s="172"/>
      <c r="BB266" s="173"/>
      <c r="BC266" s="157"/>
      <c r="BD266" s="172"/>
      <c r="BE266" s="172"/>
      <c r="BF266" s="172"/>
      <c r="BG266" s="172"/>
      <c r="BH266" s="172"/>
      <c r="BI266" s="172"/>
      <c r="BJ266" s="172"/>
      <c r="BK266" s="172"/>
      <c r="BL266" s="172"/>
      <c r="BM266" s="172"/>
      <c r="BN266" s="173"/>
      <c r="BO266" s="173"/>
      <c r="BP266" s="174"/>
      <c r="BQ266" s="172"/>
      <c r="BR266" s="172"/>
    </row>
    <row r="267" spans="38:70" s="156" customFormat="1" x14ac:dyDescent="0.15">
      <c r="AL267" s="172"/>
      <c r="AM267" s="172"/>
      <c r="AN267" s="172"/>
      <c r="AO267" s="172"/>
      <c r="AP267" s="172"/>
      <c r="AQ267" s="172"/>
      <c r="AR267" s="172"/>
      <c r="AS267" s="172"/>
      <c r="AT267" s="172"/>
      <c r="AU267" s="172"/>
      <c r="AV267" s="172"/>
      <c r="AW267" s="173"/>
      <c r="AX267" s="173"/>
      <c r="AY267" s="174"/>
      <c r="AZ267" s="172"/>
      <c r="BA267" s="172"/>
      <c r="BB267" s="173"/>
      <c r="BC267" s="157"/>
      <c r="BD267" s="172"/>
      <c r="BE267" s="172"/>
      <c r="BF267" s="172"/>
      <c r="BG267" s="172"/>
      <c r="BH267" s="172"/>
      <c r="BI267" s="172"/>
      <c r="BJ267" s="172"/>
      <c r="BK267" s="172"/>
      <c r="BL267" s="172"/>
      <c r="BM267" s="172"/>
      <c r="BN267" s="173"/>
      <c r="BO267" s="173"/>
      <c r="BP267" s="174"/>
      <c r="BQ267" s="172"/>
      <c r="BR267" s="172"/>
    </row>
    <row r="268" spans="38:70" s="156" customFormat="1" x14ac:dyDescent="0.15">
      <c r="AL268" s="172"/>
      <c r="AM268" s="172"/>
      <c r="AN268" s="172"/>
      <c r="AO268" s="172"/>
      <c r="AP268" s="172"/>
      <c r="AQ268" s="172"/>
      <c r="AR268" s="172"/>
      <c r="AS268" s="172"/>
      <c r="AT268" s="172"/>
      <c r="AU268" s="172"/>
      <c r="AV268" s="172"/>
      <c r="AW268" s="173"/>
      <c r="AX268" s="173"/>
      <c r="AY268" s="174"/>
      <c r="AZ268" s="172"/>
      <c r="BA268" s="172"/>
      <c r="BB268" s="173"/>
      <c r="BC268" s="157"/>
      <c r="BD268" s="172"/>
      <c r="BE268" s="172"/>
      <c r="BF268" s="172"/>
      <c r="BG268" s="172"/>
      <c r="BH268" s="172"/>
      <c r="BI268" s="172"/>
      <c r="BJ268" s="172"/>
      <c r="BK268" s="172"/>
      <c r="BL268" s="172"/>
      <c r="BM268" s="172"/>
      <c r="BN268" s="173"/>
      <c r="BO268" s="173"/>
      <c r="BP268" s="174"/>
      <c r="BQ268" s="172"/>
      <c r="BR268" s="172"/>
    </row>
    <row r="269" spans="38:70" s="156" customFormat="1" x14ac:dyDescent="0.15">
      <c r="AL269" s="172"/>
      <c r="AM269" s="172"/>
      <c r="AN269" s="172"/>
      <c r="AO269" s="172"/>
      <c r="AP269" s="172"/>
      <c r="AQ269" s="172"/>
      <c r="AR269" s="172"/>
      <c r="AS269" s="172"/>
      <c r="AT269" s="172"/>
      <c r="AU269" s="172"/>
      <c r="AV269" s="172"/>
      <c r="AW269" s="173"/>
      <c r="AX269" s="173"/>
      <c r="AY269" s="174"/>
      <c r="AZ269" s="172"/>
      <c r="BA269" s="172"/>
      <c r="BB269" s="173"/>
      <c r="BC269" s="157"/>
      <c r="BD269" s="172"/>
      <c r="BE269" s="172"/>
      <c r="BF269" s="172"/>
      <c r="BG269" s="172"/>
      <c r="BH269" s="172"/>
      <c r="BI269" s="172"/>
      <c r="BJ269" s="172"/>
      <c r="BK269" s="172"/>
      <c r="BL269" s="172"/>
      <c r="BM269" s="172"/>
      <c r="BN269" s="173"/>
      <c r="BO269" s="173"/>
      <c r="BP269" s="174"/>
      <c r="BQ269" s="172"/>
      <c r="BR269" s="172"/>
    </row>
    <row r="270" spans="38:70" s="156" customFormat="1" x14ac:dyDescent="0.15">
      <c r="AL270" s="172"/>
      <c r="AM270" s="172"/>
      <c r="AN270" s="172"/>
      <c r="AO270" s="172"/>
      <c r="AP270" s="172"/>
      <c r="AQ270" s="172"/>
      <c r="AR270" s="172"/>
      <c r="AS270" s="172"/>
      <c r="AT270" s="172"/>
      <c r="AU270" s="172"/>
      <c r="AV270" s="172"/>
      <c r="AW270" s="173"/>
      <c r="AX270" s="173"/>
      <c r="AY270" s="174"/>
      <c r="AZ270" s="172"/>
      <c r="BA270" s="172"/>
      <c r="BB270" s="173"/>
      <c r="BC270" s="157"/>
      <c r="BD270" s="172"/>
      <c r="BE270" s="172"/>
      <c r="BF270" s="172"/>
      <c r="BG270" s="172"/>
      <c r="BH270" s="172"/>
      <c r="BI270" s="172"/>
      <c r="BJ270" s="172"/>
      <c r="BK270" s="172"/>
      <c r="BL270" s="172"/>
      <c r="BM270" s="172"/>
      <c r="BN270" s="173"/>
      <c r="BO270" s="173"/>
      <c r="BP270" s="174"/>
      <c r="BQ270" s="172"/>
      <c r="BR270" s="172"/>
    </row>
    <row r="271" spans="38:70" s="156" customFormat="1" x14ac:dyDescent="0.15">
      <c r="AL271" s="172"/>
      <c r="AM271" s="172"/>
      <c r="AN271" s="172"/>
      <c r="AO271" s="172"/>
      <c r="AP271" s="172"/>
      <c r="AQ271" s="172"/>
      <c r="AR271" s="172"/>
      <c r="AS271" s="172"/>
      <c r="AT271" s="172"/>
      <c r="AU271" s="172"/>
      <c r="AV271" s="172"/>
      <c r="AW271" s="173"/>
      <c r="AX271" s="173"/>
      <c r="AY271" s="174"/>
      <c r="AZ271" s="172"/>
      <c r="BA271" s="172"/>
      <c r="BB271" s="173"/>
      <c r="BC271" s="157"/>
      <c r="BD271" s="172"/>
      <c r="BE271" s="172"/>
      <c r="BF271" s="172"/>
      <c r="BG271" s="172"/>
      <c r="BH271" s="172"/>
      <c r="BI271" s="172"/>
      <c r="BJ271" s="172"/>
      <c r="BK271" s="172"/>
      <c r="BL271" s="172"/>
      <c r="BM271" s="172"/>
      <c r="BN271" s="173"/>
      <c r="BO271" s="173"/>
      <c r="BP271" s="174"/>
      <c r="BQ271" s="172"/>
      <c r="BR271" s="172"/>
    </row>
    <row r="272" spans="38:70" s="156" customFormat="1" x14ac:dyDescent="0.15">
      <c r="AL272" s="172"/>
      <c r="AM272" s="172"/>
      <c r="AN272" s="172"/>
      <c r="AO272" s="172"/>
      <c r="AP272" s="172"/>
      <c r="AQ272" s="172"/>
      <c r="AR272" s="172"/>
      <c r="AS272" s="172"/>
      <c r="AT272" s="172"/>
      <c r="AU272" s="172"/>
      <c r="AV272" s="172"/>
      <c r="AW272" s="173"/>
      <c r="AX272" s="173"/>
      <c r="AY272" s="174"/>
      <c r="AZ272" s="172"/>
      <c r="BA272" s="172"/>
      <c r="BB272" s="173"/>
      <c r="BC272" s="157"/>
      <c r="BD272" s="172"/>
      <c r="BE272" s="172"/>
      <c r="BF272" s="172"/>
      <c r="BG272" s="172"/>
      <c r="BH272" s="172"/>
      <c r="BI272" s="172"/>
      <c r="BJ272" s="172"/>
      <c r="BK272" s="172"/>
      <c r="BL272" s="172"/>
      <c r="BM272" s="172"/>
      <c r="BN272" s="173"/>
      <c r="BO272" s="173"/>
      <c r="BP272" s="174"/>
      <c r="BQ272" s="172"/>
      <c r="BR272" s="172"/>
    </row>
    <row r="273" spans="38:70" s="156" customFormat="1" x14ac:dyDescent="0.15">
      <c r="AL273" s="172"/>
      <c r="AM273" s="172"/>
      <c r="AN273" s="172"/>
      <c r="AO273" s="172"/>
      <c r="AP273" s="172"/>
      <c r="AQ273" s="172"/>
      <c r="AR273" s="172"/>
      <c r="AS273" s="172"/>
      <c r="AT273" s="172"/>
      <c r="AU273" s="172"/>
      <c r="AV273" s="172"/>
      <c r="AW273" s="173"/>
      <c r="AX273" s="173"/>
      <c r="AY273" s="174"/>
      <c r="AZ273" s="172"/>
      <c r="BA273" s="172"/>
      <c r="BB273" s="173"/>
      <c r="BC273" s="157"/>
      <c r="BD273" s="172"/>
      <c r="BE273" s="172"/>
      <c r="BF273" s="172"/>
      <c r="BG273" s="172"/>
      <c r="BH273" s="172"/>
      <c r="BI273" s="172"/>
      <c r="BJ273" s="172"/>
      <c r="BK273" s="172"/>
      <c r="BL273" s="172"/>
      <c r="BM273" s="172"/>
      <c r="BN273" s="173"/>
      <c r="BO273" s="173"/>
      <c r="BP273" s="174"/>
      <c r="BQ273" s="172"/>
      <c r="BR273" s="172"/>
    </row>
    <row r="274" spans="38:70" s="156" customFormat="1" x14ac:dyDescent="0.15">
      <c r="AL274" s="172"/>
      <c r="AM274" s="172"/>
      <c r="AN274" s="172"/>
      <c r="AO274" s="172"/>
      <c r="AP274" s="172"/>
      <c r="AQ274" s="172"/>
      <c r="AR274" s="172"/>
      <c r="AS274" s="172"/>
      <c r="AT274" s="172"/>
      <c r="AU274" s="172"/>
      <c r="AV274" s="172"/>
      <c r="AW274" s="173"/>
      <c r="AX274" s="173"/>
      <c r="AY274" s="174"/>
      <c r="AZ274" s="172"/>
      <c r="BA274" s="172"/>
      <c r="BB274" s="173"/>
      <c r="BC274" s="157"/>
      <c r="BD274" s="172"/>
      <c r="BE274" s="172"/>
      <c r="BF274" s="172"/>
      <c r="BG274" s="172"/>
      <c r="BH274" s="172"/>
      <c r="BI274" s="172"/>
      <c r="BJ274" s="172"/>
      <c r="BK274" s="172"/>
      <c r="BL274" s="172"/>
      <c r="BM274" s="172"/>
      <c r="BN274" s="173"/>
      <c r="BO274" s="173"/>
      <c r="BP274" s="174"/>
      <c r="BQ274" s="172"/>
      <c r="BR274" s="172"/>
    </row>
    <row r="275" spans="38:70" s="156" customFormat="1" x14ac:dyDescent="0.15">
      <c r="AL275" s="172"/>
      <c r="AM275" s="172"/>
      <c r="AN275" s="172"/>
      <c r="AO275" s="172"/>
      <c r="AP275" s="172"/>
      <c r="AQ275" s="172"/>
      <c r="AR275" s="172"/>
      <c r="AS275" s="172"/>
      <c r="AT275" s="172"/>
      <c r="AU275" s="172"/>
      <c r="AV275" s="172"/>
      <c r="AW275" s="173"/>
      <c r="AX275" s="173"/>
      <c r="AY275" s="174"/>
      <c r="AZ275" s="172"/>
      <c r="BA275" s="172"/>
      <c r="BB275" s="173"/>
      <c r="BC275" s="157"/>
      <c r="BD275" s="172"/>
      <c r="BE275" s="172"/>
      <c r="BF275" s="172"/>
      <c r="BG275" s="172"/>
      <c r="BH275" s="172"/>
      <c r="BI275" s="172"/>
      <c r="BJ275" s="172"/>
      <c r="BK275" s="172"/>
      <c r="BL275" s="172"/>
      <c r="BM275" s="172"/>
      <c r="BN275" s="173"/>
      <c r="BO275" s="173"/>
      <c r="BP275" s="174"/>
      <c r="BQ275" s="172"/>
      <c r="BR275" s="172"/>
    </row>
    <row r="276" spans="38:70" s="156" customFormat="1" x14ac:dyDescent="0.15">
      <c r="AL276" s="172"/>
      <c r="AM276" s="172"/>
      <c r="AN276" s="172"/>
      <c r="AO276" s="172"/>
      <c r="AP276" s="172"/>
      <c r="AQ276" s="172"/>
      <c r="AR276" s="172"/>
      <c r="AS276" s="172"/>
      <c r="AT276" s="172"/>
      <c r="AU276" s="172"/>
      <c r="AV276" s="172"/>
      <c r="AW276" s="173"/>
      <c r="AX276" s="173"/>
      <c r="AY276" s="174"/>
      <c r="AZ276" s="172"/>
      <c r="BA276" s="172"/>
      <c r="BB276" s="173"/>
      <c r="BC276" s="157"/>
      <c r="BD276" s="172"/>
      <c r="BE276" s="172"/>
      <c r="BF276" s="172"/>
      <c r="BG276" s="172"/>
      <c r="BH276" s="172"/>
      <c r="BI276" s="172"/>
      <c r="BJ276" s="172"/>
      <c r="BK276" s="172"/>
      <c r="BL276" s="172"/>
      <c r="BM276" s="172"/>
      <c r="BN276" s="173"/>
      <c r="BO276" s="173"/>
      <c r="BP276" s="174"/>
      <c r="BQ276" s="172"/>
      <c r="BR276" s="172"/>
    </row>
    <row r="277" spans="38:70" s="156" customFormat="1" x14ac:dyDescent="0.15">
      <c r="AL277" s="172"/>
      <c r="AM277" s="172"/>
      <c r="AN277" s="172"/>
      <c r="AO277" s="172"/>
      <c r="AP277" s="172"/>
      <c r="AQ277" s="172"/>
      <c r="AR277" s="172"/>
      <c r="AS277" s="172"/>
      <c r="AT277" s="172"/>
      <c r="AU277" s="172"/>
      <c r="AV277" s="172"/>
      <c r="AW277" s="173"/>
      <c r="AX277" s="173"/>
      <c r="AY277" s="174"/>
      <c r="AZ277" s="172"/>
      <c r="BA277" s="172"/>
      <c r="BB277" s="173"/>
      <c r="BC277" s="157"/>
      <c r="BD277" s="172"/>
      <c r="BE277" s="172"/>
      <c r="BF277" s="172"/>
      <c r="BG277" s="172"/>
      <c r="BH277" s="172"/>
      <c r="BI277" s="172"/>
      <c r="BJ277" s="172"/>
      <c r="BK277" s="172"/>
      <c r="BL277" s="172"/>
      <c r="BM277" s="172"/>
      <c r="BN277" s="173"/>
      <c r="BO277" s="173"/>
      <c r="BP277" s="174"/>
      <c r="BQ277" s="172"/>
      <c r="BR277" s="172"/>
    </row>
    <row r="278" spans="38:70" s="156" customFormat="1" x14ac:dyDescent="0.15">
      <c r="AL278" s="172"/>
      <c r="AM278" s="172"/>
      <c r="AN278" s="172"/>
      <c r="AO278" s="172"/>
      <c r="AP278" s="172"/>
      <c r="AQ278" s="172"/>
      <c r="AR278" s="172"/>
      <c r="AS278" s="172"/>
      <c r="AT278" s="172"/>
      <c r="AU278" s="172"/>
      <c r="AV278" s="172"/>
      <c r="AW278" s="173"/>
      <c r="AX278" s="173"/>
      <c r="AY278" s="174"/>
      <c r="AZ278" s="172"/>
      <c r="BA278" s="172"/>
      <c r="BB278" s="173"/>
      <c r="BC278" s="157"/>
      <c r="BD278" s="172"/>
      <c r="BE278" s="172"/>
      <c r="BF278" s="172"/>
      <c r="BG278" s="172"/>
      <c r="BH278" s="172"/>
      <c r="BI278" s="172"/>
      <c r="BJ278" s="172"/>
      <c r="BK278" s="172"/>
      <c r="BL278" s="172"/>
      <c r="BM278" s="172"/>
      <c r="BN278" s="173"/>
      <c r="BO278" s="173"/>
      <c r="BP278" s="174"/>
      <c r="BQ278" s="172"/>
      <c r="BR278" s="172"/>
    </row>
    <row r="279" spans="38:70" s="156" customFormat="1" x14ac:dyDescent="0.15">
      <c r="AL279" s="172"/>
      <c r="AM279" s="172"/>
      <c r="AN279" s="172"/>
      <c r="AO279" s="172"/>
      <c r="AP279" s="172"/>
      <c r="AQ279" s="172"/>
      <c r="AR279" s="172"/>
      <c r="AS279" s="172"/>
      <c r="AT279" s="172"/>
      <c r="AU279" s="172"/>
      <c r="AV279" s="172"/>
      <c r="AW279" s="173"/>
      <c r="AX279" s="173"/>
      <c r="AY279" s="174"/>
      <c r="AZ279" s="172"/>
      <c r="BA279" s="172"/>
      <c r="BB279" s="173"/>
      <c r="BC279" s="157"/>
      <c r="BD279" s="172"/>
      <c r="BE279" s="172"/>
      <c r="BF279" s="172"/>
      <c r="BG279" s="172"/>
      <c r="BH279" s="172"/>
      <c r="BI279" s="172"/>
      <c r="BJ279" s="172"/>
      <c r="BK279" s="172"/>
      <c r="BL279" s="172"/>
      <c r="BM279" s="172"/>
      <c r="BN279" s="173"/>
      <c r="BO279" s="173"/>
      <c r="BP279" s="174"/>
      <c r="BQ279" s="172"/>
      <c r="BR279" s="172"/>
    </row>
    <row r="280" spans="38:70" s="156" customFormat="1" x14ac:dyDescent="0.15">
      <c r="AL280" s="172"/>
      <c r="AM280" s="172"/>
      <c r="AN280" s="172"/>
      <c r="AO280" s="172"/>
      <c r="AP280" s="172"/>
      <c r="AQ280" s="172"/>
      <c r="AR280" s="172"/>
      <c r="AS280" s="172"/>
      <c r="AT280" s="172"/>
      <c r="AU280" s="172"/>
      <c r="AV280" s="172"/>
      <c r="AW280" s="173"/>
      <c r="AX280" s="173"/>
      <c r="AY280" s="174"/>
      <c r="AZ280" s="172"/>
      <c r="BA280" s="172"/>
      <c r="BB280" s="173"/>
      <c r="BC280" s="157"/>
      <c r="BD280" s="172"/>
      <c r="BE280" s="172"/>
      <c r="BF280" s="172"/>
      <c r="BG280" s="172"/>
      <c r="BH280" s="172"/>
      <c r="BI280" s="172"/>
      <c r="BJ280" s="172"/>
      <c r="BK280" s="172"/>
      <c r="BL280" s="172"/>
      <c r="BM280" s="172"/>
      <c r="BN280" s="173"/>
      <c r="BO280" s="173"/>
      <c r="BP280" s="174"/>
      <c r="BQ280" s="172"/>
      <c r="BR280" s="172"/>
    </row>
    <row r="281" spans="38:70" s="156" customFormat="1" x14ac:dyDescent="0.15">
      <c r="AL281" s="172"/>
      <c r="AM281" s="172"/>
      <c r="AN281" s="172"/>
      <c r="AO281" s="172"/>
      <c r="AP281" s="172"/>
      <c r="AQ281" s="172"/>
      <c r="AR281" s="172"/>
      <c r="AS281" s="172"/>
      <c r="AT281" s="172"/>
      <c r="AU281" s="172"/>
      <c r="AV281" s="172"/>
      <c r="AW281" s="173"/>
      <c r="AX281" s="173"/>
      <c r="AY281" s="174"/>
      <c r="AZ281" s="172"/>
      <c r="BA281" s="172"/>
      <c r="BB281" s="173"/>
      <c r="BC281" s="157"/>
      <c r="BD281" s="172"/>
      <c r="BE281" s="172"/>
      <c r="BF281" s="172"/>
      <c r="BG281" s="172"/>
      <c r="BH281" s="172"/>
      <c r="BI281" s="172"/>
      <c r="BJ281" s="172"/>
      <c r="BK281" s="172"/>
      <c r="BL281" s="172"/>
      <c r="BM281" s="172"/>
      <c r="BN281" s="173"/>
      <c r="BO281" s="173"/>
      <c r="BP281" s="174"/>
      <c r="BQ281" s="172"/>
      <c r="BR281" s="172"/>
    </row>
    <row r="282" spans="38:70" s="156" customFormat="1" x14ac:dyDescent="0.15">
      <c r="AL282" s="172"/>
      <c r="AM282" s="172"/>
      <c r="AN282" s="172"/>
      <c r="AO282" s="172"/>
      <c r="AP282" s="172"/>
      <c r="AQ282" s="172"/>
      <c r="AR282" s="172"/>
      <c r="AS282" s="172"/>
      <c r="AT282" s="172"/>
      <c r="AU282" s="172"/>
      <c r="AV282" s="172"/>
      <c r="AW282" s="173"/>
      <c r="AX282" s="173"/>
      <c r="AY282" s="174"/>
      <c r="AZ282" s="172"/>
      <c r="BA282" s="172"/>
      <c r="BB282" s="173"/>
      <c r="BC282" s="157"/>
      <c r="BD282" s="172"/>
      <c r="BE282" s="172"/>
      <c r="BF282" s="172"/>
      <c r="BG282" s="172"/>
      <c r="BH282" s="172"/>
      <c r="BI282" s="172"/>
      <c r="BJ282" s="172"/>
      <c r="BK282" s="172"/>
      <c r="BL282" s="172"/>
      <c r="BM282" s="172"/>
      <c r="BN282" s="173"/>
      <c r="BO282" s="173"/>
      <c r="BP282" s="174"/>
      <c r="BQ282" s="172"/>
      <c r="BR282" s="172"/>
    </row>
    <row r="283" spans="38:70" s="156" customFormat="1" x14ac:dyDescent="0.15">
      <c r="AL283" s="172"/>
      <c r="AM283" s="172"/>
      <c r="AN283" s="172"/>
      <c r="AO283" s="172"/>
      <c r="AP283" s="172"/>
      <c r="AQ283" s="172"/>
      <c r="AR283" s="172"/>
      <c r="AS283" s="172"/>
      <c r="AT283" s="172"/>
      <c r="AU283" s="172"/>
      <c r="AV283" s="172"/>
      <c r="AW283" s="173"/>
      <c r="AX283" s="173"/>
      <c r="AY283" s="174"/>
      <c r="AZ283" s="172"/>
      <c r="BA283" s="172"/>
      <c r="BB283" s="173"/>
      <c r="BC283" s="157"/>
      <c r="BD283" s="172"/>
      <c r="BE283" s="172"/>
      <c r="BF283" s="172"/>
      <c r="BG283" s="172"/>
      <c r="BH283" s="172"/>
      <c r="BI283" s="172"/>
      <c r="BJ283" s="172"/>
      <c r="BK283" s="172"/>
      <c r="BL283" s="172"/>
      <c r="BM283" s="172"/>
      <c r="BN283" s="173"/>
      <c r="BO283" s="173"/>
      <c r="BP283" s="174"/>
      <c r="BQ283" s="172"/>
      <c r="BR283" s="172"/>
    </row>
    <row r="284" spans="38:70" s="156" customFormat="1" x14ac:dyDescent="0.15">
      <c r="AL284" s="172"/>
      <c r="AM284" s="172"/>
      <c r="AN284" s="172"/>
      <c r="AO284" s="172"/>
      <c r="AP284" s="172"/>
      <c r="AQ284" s="172"/>
      <c r="AR284" s="172"/>
      <c r="AS284" s="172"/>
      <c r="AT284" s="172"/>
      <c r="AU284" s="172"/>
      <c r="AV284" s="172"/>
      <c r="AW284" s="173"/>
      <c r="AX284" s="173"/>
      <c r="AY284" s="174"/>
      <c r="AZ284" s="172"/>
      <c r="BA284" s="172"/>
      <c r="BB284" s="173"/>
      <c r="BC284" s="157"/>
      <c r="BD284" s="172"/>
      <c r="BE284" s="172"/>
      <c r="BF284" s="172"/>
      <c r="BG284" s="172"/>
      <c r="BH284" s="172"/>
      <c r="BI284" s="172"/>
      <c r="BJ284" s="172"/>
      <c r="BK284" s="172"/>
      <c r="BL284" s="172"/>
      <c r="BM284" s="172"/>
      <c r="BN284" s="173"/>
      <c r="BO284" s="173"/>
      <c r="BP284" s="174"/>
      <c r="BQ284" s="172"/>
      <c r="BR284" s="172"/>
    </row>
    <row r="285" spans="38:70" s="156" customFormat="1" x14ac:dyDescent="0.15">
      <c r="AL285" s="172"/>
      <c r="AM285" s="172"/>
      <c r="AN285" s="172"/>
      <c r="AO285" s="172"/>
      <c r="AP285" s="172"/>
      <c r="AQ285" s="172"/>
      <c r="AR285" s="172"/>
      <c r="AS285" s="172"/>
      <c r="AT285" s="172"/>
      <c r="AU285" s="172"/>
      <c r="AV285" s="172"/>
      <c r="AW285" s="173"/>
      <c r="AX285" s="173"/>
      <c r="AY285" s="174"/>
      <c r="AZ285" s="172"/>
      <c r="BA285" s="172"/>
      <c r="BB285" s="173"/>
      <c r="BC285" s="157"/>
      <c r="BD285" s="172"/>
      <c r="BE285" s="172"/>
      <c r="BF285" s="172"/>
      <c r="BG285" s="172"/>
      <c r="BH285" s="172"/>
      <c r="BI285" s="172"/>
      <c r="BJ285" s="172"/>
      <c r="BK285" s="172"/>
      <c r="BL285" s="172"/>
      <c r="BM285" s="172"/>
      <c r="BN285" s="173"/>
      <c r="BO285" s="173"/>
      <c r="BP285" s="174"/>
      <c r="BQ285" s="172"/>
      <c r="BR285" s="172"/>
    </row>
    <row r="286" spans="38:70" s="156" customFormat="1" x14ac:dyDescent="0.15">
      <c r="AL286" s="172"/>
      <c r="AM286" s="172"/>
      <c r="AN286" s="172"/>
      <c r="AO286" s="172"/>
      <c r="AP286" s="172"/>
      <c r="AQ286" s="172"/>
      <c r="AR286" s="172"/>
      <c r="AS286" s="172"/>
      <c r="AT286" s="172"/>
      <c r="AU286" s="172"/>
      <c r="AV286" s="172"/>
      <c r="AW286" s="173"/>
      <c r="AX286" s="173"/>
      <c r="AY286" s="174"/>
      <c r="AZ286" s="172"/>
      <c r="BA286" s="172"/>
      <c r="BB286" s="173"/>
      <c r="BC286" s="157"/>
      <c r="BD286" s="172"/>
      <c r="BE286" s="172"/>
      <c r="BF286" s="172"/>
      <c r="BG286" s="172"/>
      <c r="BH286" s="172"/>
      <c r="BI286" s="172"/>
      <c r="BJ286" s="172"/>
      <c r="BK286" s="172"/>
      <c r="BL286" s="172"/>
      <c r="BM286" s="172"/>
      <c r="BN286" s="173"/>
      <c r="BO286" s="173"/>
      <c r="BP286" s="174"/>
      <c r="BQ286" s="172"/>
      <c r="BR286" s="172"/>
    </row>
    <row r="287" spans="38:70" s="156" customFormat="1" x14ac:dyDescent="0.15">
      <c r="AL287" s="172"/>
      <c r="AM287" s="172"/>
      <c r="AN287" s="172"/>
      <c r="AO287" s="172"/>
      <c r="AP287" s="172"/>
      <c r="AQ287" s="172"/>
      <c r="AR287" s="172"/>
      <c r="AS287" s="172"/>
      <c r="AT287" s="172"/>
      <c r="AU287" s="172"/>
      <c r="AV287" s="172"/>
      <c r="AW287" s="173"/>
      <c r="AX287" s="173"/>
      <c r="AY287" s="174"/>
      <c r="AZ287" s="172"/>
      <c r="BA287" s="172"/>
      <c r="BB287" s="173"/>
      <c r="BC287" s="157"/>
      <c r="BD287" s="172"/>
      <c r="BE287" s="172"/>
      <c r="BF287" s="172"/>
      <c r="BG287" s="172"/>
      <c r="BH287" s="172"/>
      <c r="BI287" s="172"/>
      <c r="BJ287" s="172"/>
      <c r="BK287" s="172"/>
      <c r="BL287" s="172"/>
      <c r="BM287" s="172"/>
      <c r="BN287" s="173"/>
      <c r="BO287" s="173"/>
      <c r="BP287" s="174"/>
      <c r="BQ287" s="172"/>
      <c r="BR287" s="172"/>
    </row>
    <row r="288" spans="38:70" s="156" customFormat="1" x14ac:dyDescent="0.15">
      <c r="AL288" s="172"/>
      <c r="AM288" s="172"/>
      <c r="AN288" s="172"/>
      <c r="AO288" s="172"/>
      <c r="AP288" s="172"/>
      <c r="AQ288" s="172"/>
      <c r="AR288" s="172"/>
      <c r="AS288" s="172"/>
      <c r="AT288" s="172"/>
      <c r="AU288" s="172"/>
      <c r="AV288" s="172"/>
      <c r="AW288" s="173"/>
      <c r="AX288" s="173"/>
      <c r="AY288" s="174"/>
      <c r="AZ288" s="172"/>
      <c r="BA288" s="172"/>
      <c r="BB288" s="173"/>
      <c r="BC288" s="157"/>
      <c r="BD288" s="172"/>
      <c r="BE288" s="172"/>
      <c r="BF288" s="172"/>
      <c r="BG288" s="172"/>
      <c r="BH288" s="172"/>
      <c r="BI288" s="172"/>
      <c r="BJ288" s="172"/>
      <c r="BK288" s="172"/>
      <c r="BL288" s="172"/>
      <c r="BM288" s="172"/>
      <c r="BN288" s="173"/>
      <c r="BO288" s="173"/>
      <c r="BP288" s="174"/>
      <c r="BQ288" s="172"/>
      <c r="BR288" s="172"/>
    </row>
    <row r="289" spans="38:70" s="156" customFormat="1" x14ac:dyDescent="0.15">
      <c r="AL289" s="172"/>
      <c r="AM289" s="172"/>
      <c r="AN289" s="172"/>
      <c r="AO289" s="172"/>
      <c r="AP289" s="172"/>
      <c r="AQ289" s="172"/>
      <c r="AR289" s="172"/>
      <c r="AS289" s="172"/>
      <c r="AT289" s="172"/>
      <c r="AU289" s="172"/>
      <c r="AV289" s="172"/>
      <c r="AW289" s="173"/>
      <c r="AX289" s="173"/>
      <c r="AY289" s="174"/>
      <c r="AZ289" s="172"/>
      <c r="BA289" s="172"/>
      <c r="BB289" s="173"/>
      <c r="BC289" s="157"/>
      <c r="BD289" s="172"/>
      <c r="BE289" s="172"/>
      <c r="BF289" s="172"/>
      <c r="BG289" s="172"/>
      <c r="BH289" s="172"/>
      <c r="BI289" s="172"/>
      <c r="BJ289" s="172"/>
      <c r="BK289" s="172"/>
      <c r="BL289" s="172"/>
      <c r="BM289" s="172"/>
      <c r="BN289" s="173"/>
      <c r="BO289" s="173"/>
      <c r="BP289" s="174"/>
      <c r="BQ289" s="172"/>
      <c r="BR289" s="172"/>
    </row>
    <row r="290" spans="38:70" s="156" customFormat="1" x14ac:dyDescent="0.15">
      <c r="AL290" s="172"/>
      <c r="AM290" s="172"/>
      <c r="AN290" s="172"/>
      <c r="AO290" s="172"/>
      <c r="AP290" s="172"/>
      <c r="AQ290" s="172"/>
      <c r="AR290" s="172"/>
      <c r="AS290" s="172"/>
      <c r="AT290" s="172"/>
      <c r="AU290" s="172"/>
      <c r="AV290" s="172"/>
      <c r="AW290" s="173"/>
      <c r="AX290" s="173"/>
      <c r="AY290" s="174"/>
      <c r="AZ290" s="172"/>
      <c r="BA290" s="172"/>
      <c r="BB290" s="173"/>
      <c r="BC290" s="157"/>
      <c r="BD290" s="172"/>
      <c r="BE290" s="172"/>
      <c r="BF290" s="172"/>
      <c r="BG290" s="172"/>
      <c r="BH290" s="172"/>
      <c r="BI290" s="172"/>
      <c r="BJ290" s="172"/>
      <c r="BK290" s="172"/>
      <c r="BL290" s="172"/>
      <c r="BM290" s="172"/>
      <c r="BN290" s="173"/>
      <c r="BO290" s="173"/>
      <c r="BP290" s="174"/>
      <c r="BQ290" s="172"/>
      <c r="BR290" s="172"/>
    </row>
    <row r="291" spans="38:70" s="156" customFormat="1" x14ac:dyDescent="0.15">
      <c r="AL291" s="172"/>
      <c r="AM291" s="172"/>
      <c r="AN291" s="172"/>
      <c r="AO291" s="172"/>
      <c r="AP291" s="172"/>
      <c r="AQ291" s="172"/>
      <c r="AR291" s="172"/>
      <c r="AS291" s="172"/>
      <c r="AT291" s="172"/>
      <c r="AU291" s="172"/>
      <c r="AV291" s="172"/>
      <c r="AW291" s="173"/>
      <c r="AX291" s="173"/>
      <c r="AY291" s="174"/>
      <c r="AZ291" s="172"/>
      <c r="BA291" s="172"/>
      <c r="BB291" s="173"/>
      <c r="BC291" s="157"/>
      <c r="BD291" s="172"/>
      <c r="BE291" s="172"/>
      <c r="BF291" s="172"/>
      <c r="BG291" s="172"/>
      <c r="BH291" s="172"/>
      <c r="BI291" s="172"/>
      <c r="BJ291" s="172"/>
      <c r="BK291" s="172"/>
      <c r="BL291" s="172"/>
      <c r="BM291" s="172"/>
      <c r="BN291" s="173"/>
      <c r="BO291" s="173"/>
      <c r="BP291" s="174"/>
      <c r="BQ291" s="172"/>
      <c r="BR291" s="172"/>
    </row>
    <row r="292" spans="38:70" s="156" customFormat="1" x14ac:dyDescent="0.15">
      <c r="AL292" s="172"/>
      <c r="AM292" s="172"/>
      <c r="AN292" s="172"/>
      <c r="AO292" s="172"/>
      <c r="AP292" s="172"/>
      <c r="AQ292" s="172"/>
      <c r="AR292" s="172"/>
      <c r="AS292" s="172"/>
      <c r="AT292" s="172"/>
      <c r="AU292" s="172"/>
      <c r="AV292" s="172"/>
      <c r="AW292" s="173"/>
      <c r="AX292" s="173"/>
      <c r="AY292" s="174"/>
      <c r="AZ292" s="172"/>
      <c r="BA292" s="172"/>
      <c r="BB292" s="173"/>
      <c r="BC292" s="157"/>
      <c r="BD292" s="172"/>
      <c r="BE292" s="172"/>
      <c r="BF292" s="172"/>
      <c r="BG292" s="172"/>
      <c r="BH292" s="172"/>
      <c r="BI292" s="172"/>
      <c r="BJ292" s="172"/>
      <c r="BK292" s="172"/>
      <c r="BL292" s="172"/>
      <c r="BM292" s="172"/>
      <c r="BN292" s="173"/>
      <c r="BO292" s="173"/>
      <c r="BP292" s="174"/>
      <c r="BQ292" s="172"/>
      <c r="BR292" s="172"/>
    </row>
    <row r="293" spans="38:70" s="156" customFormat="1" x14ac:dyDescent="0.15">
      <c r="AL293" s="172"/>
      <c r="AM293" s="172"/>
      <c r="AN293" s="172"/>
      <c r="AO293" s="172"/>
      <c r="AP293" s="172"/>
      <c r="AQ293" s="172"/>
      <c r="AR293" s="172"/>
      <c r="AS293" s="172"/>
      <c r="AT293" s="172"/>
      <c r="AU293" s="172"/>
      <c r="AV293" s="172"/>
      <c r="AW293" s="173"/>
      <c r="AX293" s="173"/>
      <c r="AY293" s="174"/>
      <c r="AZ293" s="172"/>
      <c r="BA293" s="172"/>
      <c r="BB293" s="173"/>
      <c r="BC293" s="157"/>
      <c r="BD293" s="172"/>
      <c r="BE293" s="172"/>
      <c r="BF293" s="172"/>
      <c r="BG293" s="172"/>
      <c r="BH293" s="172"/>
      <c r="BI293" s="172"/>
      <c r="BJ293" s="172"/>
      <c r="BK293" s="172"/>
      <c r="BL293" s="172"/>
      <c r="BM293" s="172"/>
      <c r="BN293" s="173"/>
      <c r="BO293" s="173"/>
      <c r="BP293" s="174"/>
      <c r="BQ293" s="172"/>
      <c r="BR293" s="172"/>
    </row>
    <row r="294" spans="38:70" s="156" customFormat="1" x14ac:dyDescent="0.15">
      <c r="AL294" s="172"/>
      <c r="AM294" s="172"/>
      <c r="AN294" s="172"/>
      <c r="AO294" s="172"/>
      <c r="AP294" s="172"/>
      <c r="AQ294" s="172"/>
      <c r="AR294" s="172"/>
      <c r="AS294" s="172"/>
      <c r="AT294" s="172"/>
      <c r="AU294" s="172"/>
      <c r="AV294" s="172"/>
      <c r="AW294" s="173"/>
      <c r="AX294" s="173"/>
      <c r="AY294" s="174"/>
      <c r="AZ294" s="172"/>
      <c r="BA294" s="172"/>
      <c r="BB294" s="173"/>
      <c r="BC294" s="157"/>
      <c r="BD294" s="172"/>
      <c r="BE294" s="172"/>
      <c r="BF294" s="172"/>
      <c r="BG294" s="172"/>
      <c r="BH294" s="172"/>
      <c r="BI294" s="172"/>
      <c r="BJ294" s="172"/>
      <c r="BK294" s="172"/>
      <c r="BL294" s="172"/>
      <c r="BM294" s="172"/>
      <c r="BN294" s="173"/>
      <c r="BO294" s="173"/>
      <c r="BP294" s="174"/>
      <c r="BQ294" s="172"/>
      <c r="BR294" s="172"/>
    </row>
    <row r="295" spans="38:70" s="156" customFormat="1" x14ac:dyDescent="0.15">
      <c r="AL295" s="172"/>
      <c r="AM295" s="172"/>
      <c r="AN295" s="172"/>
      <c r="AO295" s="172"/>
      <c r="AP295" s="172"/>
      <c r="AQ295" s="172"/>
      <c r="AR295" s="172"/>
      <c r="AS295" s="172"/>
      <c r="AT295" s="172"/>
      <c r="AU295" s="172"/>
      <c r="AV295" s="172"/>
      <c r="AW295" s="173"/>
      <c r="AX295" s="173"/>
      <c r="AY295" s="174"/>
      <c r="AZ295" s="172"/>
      <c r="BA295" s="172"/>
      <c r="BB295" s="173"/>
      <c r="BC295" s="157"/>
      <c r="BD295" s="172"/>
      <c r="BE295" s="172"/>
      <c r="BF295" s="172"/>
      <c r="BG295" s="172"/>
      <c r="BH295" s="172"/>
      <c r="BI295" s="172"/>
      <c r="BJ295" s="172"/>
      <c r="BK295" s="172"/>
      <c r="BL295" s="172"/>
      <c r="BM295" s="172"/>
      <c r="BN295" s="173"/>
      <c r="BO295" s="173"/>
      <c r="BP295" s="174"/>
      <c r="BQ295" s="172"/>
      <c r="BR295" s="172"/>
    </row>
    <row r="296" spans="38:70" s="156" customFormat="1" x14ac:dyDescent="0.15">
      <c r="AL296" s="172"/>
      <c r="AM296" s="172"/>
      <c r="AN296" s="172"/>
      <c r="AO296" s="172"/>
      <c r="AP296" s="172"/>
      <c r="AQ296" s="172"/>
      <c r="AR296" s="172"/>
      <c r="AS296" s="172"/>
      <c r="AT296" s="172"/>
      <c r="AU296" s="172"/>
      <c r="AV296" s="172"/>
      <c r="AW296" s="173"/>
      <c r="AX296" s="173"/>
      <c r="AY296" s="174"/>
      <c r="AZ296" s="172"/>
      <c r="BA296" s="172"/>
      <c r="BB296" s="173"/>
      <c r="BC296" s="157"/>
      <c r="BD296" s="172"/>
      <c r="BE296" s="172"/>
      <c r="BF296" s="172"/>
      <c r="BG296" s="172"/>
      <c r="BH296" s="172"/>
      <c r="BI296" s="172"/>
      <c r="BJ296" s="172"/>
      <c r="BK296" s="172"/>
      <c r="BL296" s="172"/>
      <c r="BM296" s="172"/>
      <c r="BN296" s="173"/>
      <c r="BO296" s="173"/>
      <c r="BP296" s="174"/>
      <c r="BQ296" s="172"/>
      <c r="BR296" s="172"/>
    </row>
    <row r="297" spans="38:70" s="156" customFormat="1" x14ac:dyDescent="0.15">
      <c r="AL297" s="172"/>
      <c r="AM297" s="172"/>
      <c r="AN297" s="172"/>
      <c r="AO297" s="172"/>
      <c r="AP297" s="172"/>
      <c r="AQ297" s="172"/>
      <c r="AR297" s="172"/>
      <c r="AS297" s="172"/>
      <c r="AT297" s="172"/>
      <c r="AU297" s="172"/>
      <c r="AV297" s="172"/>
      <c r="AW297" s="173"/>
      <c r="AX297" s="173"/>
      <c r="AY297" s="174"/>
      <c r="AZ297" s="172"/>
      <c r="BA297" s="172"/>
      <c r="BB297" s="173"/>
      <c r="BC297" s="157"/>
      <c r="BD297" s="172"/>
      <c r="BE297" s="172"/>
      <c r="BF297" s="172"/>
      <c r="BG297" s="172"/>
      <c r="BH297" s="172"/>
      <c r="BI297" s="172"/>
      <c r="BJ297" s="172"/>
      <c r="BK297" s="172"/>
      <c r="BL297" s="172"/>
      <c r="BM297" s="172"/>
      <c r="BN297" s="173"/>
      <c r="BO297" s="173"/>
      <c r="BP297" s="174"/>
      <c r="BQ297" s="172"/>
      <c r="BR297" s="172"/>
    </row>
    <row r="298" spans="38:70" s="156" customFormat="1" x14ac:dyDescent="0.15">
      <c r="AL298" s="172"/>
      <c r="AM298" s="172"/>
      <c r="AN298" s="172"/>
      <c r="AO298" s="172"/>
      <c r="AP298" s="172"/>
      <c r="AQ298" s="172"/>
      <c r="AR298" s="172"/>
      <c r="AS298" s="172"/>
      <c r="AT298" s="172"/>
      <c r="AU298" s="172"/>
      <c r="AV298" s="172"/>
      <c r="AW298" s="173"/>
      <c r="AX298" s="173"/>
      <c r="AY298" s="174"/>
      <c r="AZ298" s="172"/>
      <c r="BA298" s="172"/>
      <c r="BB298" s="173"/>
      <c r="BC298" s="157"/>
      <c r="BD298" s="172"/>
      <c r="BE298" s="172"/>
      <c r="BF298" s="172"/>
      <c r="BG298" s="172"/>
      <c r="BH298" s="172"/>
      <c r="BI298" s="172"/>
      <c r="BJ298" s="172"/>
      <c r="BK298" s="172"/>
      <c r="BL298" s="172"/>
      <c r="BM298" s="172"/>
      <c r="BN298" s="173"/>
      <c r="BO298" s="173"/>
      <c r="BP298" s="174"/>
      <c r="BQ298" s="172"/>
      <c r="BR298" s="172"/>
    </row>
    <row r="299" spans="38:70" s="156" customFormat="1" x14ac:dyDescent="0.15">
      <c r="AL299" s="172"/>
      <c r="AM299" s="172"/>
      <c r="AN299" s="172"/>
      <c r="AO299" s="172"/>
      <c r="AP299" s="172"/>
      <c r="AQ299" s="172"/>
      <c r="AR299" s="172"/>
      <c r="AS299" s="172"/>
      <c r="AT299" s="172"/>
      <c r="AU299" s="172"/>
      <c r="AV299" s="172"/>
      <c r="AW299" s="173"/>
      <c r="AX299" s="173"/>
      <c r="AY299" s="174"/>
      <c r="AZ299" s="172"/>
      <c r="BA299" s="172"/>
      <c r="BB299" s="173"/>
      <c r="BC299" s="157"/>
      <c r="BD299" s="172"/>
      <c r="BE299" s="172"/>
      <c r="BF299" s="172"/>
      <c r="BG299" s="172"/>
      <c r="BH299" s="172"/>
      <c r="BI299" s="172"/>
      <c r="BJ299" s="172"/>
      <c r="BK299" s="172"/>
      <c r="BL299" s="172"/>
      <c r="BM299" s="172"/>
      <c r="BN299" s="173"/>
      <c r="BO299" s="173"/>
      <c r="BP299" s="174"/>
      <c r="BQ299" s="172"/>
      <c r="BR299" s="172"/>
    </row>
    <row r="300" spans="38:70" s="156" customFormat="1" x14ac:dyDescent="0.15">
      <c r="AL300" s="172"/>
      <c r="AM300" s="172"/>
      <c r="AN300" s="172"/>
      <c r="AO300" s="172"/>
      <c r="AP300" s="172"/>
      <c r="AQ300" s="172"/>
      <c r="AR300" s="172"/>
      <c r="AS300" s="172"/>
      <c r="AT300" s="172"/>
      <c r="AU300" s="172"/>
      <c r="AV300" s="172"/>
      <c r="AW300" s="173"/>
      <c r="AX300" s="173"/>
      <c r="AY300" s="174"/>
      <c r="AZ300" s="172"/>
      <c r="BA300" s="172"/>
      <c r="BB300" s="173"/>
      <c r="BC300" s="157"/>
      <c r="BD300" s="172"/>
      <c r="BE300" s="172"/>
      <c r="BF300" s="172"/>
      <c r="BG300" s="172"/>
      <c r="BH300" s="172"/>
      <c r="BI300" s="172"/>
      <c r="BJ300" s="172"/>
      <c r="BK300" s="172"/>
      <c r="BL300" s="172"/>
      <c r="BM300" s="172"/>
      <c r="BN300" s="173"/>
      <c r="BO300" s="173"/>
      <c r="BP300" s="174"/>
      <c r="BQ300" s="172"/>
      <c r="BR300" s="172"/>
    </row>
    <row r="301" spans="38:70" s="156" customFormat="1" x14ac:dyDescent="0.15">
      <c r="AL301" s="172"/>
      <c r="AM301" s="172"/>
      <c r="AN301" s="172"/>
      <c r="AO301" s="172"/>
      <c r="AP301" s="172"/>
      <c r="AQ301" s="172"/>
      <c r="AR301" s="172"/>
      <c r="AS301" s="172"/>
      <c r="AT301" s="172"/>
      <c r="AU301" s="172"/>
      <c r="AV301" s="172"/>
      <c r="AW301" s="173"/>
      <c r="AX301" s="173"/>
      <c r="AY301" s="174"/>
      <c r="AZ301" s="172"/>
      <c r="BA301" s="172"/>
      <c r="BB301" s="173"/>
      <c r="BC301" s="157"/>
      <c r="BD301" s="172"/>
      <c r="BE301" s="172"/>
      <c r="BF301" s="172"/>
      <c r="BG301" s="172"/>
      <c r="BH301" s="172"/>
      <c r="BI301" s="172"/>
      <c r="BJ301" s="172"/>
      <c r="BK301" s="172"/>
      <c r="BL301" s="172"/>
      <c r="BM301" s="172"/>
      <c r="BN301" s="173"/>
      <c r="BO301" s="173"/>
      <c r="BP301" s="174"/>
      <c r="BQ301" s="172"/>
      <c r="BR301" s="172"/>
    </row>
    <row r="302" spans="38:70" s="156" customFormat="1" x14ac:dyDescent="0.15">
      <c r="AL302" s="172"/>
      <c r="AM302" s="172"/>
      <c r="AN302" s="172"/>
      <c r="AO302" s="172"/>
      <c r="AP302" s="172"/>
      <c r="AQ302" s="172"/>
      <c r="AR302" s="172"/>
      <c r="AS302" s="172"/>
      <c r="AT302" s="172"/>
      <c r="AU302" s="172"/>
      <c r="AV302" s="172"/>
      <c r="AW302" s="173"/>
      <c r="AX302" s="173"/>
      <c r="AY302" s="174"/>
      <c r="AZ302" s="172"/>
      <c r="BA302" s="172"/>
      <c r="BB302" s="173"/>
      <c r="BC302" s="157"/>
      <c r="BD302" s="172"/>
      <c r="BE302" s="172"/>
      <c r="BF302" s="172"/>
      <c r="BG302" s="172"/>
      <c r="BH302" s="172"/>
      <c r="BI302" s="172"/>
      <c r="BJ302" s="172"/>
      <c r="BK302" s="172"/>
      <c r="BL302" s="172"/>
      <c r="BM302" s="172"/>
      <c r="BN302" s="173"/>
      <c r="BO302" s="173"/>
      <c r="BP302" s="174"/>
      <c r="BQ302" s="172"/>
      <c r="BR302" s="172"/>
    </row>
    <row r="303" spans="38:70" s="156" customFormat="1" x14ac:dyDescent="0.15">
      <c r="AL303" s="172"/>
      <c r="AM303" s="172"/>
      <c r="AN303" s="172"/>
      <c r="AO303" s="172"/>
      <c r="AP303" s="172"/>
      <c r="AQ303" s="172"/>
      <c r="AR303" s="172"/>
      <c r="AS303" s="172"/>
      <c r="AT303" s="172"/>
      <c r="AU303" s="172"/>
      <c r="AV303" s="172"/>
      <c r="AW303" s="173"/>
      <c r="AX303" s="173"/>
      <c r="AY303" s="174"/>
      <c r="AZ303" s="172"/>
      <c r="BA303" s="172"/>
      <c r="BB303" s="173"/>
      <c r="BC303" s="157"/>
      <c r="BD303" s="172"/>
      <c r="BE303" s="172"/>
      <c r="BF303" s="172"/>
      <c r="BG303" s="172"/>
      <c r="BH303" s="172"/>
      <c r="BI303" s="172"/>
      <c r="BJ303" s="172"/>
      <c r="BK303" s="172"/>
      <c r="BL303" s="172"/>
      <c r="BM303" s="172"/>
      <c r="BN303" s="173"/>
      <c r="BO303" s="173"/>
      <c r="BP303" s="174"/>
      <c r="BQ303" s="172"/>
      <c r="BR303" s="172"/>
    </row>
    <row r="304" spans="38:70" s="156" customFormat="1" x14ac:dyDescent="0.15">
      <c r="AL304" s="172"/>
      <c r="AM304" s="172"/>
      <c r="AN304" s="172"/>
      <c r="AO304" s="172"/>
      <c r="AP304" s="172"/>
      <c r="AQ304" s="172"/>
      <c r="AR304" s="172"/>
      <c r="AS304" s="172"/>
      <c r="AT304" s="172"/>
      <c r="AU304" s="172"/>
      <c r="AV304" s="172"/>
      <c r="AW304" s="173"/>
      <c r="AX304" s="173"/>
      <c r="AY304" s="174"/>
      <c r="AZ304" s="172"/>
      <c r="BA304" s="172"/>
      <c r="BB304" s="173"/>
      <c r="BC304" s="157"/>
      <c r="BD304" s="172"/>
      <c r="BE304" s="172"/>
      <c r="BF304" s="172"/>
      <c r="BG304" s="172"/>
      <c r="BH304" s="172"/>
      <c r="BI304" s="172"/>
      <c r="BJ304" s="172"/>
      <c r="BK304" s="172"/>
      <c r="BL304" s="172"/>
      <c r="BM304" s="172"/>
      <c r="BN304" s="173"/>
      <c r="BO304" s="173"/>
      <c r="BP304" s="174"/>
      <c r="BQ304" s="172"/>
      <c r="BR304" s="172"/>
    </row>
    <row r="305" spans="56:70" s="156" customFormat="1" x14ac:dyDescent="0.15">
      <c r="BD305" s="172"/>
      <c r="BE305" s="172"/>
      <c r="BF305" s="172"/>
      <c r="BG305" s="172"/>
      <c r="BH305" s="172"/>
      <c r="BI305" s="172"/>
      <c r="BJ305" s="172"/>
      <c r="BK305" s="172"/>
      <c r="BL305" s="172"/>
      <c r="BM305" s="172"/>
      <c r="BN305" s="173"/>
      <c r="BO305" s="173"/>
      <c r="BP305" s="174"/>
      <c r="BQ305" s="172"/>
      <c r="BR305" s="172"/>
    </row>
    <row r="306" spans="56:70" s="156" customFormat="1" x14ac:dyDescent="0.15">
      <c r="BD306" s="172"/>
      <c r="BE306" s="172"/>
      <c r="BF306" s="172"/>
      <c r="BG306" s="172"/>
      <c r="BH306" s="172"/>
      <c r="BI306" s="172"/>
      <c r="BJ306" s="172"/>
      <c r="BK306" s="172"/>
      <c r="BL306" s="172"/>
      <c r="BM306" s="172"/>
      <c r="BN306" s="173"/>
      <c r="BO306" s="173"/>
      <c r="BP306" s="174"/>
      <c r="BQ306" s="172"/>
      <c r="BR306" s="172"/>
    </row>
    <row r="307" spans="56:70" s="156" customFormat="1" x14ac:dyDescent="0.15">
      <c r="BD307" s="172"/>
      <c r="BE307" s="172"/>
      <c r="BF307" s="172"/>
      <c r="BG307" s="172"/>
      <c r="BH307" s="172"/>
      <c r="BI307" s="172"/>
      <c r="BJ307" s="172"/>
      <c r="BK307" s="172"/>
      <c r="BL307" s="172"/>
      <c r="BM307" s="172"/>
      <c r="BN307" s="173"/>
      <c r="BO307" s="173"/>
      <c r="BP307" s="174"/>
      <c r="BQ307" s="172"/>
      <c r="BR307" s="172"/>
    </row>
    <row r="308" spans="56:70" s="156" customFormat="1" x14ac:dyDescent="0.15">
      <c r="BD308" s="172"/>
      <c r="BE308" s="172"/>
      <c r="BF308" s="172"/>
      <c r="BG308" s="172"/>
      <c r="BH308" s="172"/>
      <c r="BI308" s="172"/>
      <c r="BJ308" s="172"/>
      <c r="BK308" s="172"/>
      <c r="BL308" s="172"/>
      <c r="BM308" s="172"/>
      <c r="BN308" s="173"/>
      <c r="BO308" s="173"/>
      <c r="BP308" s="174"/>
      <c r="BQ308" s="172"/>
      <c r="BR308" s="172"/>
    </row>
    <row r="309" spans="56:70" s="156" customFormat="1" x14ac:dyDescent="0.15">
      <c r="BD309" s="172"/>
      <c r="BE309" s="172"/>
      <c r="BF309" s="172"/>
      <c r="BG309" s="172"/>
      <c r="BH309" s="172"/>
      <c r="BI309" s="172"/>
      <c r="BJ309" s="172"/>
      <c r="BK309" s="172"/>
      <c r="BL309" s="172"/>
      <c r="BM309" s="172"/>
      <c r="BN309" s="173"/>
      <c r="BO309" s="173"/>
      <c r="BP309" s="174"/>
      <c r="BQ309" s="172"/>
      <c r="BR309" s="172"/>
    </row>
    <row r="310" spans="56:70" s="156" customFormat="1" x14ac:dyDescent="0.15">
      <c r="BD310" s="172"/>
      <c r="BE310" s="172"/>
      <c r="BF310" s="172"/>
      <c r="BG310" s="172"/>
      <c r="BH310" s="172"/>
      <c r="BI310" s="172"/>
      <c r="BJ310" s="172"/>
      <c r="BK310" s="172"/>
      <c r="BL310" s="172"/>
      <c r="BM310" s="172"/>
      <c r="BN310" s="173"/>
      <c r="BO310" s="173"/>
      <c r="BP310" s="174"/>
      <c r="BQ310" s="172"/>
      <c r="BR310" s="172"/>
    </row>
    <row r="311" spans="56:70" s="156" customFormat="1" x14ac:dyDescent="0.15">
      <c r="BD311" s="172"/>
      <c r="BE311" s="172"/>
      <c r="BF311" s="172"/>
      <c r="BG311" s="172"/>
      <c r="BH311" s="172"/>
      <c r="BI311" s="172"/>
      <c r="BJ311" s="172"/>
      <c r="BK311" s="172"/>
      <c r="BL311" s="172"/>
      <c r="BM311" s="172"/>
      <c r="BN311" s="173"/>
      <c r="BO311" s="173"/>
      <c r="BP311" s="174"/>
      <c r="BQ311" s="172"/>
      <c r="BR311" s="172"/>
    </row>
    <row r="312" spans="56:70" s="156" customFormat="1" x14ac:dyDescent="0.15">
      <c r="BD312" s="172"/>
      <c r="BE312" s="172"/>
      <c r="BF312" s="172"/>
      <c r="BG312" s="172"/>
      <c r="BH312" s="172"/>
      <c r="BI312" s="172"/>
      <c r="BJ312" s="172"/>
      <c r="BK312" s="172"/>
      <c r="BL312" s="172"/>
      <c r="BM312" s="172"/>
      <c r="BN312" s="173"/>
      <c r="BO312" s="173"/>
      <c r="BP312" s="174"/>
      <c r="BQ312" s="172"/>
      <c r="BR312" s="172"/>
    </row>
    <row r="313" spans="56:70" s="156" customFormat="1" x14ac:dyDescent="0.15">
      <c r="BD313" s="172"/>
      <c r="BE313" s="172"/>
      <c r="BF313" s="172"/>
      <c r="BG313" s="172"/>
      <c r="BH313" s="172"/>
      <c r="BI313" s="172"/>
      <c r="BJ313" s="172"/>
      <c r="BK313" s="172"/>
      <c r="BL313" s="172"/>
      <c r="BM313" s="172"/>
      <c r="BN313" s="173"/>
      <c r="BO313" s="173"/>
      <c r="BP313" s="174"/>
      <c r="BQ313" s="172"/>
      <c r="BR313" s="172"/>
    </row>
    <row r="314" spans="56:70" s="156" customFormat="1" x14ac:dyDescent="0.15">
      <c r="BD314" s="172"/>
      <c r="BE314" s="172"/>
      <c r="BF314" s="172"/>
      <c r="BG314" s="172"/>
      <c r="BH314" s="172"/>
      <c r="BI314" s="172"/>
      <c r="BJ314" s="172"/>
      <c r="BK314" s="172"/>
      <c r="BL314" s="172"/>
      <c r="BM314" s="172"/>
      <c r="BN314" s="173"/>
      <c r="BO314" s="173"/>
      <c r="BP314" s="174"/>
      <c r="BQ314" s="172"/>
      <c r="BR314" s="172"/>
    </row>
    <row r="315" spans="56:70" s="156" customFormat="1" x14ac:dyDescent="0.15">
      <c r="BD315" s="172"/>
      <c r="BE315" s="172"/>
      <c r="BF315" s="172"/>
      <c r="BG315" s="172"/>
      <c r="BH315" s="172"/>
      <c r="BI315" s="172"/>
      <c r="BJ315" s="172"/>
      <c r="BK315" s="172"/>
      <c r="BL315" s="172"/>
      <c r="BM315" s="172"/>
      <c r="BN315" s="173"/>
      <c r="BO315" s="173"/>
      <c r="BP315" s="174"/>
      <c r="BQ315" s="172"/>
      <c r="BR315" s="172"/>
    </row>
    <row r="316" spans="56:70" s="156" customFormat="1" x14ac:dyDescent="0.15">
      <c r="BD316" s="172"/>
      <c r="BE316" s="172"/>
      <c r="BF316" s="172"/>
      <c r="BG316" s="172"/>
      <c r="BH316" s="172"/>
      <c r="BI316" s="172"/>
      <c r="BJ316" s="172"/>
      <c r="BK316" s="172"/>
      <c r="BL316" s="172"/>
      <c r="BM316" s="172"/>
      <c r="BN316" s="173"/>
      <c r="BO316" s="173"/>
      <c r="BP316" s="174"/>
      <c r="BQ316" s="172"/>
      <c r="BR316" s="172"/>
    </row>
    <row r="317" spans="56:70" s="156" customFormat="1" x14ac:dyDescent="0.15">
      <c r="BD317" s="172"/>
      <c r="BE317" s="172"/>
      <c r="BF317" s="172"/>
      <c r="BG317" s="172"/>
      <c r="BH317" s="172"/>
      <c r="BI317" s="172"/>
      <c r="BJ317" s="172"/>
      <c r="BK317" s="172"/>
      <c r="BL317" s="172"/>
      <c r="BM317" s="172"/>
      <c r="BN317" s="173"/>
      <c r="BO317" s="173"/>
      <c r="BP317" s="174"/>
      <c r="BQ317" s="172"/>
      <c r="BR317" s="172"/>
    </row>
    <row r="318" spans="56:70" s="156" customFormat="1" x14ac:dyDescent="0.15">
      <c r="BD318" s="172"/>
      <c r="BE318" s="172"/>
      <c r="BF318" s="172"/>
      <c r="BG318" s="172"/>
      <c r="BH318" s="172"/>
      <c r="BI318" s="172"/>
      <c r="BJ318" s="172"/>
      <c r="BK318" s="172"/>
      <c r="BL318" s="172"/>
      <c r="BM318" s="172"/>
      <c r="BN318" s="173"/>
      <c r="BO318" s="173"/>
      <c r="BP318" s="174"/>
      <c r="BQ318" s="172"/>
      <c r="BR318" s="172"/>
    </row>
    <row r="319" spans="56:70" s="156" customFormat="1" x14ac:dyDescent="0.15">
      <c r="BD319" s="172"/>
      <c r="BE319" s="172"/>
      <c r="BF319" s="172"/>
      <c r="BG319" s="172"/>
      <c r="BH319" s="172"/>
      <c r="BI319" s="172"/>
      <c r="BJ319" s="172"/>
      <c r="BK319" s="172"/>
      <c r="BL319" s="172"/>
      <c r="BM319" s="172"/>
      <c r="BN319" s="173"/>
      <c r="BO319" s="173"/>
      <c r="BP319" s="174"/>
      <c r="BQ319" s="172"/>
      <c r="BR319" s="172"/>
    </row>
    <row r="320" spans="56:70" s="156" customFormat="1" x14ac:dyDescent="0.15">
      <c r="BD320" s="172"/>
      <c r="BE320" s="172"/>
      <c r="BF320" s="172"/>
      <c r="BG320" s="172"/>
      <c r="BH320" s="172"/>
      <c r="BI320" s="172"/>
      <c r="BJ320" s="172"/>
      <c r="BK320" s="172"/>
      <c r="BL320" s="172"/>
      <c r="BM320" s="172"/>
      <c r="BN320" s="173"/>
      <c r="BO320" s="173"/>
      <c r="BP320" s="174"/>
      <c r="BQ320" s="172"/>
      <c r="BR320" s="172"/>
    </row>
    <row r="321" spans="56:70" s="156" customFormat="1" x14ac:dyDescent="0.15">
      <c r="BD321" s="172"/>
      <c r="BE321" s="172"/>
      <c r="BF321" s="172"/>
      <c r="BG321" s="172"/>
      <c r="BH321" s="172"/>
      <c r="BI321" s="172"/>
      <c r="BJ321" s="172"/>
      <c r="BK321" s="172"/>
      <c r="BL321" s="172"/>
      <c r="BM321" s="172"/>
      <c r="BN321" s="173"/>
      <c r="BO321" s="173"/>
      <c r="BP321" s="174"/>
      <c r="BQ321" s="172"/>
      <c r="BR321" s="172"/>
    </row>
    <row r="322" spans="56:70" s="156" customFormat="1" x14ac:dyDescent="0.15">
      <c r="BD322" s="172"/>
      <c r="BE322" s="172"/>
      <c r="BF322" s="172"/>
      <c r="BG322" s="172"/>
      <c r="BH322" s="172"/>
      <c r="BI322" s="172"/>
      <c r="BJ322" s="172"/>
      <c r="BK322" s="172"/>
      <c r="BL322" s="172"/>
      <c r="BM322" s="172"/>
      <c r="BN322" s="173"/>
      <c r="BO322" s="173"/>
      <c r="BP322" s="174"/>
      <c r="BQ322" s="172"/>
      <c r="BR322" s="172"/>
    </row>
    <row r="323" spans="56:70" s="156" customFormat="1" x14ac:dyDescent="0.15">
      <c r="BD323" s="172"/>
      <c r="BE323" s="172"/>
      <c r="BF323" s="172"/>
      <c r="BG323" s="172"/>
      <c r="BH323" s="172"/>
      <c r="BI323" s="172"/>
      <c r="BJ323" s="172"/>
      <c r="BK323" s="172"/>
      <c r="BL323" s="172"/>
      <c r="BM323" s="172"/>
      <c r="BN323" s="173"/>
      <c r="BO323" s="173"/>
      <c r="BP323" s="174"/>
      <c r="BQ323" s="172"/>
      <c r="BR323" s="172"/>
    </row>
    <row r="324" spans="56:70" s="156" customFormat="1" x14ac:dyDescent="0.15">
      <c r="BD324" s="172"/>
      <c r="BE324" s="172"/>
      <c r="BF324" s="172"/>
      <c r="BG324" s="172"/>
      <c r="BH324" s="172"/>
      <c r="BI324" s="172"/>
      <c r="BJ324" s="172"/>
      <c r="BK324" s="172"/>
      <c r="BL324" s="172"/>
      <c r="BM324" s="172"/>
      <c r="BN324" s="173"/>
      <c r="BO324" s="173"/>
      <c r="BP324" s="174"/>
      <c r="BQ324" s="172"/>
      <c r="BR324" s="172"/>
    </row>
    <row r="325" spans="56:70" s="156" customFormat="1" x14ac:dyDescent="0.15">
      <c r="BD325" s="172"/>
      <c r="BE325" s="172"/>
      <c r="BF325" s="172"/>
      <c r="BG325" s="172"/>
      <c r="BH325" s="172"/>
      <c r="BI325" s="172"/>
      <c r="BJ325" s="172"/>
      <c r="BK325" s="172"/>
      <c r="BL325" s="172"/>
      <c r="BM325" s="172"/>
      <c r="BN325" s="173"/>
      <c r="BO325" s="173"/>
      <c r="BP325" s="174"/>
      <c r="BQ325" s="172"/>
      <c r="BR325" s="172"/>
    </row>
    <row r="326" spans="56:70" s="156" customFormat="1" x14ac:dyDescent="0.15">
      <c r="BD326" s="172"/>
      <c r="BE326" s="172"/>
      <c r="BF326" s="172"/>
      <c r="BG326" s="172"/>
      <c r="BH326" s="172"/>
      <c r="BI326" s="172"/>
      <c r="BJ326" s="172"/>
      <c r="BK326" s="172"/>
      <c r="BL326" s="172"/>
      <c r="BM326" s="172"/>
      <c r="BN326" s="173"/>
      <c r="BO326" s="173"/>
      <c r="BP326" s="174"/>
      <c r="BQ326" s="172"/>
      <c r="BR326" s="172"/>
    </row>
    <row r="327" spans="56:70" s="156" customFormat="1" x14ac:dyDescent="0.15">
      <c r="BD327" s="172"/>
      <c r="BE327" s="172"/>
      <c r="BF327" s="172"/>
      <c r="BG327" s="172"/>
      <c r="BH327" s="172"/>
      <c r="BI327" s="172"/>
      <c r="BJ327" s="172"/>
      <c r="BK327" s="172"/>
      <c r="BL327" s="172"/>
      <c r="BM327" s="172"/>
      <c r="BN327" s="173"/>
      <c r="BO327" s="173"/>
      <c r="BP327" s="174"/>
      <c r="BQ327" s="172"/>
      <c r="BR327" s="172"/>
    </row>
    <row r="328" spans="56:70" s="156" customFormat="1" x14ac:dyDescent="0.15">
      <c r="BD328" s="172"/>
      <c r="BE328" s="172"/>
      <c r="BF328" s="172"/>
      <c r="BG328" s="172"/>
      <c r="BH328" s="172"/>
      <c r="BI328" s="172"/>
      <c r="BJ328" s="172"/>
      <c r="BK328" s="172"/>
      <c r="BL328" s="172"/>
      <c r="BM328" s="172"/>
      <c r="BN328" s="173"/>
      <c r="BO328" s="173"/>
      <c r="BP328" s="174"/>
      <c r="BQ328" s="172"/>
      <c r="BR328" s="172"/>
    </row>
    <row r="329" spans="56:70" s="156" customFormat="1" x14ac:dyDescent="0.15">
      <c r="BD329" s="172"/>
      <c r="BE329" s="172"/>
      <c r="BF329" s="172"/>
      <c r="BG329" s="172"/>
      <c r="BH329" s="172"/>
      <c r="BI329" s="172"/>
      <c r="BJ329" s="172"/>
      <c r="BK329" s="172"/>
      <c r="BL329" s="172"/>
      <c r="BM329" s="172"/>
      <c r="BN329" s="173"/>
      <c r="BO329" s="173"/>
      <c r="BP329" s="174"/>
      <c r="BQ329" s="172"/>
      <c r="BR329" s="172"/>
    </row>
    <row r="330" spans="56:70" s="156" customFormat="1" x14ac:dyDescent="0.15">
      <c r="BD330" s="172"/>
      <c r="BE330" s="172"/>
      <c r="BF330" s="172"/>
      <c r="BG330" s="172"/>
      <c r="BH330" s="172"/>
      <c r="BI330" s="172"/>
      <c r="BJ330" s="172"/>
      <c r="BK330" s="172"/>
      <c r="BL330" s="172"/>
      <c r="BM330" s="172"/>
      <c r="BN330" s="173"/>
      <c r="BO330" s="173"/>
      <c r="BP330" s="174"/>
      <c r="BQ330" s="172"/>
      <c r="BR330" s="172"/>
    </row>
    <row r="331" spans="56:70" s="156" customFormat="1" x14ac:dyDescent="0.15">
      <c r="BD331" s="172"/>
      <c r="BE331" s="172"/>
      <c r="BF331" s="172"/>
      <c r="BG331" s="172"/>
      <c r="BH331" s="172"/>
      <c r="BI331" s="172"/>
      <c r="BJ331" s="172"/>
      <c r="BK331" s="172"/>
      <c r="BL331" s="172"/>
      <c r="BM331" s="172"/>
      <c r="BN331" s="173"/>
      <c r="BO331" s="173"/>
      <c r="BP331" s="174"/>
      <c r="BQ331" s="172"/>
      <c r="BR331" s="172"/>
    </row>
    <row r="332" spans="56:70" s="156" customFormat="1" x14ac:dyDescent="0.15">
      <c r="BD332" s="172"/>
      <c r="BE332" s="172"/>
      <c r="BF332" s="172"/>
      <c r="BG332" s="172"/>
      <c r="BH332" s="172"/>
      <c r="BI332" s="172"/>
      <c r="BJ332" s="172"/>
      <c r="BK332" s="172"/>
      <c r="BL332" s="172"/>
      <c r="BM332" s="172"/>
      <c r="BN332" s="173"/>
      <c r="BO332" s="173"/>
      <c r="BP332" s="174"/>
      <c r="BQ332" s="172"/>
      <c r="BR332" s="172"/>
    </row>
    <row r="333" spans="56:70" s="156" customFormat="1" x14ac:dyDescent="0.15">
      <c r="BD333" s="172"/>
      <c r="BE333" s="172"/>
      <c r="BF333" s="172"/>
      <c r="BG333" s="172"/>
      <c r="BH333" s="172"/>
      <c r="BI333" s="172"/>
      <c r="BJ333" s="172"/>
      <c r="BK333" s="172"/>
      <c r="BL333" s="172"/>
      <c r="BM333" s="172"/>
      <c r="BN333" s="173"/>
      <c r="BO333" s="173"/>
      <c r="BP333" s="174"/>
      <c r="BQ333" s="172"/>
      <c r="BR333" s="172"/>
    </row>
    <row r="334" spans="56:70" s="156" customFormat="1" x14ac:dyDescent="0.15">
      <c r="BD334" s="172"/>
      <c r="BE334" s="172"/>
      <c r="BF334" s="172"/>
      <c r="BG334" s="172"/>
      <c r="BH334" s="172"/>
      <c r="BI334" s="172"/>
      <c r="BJ334" s="172"/>
      <c r="BK334" s="172"/>
      <c r="BL334" s="172"/>
      <c r="BM334" s="172"/>
      <c r="BN334" s="173"/>
      <c r="BO334" s="173"/>
      <c r="BP334" s="174"/>
      <c r="BQ334" s="172"/>
      <c r="BR334" s="172"/>
    </row>
    <row r="335" spans="56:70" s="156" customFormat="1" x14ac:dyDescent="0.15">
      <c r="BD335" s="172"/>
      <c r="BE335" s="172"/>
      <c r="BF335" s="172"/>
      <c r="BG335" s="172"/>
      <c r="BH335" s="172"/>
      <c r="BI335" s="172"/>
      <c r="BJ335" s="172"/>
      <c r="BK335" s="172"/>
      <c r="BL335" s="172"/>
      <c r="BM335" s="172"/>
      <c r="BN335" s="173"/>
      <c r="BO335" s="173"/>
      <c r="BP335" s="174"/>
      <c r="BQ335" s="172"/>
      <c r="BR335" s="172"/>
    </row>
    <row r="336" spans="56:70" s="156" customFormat="1" x14ac:dyDescent="0.15">
      <c r="BD336" s="172"/>
      <c r="BE336" s="172"/>
      <c r="BF336" s="172"/>
      <c r="BG336" s="172"/>
      <c r="BH336" s="172"/>
      <c r="BI336" s="172"/>
      <c r="BJ336" s="172"/>
      <c r="BK336" s="172"/>
      <c r="BL336" s="172"/>
      <c r="BM336" s="172"/>
      <c r="BN336" s="173"/>
      <c r="BO336" s="173"/>
      <c r="BP336" s="174"/>
      <c r="BQ336" s="172"/>
      <c r="BR336" s="172"/>
    </row>
    <row r="337" spans="56:70" s="156" customFormat="1" x14ac:dyDescent="0.15">
      <c r="BD337" s="172"/>
      <c r="BE337" s="172"/>
      <c r="BF337" s="172"/>
      <c r="BG337" s="172"/>
      <c r="BH337" s="172"/>
      <c r="BI337" s="172"/>
      <c r="BJ337" s="172"/>
      <c r="BK337" s="172"/>
      <c r="BL337" s="172"/>
      <c r="BM337" s="172"/>
      <c r="BN337" s="173"/>
      <c r="BO337" s="173"/>
      <c r="BP337" s="174"/>
      <c r="BQ337" s="172"/>
      <c r="BR337" s="172"/>
    </row>
    <row r="338" spans="56:70" s="156" customFormat="1" x14ac:dyDescent="0.15">
      <c r="BD338" s="172"/>
      <c r="BE338" s="172"/>
      <c r="BF338" s="172"/>
      <c r="BG338" s="172"/>
      <c r="BH338" s="172"/>
      <c r="BI338" s="172"/>
      <c r="BJ338" s="172"/>
      <c r="BK338" s="172"/>
      <c r="BL338" s="172"/>
      <c r="BM338" s="172"/>
      <c r="BN338" s="173"/>
      <c r="BO338" s="173"/>
      <c r="BP338" s="174"/>
      <c r="BQ338" s="172"/>
      <c r="BR338" s="172"/>
    </row>
    <row r="339" spans="56:70" s="156" customFormat="1" x14ac:dyDescent="0.15">
      <c r="BD339" s="172"/>
      <c r="BE339" s="172"/>
      <c r="BF339" s="172"/>
      <c r="BG339" s="172"/>
      <c r="BH339" s="172"/>
      <c r="BI339" s="172"/>
      <c r="BJ339" s="172"/>
      <c r="BK339" s="172"/>
      <c r="BL339" s="172"/>
      <c r="BM339" s="172"/>
      <c r="BN339" s="173"/>
      <c r="BO339" s="173"/>
      <c r="BP339" s="174"/>
      <c r="BQ339" s="172"/>
      <c r="BR339" s="172"/>
    </row>
    <row r="340" spans="56:70" s="156" customFormat="1" x14ac:dyDescent="0.15">
      <c r="BD340" s="172"/>
      <c r="BE340" s="172"/>
      <c r="BF340" s="172"/>
      <c r="BG340" s="172"/>
      <c r="BH340" s="172"/>
      <c r="BI340" s="172"/>
      <c r="BJ340" s="172"/>
      <c r="BK340" s="172"/>
      <c r="BL340" s="172"/>
      <c r="BM340" s="172"/>
      <c r="BN340" s="173"/>
      <c r="BO340" s="173"/>
      <c r="BP340" s="174"/>
      <c r="BQ340" s="172"/>
      <c r="BR340" s="172"/>
    </row>
    <row r="341" spans="56:70" s="156" customFormat="1" x14ac:dyDescent="0.15">
      <c r="BD341" s="172"/>
      <c r="BE341" s="172"/>
      <c r="BF341" s="172"/>
      <c r="BG341" s="172"/>
      <c r="BH341" s="172"/>
      <c r="BI341" s="172"/>
      <c r="BJ341" s="172"/>
      <c r="BK341" s="172"/>
      <c r="BL341" s="172"/>
      <c r="BM341" s="172"/>
      <c r="BN341" s="173"/>
      <c r="BO341" s="173"/>
      <c r="BP341" s="174"/>
      <c r="BQ341" s="172"/>
      <c r="BR341" s="172"/>
    </row>
    <row r="342" spans="56:70" s="156" customFormat="1" x14ac:dyDescent="0.15">
      <c r="BD342" s="172"/>
      <c r="BE342" s="172"/>
      <c r="BF342" s="172"/>
      <c r="BG342" s="172"/>
      <c r="BH342" s="172"/>
      <c r="BI342" s="172"/>
      <c r="BJ342" s="172"/>
      <c r="BK342" s="172"/>
      <c r="BL342" s="172"/>
      <c r="BM342" s="172"/>
      <c r="BN342" s="173"/>
      <c r="BO342" s="173"/>
      <c r="BP342" s="174"/>
      <c r="BQ342" s="172"/>
      <c r="BR342" s="172"/>
    </row>
    <row r="343" spans="56:70" s="156" customFormat="1" x14ac:dyDescent="0.15">
      <c r="BD343" s="172"/>
      <c r="BE343" s="172"/>
      <c r="BF343" s="172"/>
      <c r="BG343" s="172"/>
      <c r="BH343" s="172"/>
      <c r="BI343" s="172"/>
      <c r="BJ343" s="172"/>
      <c r="BK343" s="172"/>
      <c r="BL343" s="172"/>
      <c r="BM343" s="172"/>
      <c r="BN343" s="173"/>
      <c r="BO343" s="173"/>
      <c r="BP343" s="174"/>
      <c r="BQ343" s="172"/>
      <c r="BR343" s="172"/>
    </row>
    <row r="344" spans="56:70" s="156" customFormat="1" x14ac:dyDescent="0.15">
      <c r="BD344" s="172"/>
      <c r="BE344" s="172"/>
      <c r="BF344" s="172"/>
      <c r="BG344" s="172"/>
      <c r="BH344" s="172"/>
      <c r="BI344" s="172"/>
      <c r="BJ344" s="172"/>
      <c r="BK344" s="172"/>
      <c r="BL344" s="172"/>
      <c r="BM344" s="172"/>
      <c r="BN344" s="173"/>
      <c r="BO344" s="173"/>
      <c r="BP344" s="174"/>
      <c r="BQ344" s="172"/>
      <c r="BR344" s="172"/>
    </row>
    <row r="345" spans="56:70" s="156" customFormat="1" x14ac:dyDescent="0.15">
      <c r="BD345" s="172"/>
      <c r="BE345" s="172"/>
      <c r="BF345" s="172"/>
      <c r="BG345" s="172"/>
      <c r="BH345" s="172"/>
      <c r="BI345" s="172"/>
      <c r="BJ345" s="172"/>
      <c r="BK345" s="172"/>
      <c r="BL345" s="172"/>
      <c r="BM345" s="172"/>
      <c r="BN345" s="173"/>
      <c r="BO345" s="173"/>
      <c r="BP345" s="174"/>
      <c r="BQ345" s="172"/>
      <c r="BR345" s="172"/>
    </row>
    <row r="346" spans="56:70" s="156" customFormat="1" x14ac:dyDescent="0.15">
      <c r="BD346" s="172"/>
      <c r="BE346" s="172"/>
      <c r="BF346" s="172"/>
      <c r="BG346" s="172"/>
      <c r="BH346" s="172"/>
      <c r="BI346" s="172"/>
      <c r="BJ346" s="172"/>
      <c r="BK346" s="172"/>
      <c r="BL346" s="172"/>
      <c r="BM346" s="172"/>
      <c r="BN346" s="173"/>
      <c r="BO346" s="173"/>
      <c r="BP346" s="174"/>
      <c r="BQ346" s="172"/>
      <c r="BR346" s="172"/>
    </row>
    <row r="347" spans="56:70" s="156" customFormat="1" x14ac:dyDescent="0.15">
      <c r="BD347" s="172"/>
      <c r="BE347" s="172"/>
      <c r="BF347" s="172"/>
      <c r="BG347" s="172"/>
      <c r="BH347" s="172"/>
      <c r="BI347" s="172"/>
      <c r="BJ347" s="172"/>
      <c r="BK347" s="172"/>
      <c r="BL347" s="172"/>
      <c r="BM347" s="172"/>
      <c r="BN347" s="173"/>
      <c r="BO347" s="173"/>
      <c r="BP347" s="174"/>
      <c r="BQ347" s="172"/>
      <c r="BR347" s="172"/>
    </row>
    <row r="348" spans="56:70" s="156" customFormat="1" x14ac:dyDescent="0.15">
      <c r="BD348" s="172"/>
      <c r="BE348" s="172"/>
      <c r="BF348" s="172"/>
      <c r="BG348" s="172"/>
      <c r="BH348" s="172"/>
      <c r="BI348" s="172"/>
      <c r="BJ348" s="172"/>
      <c r="BK348" s="172"/>
      <c r="BL348" s="172"/>
      <c r="BM348" s="172"/>
      <c r="BN348" s="173"/>
      <c r="BO348" s="173"/>
      <c r="BP348" s="174"/>
      <c r="BQ348" s="172"/>
      <c r="BR348" s="172"/>
    </row>
    <row r="349" spans="56:70" s="156" customFormat="1" x14ac:dyDescent="0.15">
      <c r="BD349" s="172"/>
      <c r="BE349" s="172"/>
      <c r="BF349" s="172"/>
      <c r="BG349" s="172"/>
      <c r="BH349" s="172"/>
      <c r="BI349" s="172"/>
      <c r="BJ349" s="172"/>
      <c r="BK349" s="172"/>
      <c r="BL349" s="172"/>
      <c r="BM349" s="172"/>
      <c r="BN349" s="173"/>
      <c r="BO349" s="173"/>
      <c r="BP349" s="174"/>
      <c r="BQ349" s="172"/>
      <c r="BR349" s="172"/>
    </row>
    <row r="350" spans="56:70" s="156" customFormat="1" x14ac:dyDescent="0.15">
      <c r="BD350" s="172"/>
      <c r="BE350" s="172"/>
      <c r="BF350" s="172"/>
      <c r="BG350" s="172"/>
      <c r="BH350" s="172"/>
      <c r="BI350" s="172"/>
      <c r="BJ350" s="172"/>
      <c r="BK350" s="172"/>
      <c r="BL350" s="172"/>
      <c r="BM350" s="172"/>
      <c r="BN350" s="173"/>
      <c r="BO350" s="173"/>
      <c r="BP350" s="174"/>
      <c r="BQ350" s="172"/>
      <c r="BR350" s="172"/>
    </row>
    <row r="351" spans="56:70" s="156" customFormat="1" x14ac:dyDescent="0.15">
      <c r="BD351" s="172"/>
      <c r="BE351" s="172"/>
      <c r="BF351" s="172"/>
      <c r="BG351" s="172"/>
      <c r="BH351" s="172"/>
      <c r="BI351" s="172"/>
      <c r="BJ351" s="172"/>
      <c r="BK351" s="172"/>
      <c r="BL351" s="172"/>
      <c r="BM351" s="172"/>
      <c r="BN351" s="173"/>
      <c r="BO351" s="173"/>
      <c r="BP351" s="174"/>
      <c r="BQ351" s="172"/>
      <c r="BR351" s="172"/>
    </row>
    <row r="352" spans="56:70" s="156" customFormat="1" x14ac:dyDescent="0.15">
      <c r="BD352" s="172"/>
      <c r="BE352" s="172"/>
      <c r="BF352" s="172"/>
      <c r="BG352" s="172"/>
      <c r="BH352" s="172"/>
      <c r="BI352" s="172"/>
      <c r="BJ352" s="172"/>
      <c r="BK352" s="172"/>
      <c r="BL352" s="172"/>
      <c r="BM352" s="172"/>
      <c r="BN352" s="173"/>
      <c r="BO352" s="173"/>
      <c r="BP352" s="174"/>
      <c r="BQ352" s="172"/>
      <c r="BR352" s="172"/>
    </row>
    <row r="353" spans="56:70" s="156" customFormat="1" x14ac:dyDescent="0.15">
      <c r="BD353" s="172"/>
      <c r="BE353" s="172"/>
      <c r="BF353" s="172"/>
      <c r="BG353" s="172"/>
      <c r="BH353" s="172"/>
      <c r="BI353" s="172"/>
      <c r="BJ353" s="172"/>
      <c r="BK353" s="172"/>
      <c r="BL353" s="172"/>
      <c r="BM353" s="172"/>
      <c r="BN353" s="173"/>
      <c r="BO353" s="173"/>
      <c r="BP353" s="174"/>
      <c r="BQ353" s="172"/>
      <c r="BR353" s="172"/>
    </row>
    <row r="354" spans="56:70" s="156" customFormat="1" x14ac:dyDescent="0.15">
      <c r="BD354" s="172"/>
      <c r="BE354" s="172"/>
      <c r="BF354" s="172"/>
      <c r="BG354" s="172"/>
      <c r="BH354" s="172"/>
      <c r="BI354" s="172"/>
      <c r="BJ354" s="172"/>
      <c r="BK354" s="172"/>
      <c r="BL354" s="172"/>
      <c r="BM354" s="172"/>
      <c r="BN354" s="173"/>
      <c r="BO354" s="173"/>
      <c r="BP354" s="174"/>
      <c r="BQ354" s="172"/>
      <c r="BR354" s="172"/>
    </row>
    <row r="355" spans="56:70" s="156" customFormat="1" x14ac:dyDescent="0.15">
      <c r="BD355" s="172"/>
      <c r="BE355" s="172"/>
      <c r="BF355" s="172"/>
      <c r="BG355" s="172"/>
      <c r="BH355" s="172"/>
      <c r="BI355" s="172"/>
      <c r="BJ355" s="172"/>
      <c r="BK355" s="172"/>
      <c r="BL355" s="172"/>
      <c r="BM355" s="172"/>
      <c r="BN355" s="173"/>
      <c r="BO355" s="173"/>
      <c r="BP355" s="174"/>
      <c r="BQ355" s="172"/>
      <c r="BR355" s="172"/>
    </row>
    <row r="356" spans="56:70" s="156" customFormat="1" x14ac:dyDescent="0.15">
      <c r="BD356" s="172"/>
      <c r="BE356" s="172"/>
      <c r="BF356" s="172"/>
      <c r="BG356" s="172"/>
      <c r="BH356" s="172"/>
      <c r="BI356" s="172"/>
      <c r="BJ356" s="172"/>
      <c r="BK356" s="172"/>
      <c r="BL356" s="172"/>
      <c r="BM356" s="172"/>
      <c r="BN356" s="173"/>
      <c r="BO356" s="173"/>
      <c r="BP356" s="174"/>
      <c r="BQ356" s="172"/>
      <c r="BR356" s="172"/>
    </row>
    <row r="357" spans="56:70" s="156" customFormat="1" x14ac:dyDescent="0.15">
      <c r="BD357" s="172"/>
      <c r="BE357" s="172"/>
      <c r="BF357" s="172"/>
      <c r="BG357" s="172"/>
      <c r="BH357" s="172"/>
      <c r="BI357" s="172"/>
      <c r="BJ357" s="172"/>
      <c r="BK357" s="172"/>
      <c r="BL357" s="172"/>
      <c r="BM357" s="172"/>
      <c r="BN357" s="173"/>
      <c r="BO357" s="173"/>
      <c r="BP357" s="174"/>
      <c r="BQ357" s="172"/>
      <c r="BR357" s="172"/>
    </row>
    <row r="358" spans="56:70" s="156" customFormat="1" x14ac:dyDescent="0.15">
      <c r="BD358" s="172"/>
      <c r="BE358" s="172"/>
      <c r="BF358" s="172"/>
      <c r="BG358" s="172"/>
      <c r="BH358" s="172"/>
      <c r="BI358" s="172"/>
      <c r="BJ358" s="172"/>
      <c r="BK358" s="172"/>
      <c r="BL358" s="172"/>
      <c r="BM358" s="172"/>
      <c r="BN358" s="173"/>
      <c r="BO358" s="173"/>
      <c r="BP358" s="174"/>
      <c r="BQ358" s="172"/>
      <c r="BR358" s="172"/>
    </row>
    <row r="359" spans="56:70" s="156" customFormat="1" x14ac:dyDescent="0.15">
      <c r="BD359" s="172"/>
      <c r="BE359" s="172"/>
      <c r="BF359" s="172"/>
      <c r="BG359" s="172"/>
      <c r="BH359" s="172"/>
      <c r="BI359" s="172"/>
      <c r="BJ359" s="172"/>
      <c r="BK359" s="172"/>
      <c r="BL359" s="172"/>
      <c r="BM359" s="172"/>
      <c r="BN359" s="173"/>
      <c r="BO359" s="173"/>
      <c r="BP359" s="174"/>
      <c r="BQ359" s="172"/>
      <c r="BR359" s="172"/>
    </row>
    <row r="360" spans="56:70" s="156" customFormat="1" x14ac:dyDescent="0.15">
      <c r="BD360" s="172"/>
      <c r="BE360" s="172"/>
      <c r="BF360" s="172"/>
      <c r="BG360" s="172"/>
      <c r="BH360" s="172"/>
      <c r="BI360" s="172"/>
      <c r="BJ360" s="172"/>
      <c r="BK360" s="172"/>
      <c r="BL360" s="172"/>
      <c r="BM360" s="172"/>
      <c r="BN360" s="173"/>
      <c r="BO360" s="173"/>
      <c r="BP360" s="174"/>
      <c r="BQ360" s="172"/>
      <c r="BR360" s="172"/>
    </row>
    <row r="361" spans="56:70" s="156" customFormat="1" x14ac:dyDescent="0.15">
      <c r="BD361" s="172"/>
      <c r="BE361" s="172"/>
      <c r="BF361" s="172"/>
      <c r="BG361" s="172"/>
      <c r="BH361" s="172"/>
      <c r="BI361" s="172"/>
      <c r="BJ361" s="172"/>
      <c r="BK361" s="172"/>
      <c r="BL361" s="172"/>
      <c r="BM361" s="172"/>
      <c r="BN361" s="173"/>
      <c r="BO361" s="173"/>
      <c r="BP361" s="174"/>
      <c r="BQ361" s="172"/>
      <c r="BR361" s="172"/>
    </row>
    <row r="362" spans="56:70" s="156" customFormat="1" x14ac:dyDescent="0.15">
      <c r="BD362" s="172"/>
      <c r="BE362" s="172"/>
      <c r="BF362" s="172"/>
      <c r="BG362" s="172"/>
      <c r="BH362" s="172"/>
      <c r="BI362" s="172"/>
      <c r="BJ362" s="172"/>
      <c r="BK362" s="172"/>
      <c r="BL362" s="172"/>
      <c r="BM362" s="172"/>
      <c r="BN362" s="173"/>
      <c r="BO362" s="173"/>
      <c r="BP362" s="174"/>
      <c r="BQ362" s="172"/>
      <c r="BR362" s="172"/>
    </row>
    <row r="363" spans="56:70" s="156" customFormat="1" x14ac:dyDescent="0.15">
      <c r="BD363" s="172"/>
      <c r="BE363" s="172"/>
      <c r="BF363" s="172"/>
      <c r="BG363" s="172"/>
      <c r="BH363" s="172"/>
      <c r="BI363" s="172"/>
      <c r="BJ363" s="172"/>
      <c r="BK363" s="172"/>
      <c r="BL363" s="172"/>
      <c r="BM363" s="172"/>
      <c r="BN363" s="173"/>
      <c r="BO363" s="173"/>
      <c r="BP363" s="174"/>
      <c r="BQ363" s="172"/>
      <c r="BR363" s="172"/>
    </row>
    <row r="364" spans="56:70" s="156" customFormat="1" x14ac:dyDescent="0.15">
      <c r="BD364" s="172"/>
      <c r="BE364" s="172"/>
      <c r="BF364" s="172"/>
      <c r="BG364" s="172"/>
      <c r="BH364" s="172"/>
      <c r="BI364" s="172"/>
      <c r="BJ364" s="172"/>
      <c r="BK364" s="172"/>
      <c r="BL364" s="172"/>
      <c r="BM364" s="172"/>
      <c r="BN364" s="173"/>
      <c r="BO364" s="173"/>
      <c r="BP364" s="174"/>
      <c r="BQ364" s="172"/>
      <c r="BR364" s="172"/>
    </row>
    <row r="365" spans="56:70" s="156" customFormat="1" x14ac:dyDescent="0.15">
      <c r="BD365" s="172"/>
      <c r="BE365" s="172"/>
      <c r="BF365" s="172"/>
      <c r="BG365" s="172"/>
      <c r="BH365" s="172"/>
      <c r="BI365" s="172"/>
      <c r="BJ365" s="172"/>
      <c r="BK365" s="172"/>
      <c r="BL365" s="172"/>
      <c r="BM365" s="172"/>
      <c r="BN365" s="173"/>
      <c r="BO365" s="173"/>
      <c r="BP365" s="174"/>
      <c r="BQ365" s="172"/>
      <c r="BR365" s="172"/>
    </row>
    <row r="366" spans="56:70" s="156" customFormat="1" x14ac:dyDescent="0.15">
      <c r="BD366" s="172"/>
      <c r="BE366" s="172"/>
      <c r="BF366" s="172"/>
      <c r="BG366" s="172"/>
      <c r="BH366" s="172"/>
      <c r="BI366" s="172"/>
      <c r="BJ366" s="172"/>
      <c r="BK366" s="172"/>
      <c r="BL366" s="172"/>
      <c r="BM366" s="172"/>
      <c r="BN366" s="173"/>
      <c r="BO366" s="173"/>
      <c r="BP366" s="174"/>
      <c r="BQ366" s="172"/>
      <c r="BR366" s="172"/>
    </row>
    <row r="367" spans="56:70" s="156" customFormat="1" x14ac:dyDescent="0.15">
      <c r="BD367" s="172"/>
      <c r="BE367" s="172"/>
      <c r="BF367" s="172"/>
      <c r="BG367" s="172"/>
      <c r="BH367" s="172"/>
      <c r="BI367" s="172"/>
      <c r="BJ367" s="172"/>
      <c r="BK367" s="172"/>
      <c r="BL367" s="172"/>
      <c r="BM367" s="172"/>
      <c r="BN367" s="173"/>
      <c r="BO367" s="173"/>
      <c r="BP367" s="174"/>
      <c r="BQ367" s="172"/>
      <c r="BR367" s="172"/>
    </row>
    <row r="368" spans="56:70" s="156" customFormat="1" x14ac:dyDescent="0.15">
      <c r="BD368" s="172"/>
      <c r="BE368" s="172"/>
      <c r="BF368" s="172"/>
      <c r="BG368" s="172"/>
      <c r="BH368" s="172"/>
      <c r="BI368" s="172"/>
      <c r="BJ368" s="172"/>
      <c r="BK368" s="172"/>
      <c r="BL368" s="172"/>
      <c r="BM368" s="172"/>
      <c r="BN368" s="173"/>
      <c r="BO368" s="173"/>
      <c r="BP368" s="174"/>
      <c r="BQ368" s="172"/>
      <c r="BR368" s="172"/>
    </row>
    <row r="369" spans="56:70" s="156" customFormat="1" x14ac:dyDescent="0.15">
      <c r="BD369" s="172"/>
      <c r="BE369" s="172"/>
      <c r="BF369" s="172"/>
      <c r="BG369" s="172"/>
      <c r="BH369" s="172"/>
      <c r="BI369" s="172"/>
      <c r="BJ369" s="172"/>
      <c r="BK369" s="172"/>
      <c r="BL369" s="172"/>
      <c r="BM369" s="172"/>
      <c r="BN369" s="173"/>
      <c r="BO369" s="173"/>
      <c r="BP369" s="174"/>
      <c r="BQ369" s="172"/>
      <c r="BR369" s="172"/>
    </row>
    <row r="370" spans="56:70" s="156" customFormat="1" x14ac:dyDescent="0.15">
      <c r="BD370" s="172"/>
      <c r="BE370" s="172"/>
      <c r="BF370" s="172"/>
      <c r="BG370" s="172"/>
      <c r="BH370" s="172"/>
      <c r="BI370" s="172"/>
      <c r="BJ370" s="172"/>
      <c r="BK370" s="172"/>
      <c r="BL370" s="172"/>
      <c r="BM370" s="172"/>
      <c r="BN370" s="173"/>
      <c r="BO370" s="173"/>
      <c r="BP370" s="174"/>
      <c r="BQ370" s="172"/>
      <c r="BR370" s="172"/>
    </row>
    <row r="371" spans="56:70" s="156" customFormat="1" x14ac:dyDescent="0.15">
      <c r="BD371" s="172"/>
      <c r="BE371" s="172"/>
      <c r="BF371" s="172"/>
      <c r="BG371" s="172"/>
      <c r="BH371" s="172"/>
      <c r="BI371" s="172"/>
      <c r="BJ371" s="172"/>
      <c r="BK371" s="172"/>
      <c r="BL371" s="172"/>
      <c r="BM371" s="172"/>
      <c r="BN371" s="173"/>
      <c r="BO371" s="173"/>
      <c r="BP371" s="174"/>
      <c r="BQ371" s="172"/>
      <c r="BR371" s="172"/>
    </row>
    <row r="372" spans="56:70" s="156" customFormat="1" x14ac:dyDescent="0.15">
      <c r="BD372" s="172"/>
      <c r="BE372" s="172"/>
      <c r="BF372" s="172"/>
      <c r="BG372" s="172"/>
      <c r="BH372" s="172"/>
      <c r="BI372" s="172"/>
      <c r="BJ372" s="172"/>
      <c r="BK372" s="172"/>
      <c r="BL372" s="172"/>
      <c r="BM372" s="172"/>
      <c r="BN372" s="173"/>
      <c r="BO372" s="173"/>
      <c r="BP372" s="174"/>
      <c r="BQ372" s="172"/>
      <c r="BR372" s="172"/>
    </row>
    <row r="373" spans="56:70" s="156" customFormat="1" x14ac:dyDescent="0.15">
      <c r="BD373" s="172"/>
      <c r="BE373" s="172"/>
      <c r="BF373" s="172"/>
      <c r="BG373" s="172"/>
      <c r="BH373" s="172"/>
      <c r="BI373" s="172"/>
      <c r="BJ373" s="172"/>
      <c r="BK373" s="172"/>
      <c r="BL373" s="172"/>
      <c r="BM373" s="172"/>
      <c r="BN373" s="173"/>
      <c r="BO373" s="173"/>
      <c r="BP373" s="174"/>
      <c r="BQ373" s="172"/>
      <c r="BR373" s="172"/>
    </row>
    <row r="374" spans="56:70" s="156" customFormat="1" x14ac:dyDescent="0.15">
      <c r="BD374" s="172"/>
      <c r="BE374" s="172"/>
      <c r="BF374" s="172"/>
      <c r="BG374" s="172"/>
      <c r="BH374" s="172"/>
      <c r="BI374" s="172"/>
      <c r="BJ374" s="172"/>
      <c r="BK374" s="172"/>
      <c r="BL374" s="172"/>
      <c r="BM374" s="172"/>
      <c r="BN374" s="173"/>
      <c r="BO374" s="173"/>
      <c r="BP374" s="174"/>
      <c r="BQ374" s="172"/>
      <c r="BR374" s="172"/>
    </row>
    <row r="375" spans="56:70" s="156" customFormat="1" x14ac:dyDescent="0.15">
      <c r="BD375" s="172"/>
      <c r="BE375" s="172"/>
      <c r="BF375" s="172"/>
      <c r="BG375" s="172"/>
      <c r="BH375" s="172"/>
      <c r="BI375" s="172"/>
      <c r="BJ375" s="172"/>
      <c r="BK375" s="172"/>
      <c r="BL375" s="172"/>
      <c r="BM375" s="172"/>
      <c r="BN375" s="173"/>
      <c r="BO375" s="173"/>
      <c r="BP375" s="174"/>
      <c r="BQ375" s="172"/>
      <c r="BR375" s="172"/>
    </row>
    <row r="376" spans="56:70" s="156" customFormat="1" x14ac:dyDescent="0.15">
      <c r="BD376" s="172"/>
      <c r="BE376" s="172"/>
      <c r="BF376" s="172"/>
      <c r="BG376" s="172"/>
      <c r="BH376" s="172"/>
      <c r="BI376" s="172"/>
      <c r="BJ376" s="172"/>
      <c r="BK376" s="172"/>
      <c r="BL376" s="172"/>
      <c r="BM376" s="172"/>
      <c r="BN376" s="173"/>
      <c r="BO376" s="173"/>
      <c r="BP376" s="174"/>
      <c r="BQ376" s="172"/>
      <c r="BR376" s="172"/>
    </row>
    <row r="377" spans="56:70" s="156" customFormat="1" x14ac:dyDescent="0.15">
      <c r="BD377" s="172"/>
      <c r="BE377" s="172"/>
      <c r="BF377" s="172"/>
      <c r="BG377" s="172"/>
      <c r="BH377" s="172"/>
      <c r="BI377" s="172"/>
      <c r="BJ377" s="172"/>
      <c r="BK377" s="172"/>
      <c r="BL377" s="172"/>
      <c r="BM377" s="172"/>
      <c r="BN377" s="173"/>
      <c r="BO377" s="173"/>
      <c r="BP377" s="174"/>
      <c r="BQ377" s="172"/>
      <c r="BR377" s="172"/>
    </row>
    <row r="378" spans="56:70" s="156" customFormat="1" x14ac:dyDescent="0.15">
      <c r="BD378" s="172"/>
      <c r="BE378" s="172"/>
      <c r="BF378" s="172"/>
      <c r="BG378" s="172"/>
      <c r="BH378" s="172"/>
      <c r="BI378" s="172"/>
      <c r="BJ378" s="172"/>
      <c r="BK378" s="172"/>
      <c r="BL378" s="172"/>
      <c r="BM378" s="172"/>
      <c r="BN378" s="173"/>
      <c r="BO378" s="173"/>
      <c r="BP378" s="174"/>
      <c r="BQ378" s="172"/>
      <c r="BR378" s="172"/>
    </row>
    <row r="379" spans="56:70" s="156" customFormat="1" x14ac:dyDescent="0.15">
      <c r="BD379" s="172"/>
      <c r="BE379" s="172"/>
      <c r="BF379" s="172"/>
      <c r="BG379" s="172"/>
      <c r="BH379" s="172"/>
      <c r="BI379" s="172"/>
      <c r="BJ379" s="172"/>
      <c r="BK379" s="172"/>
      <c r="BL379" s="172"/>
      <c r="BM379" s="172"/>
      <c r="BN379" s="173"/>
      <c r="BO379" s="173"/>
      <c r="BP379" s="174"/>
      <c r="BQ379" s="172"/>
      <c r="BR379" s="172"/>
    </row>
    <row r="380" spans="56:70" s="156" customFormat="1" x14ac:dyDescent="0.15">
      <c r="BD380" s="172"/>
      <c r="BE380" s="172"/>
      <c r="BF380" s="172"/>
      <c r="BG380" s="172"/>
      <c r="BH380" s="172"/>
      <c r="BI380" s="172"/>
      <c r="BJ380" s="172"/>
      <c r="BK380" s="172"/>
      <c r="BL380" s="172"/>
      <c r="BM380" s="172"/>
      <c r="BN380" s="173"/>
      <c r="BO380" s="173"/>
      <c r="BP380" s="174"/>
      <c r="BQ380" s="172"/>
      <c r="BR380" s="172"/>
    </row>
    <row r="381" spans="56:70" s="156" customFormat="1" x14ac:dyDescent="0.15">
      <c r="BD381" s="172"/>
      <c r="BE381" s="172"/>
      <c r="BF381" s="172"/>
      <c r="BG381" s="172"/>
      <c r="BH381" s="172"/>
      <c r="BI381" s="172"/>
      <c r="BJ381" s="172"/>
      <c r="BK381" s="172"/>
      <c r="BL381" s="172"/>
      <c r="BM381" s="172"/>
      <c r="BN381" s="173"/>
      <c r="BO381" s="173"/>
      <c r="BP381" s="174"/>
      <c r="BQ381" s="172"/>
      <c r="BR381" s="172"/>
    </row>
    <row r="382" spans="56:70" s="156" customFormat="1" x14ac:dyDescent="0.15">
      <c r="BD382" s="172"/>
      <c r="BE382" s="172"/>
      <c r="BF382" s="172"/>
      <c r="BG382" s="172"/>
      <c r="BH382" s="172"/>
      <c r="BI382" s="172"/>
      <c r="BJ382" s="172"/>
      <c r="BK382" s="172"/>
      <c r="BL382" s="172"/>
      <c r="BM382" s="172"/>
      <c r="BN382" s="173"/>
      <c r="BO382" s="173"/>
      <c r="BP382" s="174"/>
      <c r="BQ382" s="172"/>
      <c r="BR382" s="172"/>
    </row>
    <row r="383" spans="56:70" s="156" customFormat="1" x14ac:dyDescent="0.15">
      <c r="BD383" s="172"/>
      <c r="BE383" s="172"/>
      <c r="BF383" s="172"/>
      <c r="BG383" s="172"/>
      <c r="BH383" s="172"/>
      <c r="BI383" s="172"/>
      <c r="BJ383" s="172"/>
      <c r="BK383" s="172"/>
      <c r="BL383" s="172"/>
      <c r="BM383" s="172"/>
      <c r="BN383" s="173"/>
      <c r="BO383" s="173"/>
      <c r="BP383" s="174"/>
      <c r="BQ383" s="172"/>
      <c r="BR383" s="172"/>
    </row>
    <row r="384" spans="56:70" s="156" customFormat="1" x14ac:dyDescent="0.15">
      <c r="BD384" s="172"/>
      <c r="BE384" s="172"/>
      <c r="BF384" s="172"/>
      <c r="BG384" s="172"/>
      <c r="BH384" s="172"/>
      <c r="BI384" s="172"/>
      <c r="BJ384" s="172"/>
      <c r="BK384" s="172"/>
      <c r="BL384" s="172"/>
      <c r="BM384" s="172"/>
      <c r="BN384" s="173"/>
      <c r="BO384" s="173"/>
      <c r="BP384" s="174"/>
      <c r="BQ384" s="172"/>
      <c r="BR384" s="172"/>
    </row>
    <row r="385" spans="56:70" s="156" customFormat="1" x14ac:dyDescent="0.15">
      <c r="BD385" s="172"/>
      <c r="BE385" s="172"/>
      <c r="BF385" s="172"/>
      <c r="BG385" s="172"/>
      <c r="BH385" s="172"/>
      <c r="BI385" s="172"/>
      <c r="BJ385" s="172"/>
      <c r="BK385" s="172"/>
      <c r="BL385" s="172"/>
      <c r="BM385" s="172"/>
      <c r="BN385" s="173"/>
      <c r="BO385" s="173"/>
      <c r="BP385" s="174"/>
      <c r="BQ385" s="172"/>
      <c r="BR385" s="172"/>
    </row>
    <row r="386" spans="56:70" s="156" customFormat="1" x14ac:dyDescent="0.15">
      <c r="BD386" s="172"/>
      <c r="BE386" s="172"/>
      <c r="BF386" s="172"/>
      <c r="BG386" s="172"/>
      <c r="BH386" s="172"/>
      <c r="BI386" s="172"/>
      <c r="BJ386" s="172"/>
      <c r="BK386" s="172"/>
      <c r="BL386" s="172"/>
      <c r="BM386" s="172"/>
      <c r="BN386" s="173"/>
      <c r="BO386" s="173"/>
      <c r="BP386" s="174"/>
      <c r="BQ386" s="172"/>
      <c r="BR386" s="172"/>
    </row>
    <row r="387" spans="56:70" s="156" customFormat="1" x14ac:dyDescent="0.15">
      <c r="BD387" s="172"/>
      <c r="BE387" s="172"/>
      <c r="BF387" s="172"/>
      <c r="BG387" s="172"/>
      <c r="BH387" s="172"/>
      <c r="BI387" s="172"/>
      <c r="BJ387" s="172"/>
      <c r="BK387" s="172"/>
      <c r="BL387" s="172"/>
      <c r="BM387" s="172"/>
      <c r="BN387" s="173"/>
      <c r="BO387" s="173"/>
      <c r="BP387" s="174"/>
      <c r="BQ387" s="172"/>
      <c r="BR387" s="172"/>
    </row>
    <row r="388" spans="56:70" s="156" customFormat="1" x14ac:dyDescent="0.15">
      <c r="BD388" s="172"/>
      <c r="BE388" s="172"/>
      <c r="BF388" s="172"/>
      <c r="BG388" s="172"/>
      <c r="BH388" s="172"/>
      <c r="BI388" s="172"/>
      <c r="BJ388" s="172"/>
      <c r="BK388" s="172"/>
      <c r="BL388" s="172"/>
      <c r="BM388" s="172"/>
      <c r="BN388" s="173"/>
      <c r="BO388" s="173"/>
      <c r="BP388" s="174"/>
      <c r="BQ388" s="172"/>
      <c r="BR388" s="172"/>
    </row>
    <row r="389" spans="56:70" s="156" customFormat="1" x14ac:dyDescent="0.15">
      <c r="BD389" s="172"/>
      <c r="BE389" s="172"/>
      <c r="BF389" s="172"/>
      <c r="BG389" s="172"/>
      <c r="BH389" s="172"/>
      <c r="BI389" s="172"/>
      <c r="BJ389" s="172"/>
      <c r="BK389" s="172"/>
      <c r="BL389" s="172"/>
      <c r="BM389" s="172"/>
      <c r="BN389" s="173"/>
      <c r="BO389" s="173"/>
      <c r="BP389" s="174"/>
      <c r="BQ389" s="172"/>
      <c r="BR389" s="172"/>
    </row>
    <row r="390" spans="56:70" s="156" customFormat="1" x14ac:dyDescent="0.15">
      <c r="BD390" s="172"/>
      <c r="BE390" s="172"/>
      <c r="BF390" s="172"/>
      <c r="BG390" s="172"/>
      <c r="BH390" s="172"/>
      <c r="BI390" s="172"/>
      <c r="BJ390" s="172"/>
      <c r="BK390" s="172"/>
      <c r="BL390" s="172"/>
      <c r="BM390" s="172"/>
      <c r="BN390" s="173"/>
      <c r="BO390" s="173"/>
      <c r="BP390" s="174"/>
      <c r="BQ390" s="172"/>
      <c r="BR390" s="172"/>
    </row>
    <row r="391" spans="56:70" s="156" customFormat="1" x14ac:dyDescent="0.15">
      <c r="BD391" s="172"/>
      <c r="BE391" s="172"/>
      <c r="BF391" s="172"/>
      <c r="BG391" s="172"/>
      <c r="BH391" s="172"/>
      <c r="BI391" s="172"/>
      <c r="BJ391" s="172"/>
      <c r="BK391" s="172"/>
      <c r="BL391" s="172"/>
      <c r="BM391" s="172"/>
      <c r="BN391" s="173"/>
      <c r="BO391" s="173"/>
      <c r="BP391" s="174"/>
      <c r="BQ391" s="172"/>
      <c r="BR391" s="172"/>
    </row>
    <row r="392" spans="56:70" s="156" customFormat="1" x14ac:dyDescent="0.15">
      <c r="BD392" s="172"/>
      <c r="BE392" s="172"/>
      <c r="BF392" s="172"/>
      <c r="BG392" s="172"/>
      <c r="BH392" s="172"/>
      <c r="BI392" s="172"/>
      <c r="BJ392" s="172"/>
      <c r="BK392" s="172"/>
      <c r="BL392" s="172"/>
      <c r="BM392" s="172"/>
      <c r="BN392" s="173"/>
      <c r="BO392" s="173"/>
      <c r="BP392" s="174"/>
      <c r="BQ392" s="172"/>
      <c r="BR392" s="172"/>
    </row>
    <row r="393" spans="56:70" s="156" customFormat="1" x14ac:dyDescent="0.15">
      <c r="BD393" s="172"/>
      <c r="BE393" s="172"/>
      <c r="BF393" s="172"/>
      <c r="BG393" s="172"/>
      <c r="BH393" s="172"/>
      <c r="BI393" s="172"/>
      <c r="BJ393" s="172"/>
      <c r="BK393" s="172"/>
      <c r="BL393" s="172"/>
      <c r="BM393" s="172"/>
      <c r="BN393" s="173"/>
      <c r="BO393" s="173"/>
      <c r="BP393" s="174"/>
      <c r="BQ393" s="172"/>
      <c r="BR393" s="172"/>
    </row>
    <row r="394" spans="56:70" s="156" customFormat="1" x14ac:dyDescent="0.15">
      <c r="BD394" s="172"/>
      <c r="BE394" s="172"/>
      <c r="BF394" s="172"/>
      <c r="BG394" s="172"/>
      <c r="BH394" s="172"/>
      <c r="BI394" s="172"/>
      <c r="BJ394" s="172"/>
      <c r="BK394" s="172"/>
      <c r="BL394" s="172"/>
      <c r="BM394" s="172"/>
      <c r="BN394" s="173"/>
      <c r="BO394" s="173"/>
      <c r="BP394" s="174"/>
      <c r="BQ394" s="172"/>
      <c r="BR394" s="172"/>
    </row>
    <row r="395" spans="56:70" s="156" customFormat="1" x14ac:dyDescent="0.15">
      <c r="BD395" s="172"/>
      <c r="BE395" s="172"/>
      <c r="BF395" s="172"/>
      <c r="BG395" s="172"/>
      <c r="BH395" s="172"/>
      <c r="BI395" s="172"/>
      <c r="BJ395" s="172"/>
      <c r="BK395" s="172"/>
      <c r="BL395" s="172"/>
      <c r="BM395" s="172"/>
      <c r="BN395" s="173"/>
      <c r="BO395" s="173"/>
      <c r="BP395" s="174"/>
      <c r="BQ395" s="172"/>
      <c r="BR395" s="172"/>
    </row>
    <row r="396" spans="56:70" s="156" customFormat="1" x14ac:dyDescent="0.15">
      <c r="BD396" s="172"/>
      <c r="BE396" s="172"/>
      <c r="BF396" s="172"/>
      <c r="BG396" s="172"/>
      <c r="BH396" s="172"/>
      <c r="BI396" s="172"/>
      <c r="BJ396" s="172"/>
      <c r="BK396" s="172"/>
      <c r="BL396" s="172"/>
      <c r="BM396" s="172"/>
      <c r="BN396" s="173"/>
      <c r="BO396" s="173"/>
      <c r="BP396" s="174"/>
      <c r="BQ396" s="172"/>
      <c r="BR396" s="172"/>
    </row>
    <row r="397" spans="56:70" s="156" customFormat="1" x14ac:dyDescent="0.15">
      <c r="BD397" s="172"/>
      <c r="BE397" s="172"/>
      <c r="BF397" s="172"/>
      <c r="BG397" s="172"/>
      <c r="BH397" s="172"/>
      <c r="BI397" s="172"/>
      <c r="BJ397" s="172"/>
      <c r="BK397" s="172"/>
      <c r="BL397" s="172"/>
      <c r="BM397" s="172"/>
      <c r="BN397" s="173"/>
      <c r="BO397" s="173"/>
      <c r="BP397" s="174"/>
      <c r="BQ397" s="172"/>
      <c r="BR397" s="172"/>
    </row>
    <row r="398" spans="56:70" s="156" customFormat="1" x14ac:dyDescent="0.15">
      <c r="BD398" s="172"/>
      <c r="BE398" s="172"/>
      <c r="BF398" s="172"/>
      <c r="BG398" s="172"/>
      <c r="BH398" s="172"/>
      <c r="BI398" s="172"/>
      <c r="BJ398" s="172"/>
      <c r="BK398" s="172"/>
      <c r="BL398" s="172"/>
      <c r="BM398" s="172"/>
      <c r="BN398" s="173"/>
      <c r="BO398" s="173"/>
      <c r="BP398" s="174"/>
      <c r="BQ398" s="172"/>
      <c r="BR398" s="172"/>
    </row>
    <row r="399" spans="56:70" s="156" customFormat="1" x14ac:dyDescent="0.15">
      <c r="BD399" s="172"/>
      <c r="BE399" s="172"/>
      <c r="BF399" s="172"/>
      <c r="BG399" s="172"/>
      <c r="BH399" s="172"/>
      <c r="BI399" s="172"/>
      <c r="BJ399" s="172"/>
      <c r="BK399" s="172"/>
      <c r="BL399" s="172"/>
      <c r="BM399" s="172"/>
      <c r="BN399" s="173"/>
      <c r="BO399" s="173"/>
      <c r="BP399" s="174"/>
      <c r="BQ399" s="172"/>
      <c r="BR399" s="172"/>
    </row>
    <row r="400" spans="56:70" s="156" customFormat="1" x14ac:dyDescent="0.15">
      <c r="BD400" s="172"/>
      <c r="BE400" s="172"/>
      <c r="BF400" s="172"/>
      <c r="BG400" s="172"/>
      <c r="BH400" s="172"/>
      <c r="BI400" s="172"/>
      <c r="BJ400" s="172"/>
      <c r="BK400" s="172"/>
      <c r="BL400" s="172"/>
      <c r="BM400" s="172"/>
      <c r="BN400" s="173"/>
      <c r="BO400" s="173"/>
      <c r="BP400" s="174"/>
      <c r="BQ400" s="172"/>
      <c r="BR400" s="172"/>
    </row>
    <row r="401" spans="56:70" s="156" customFormat="1" x14ac:dyDescent="0.15">
      <c r="BD401" s="172"/>
      <c r="BE401" s="172"/>
      <c r="BF401" s="172"/>
      <c r="BG401" s="172"/>
      <c r="BH401" s="172"/>
      <c r="BI401" s="172"/>
      <c r="BJ401" s="172"/>
      <c r="BK401" s="172"/>
      <c r="BL401" s="172"/>
      <c r="BM401" s="172"/>
      <c r="BN401" s="173"/>
      <c r="BO401" s="173"/>
      <c r="BP401" s="174"/>
      <c r="BQ401" s="172"/>
      <c r="BR401" s="172"/>
    </row>
    <row r="402" spans="56:70" s="156" customFormat="1" x14ac:dyDescent="0.15">
      <c r="BD402" s="172"/>
      <c r="BE402" s="172"/>
      <c r="BF402" s="172"/>
      <c r="BG402" s="172"/>
      <c r="BH402" s="172"/>
      <c r="BI402" s="172"/>
      <c r="BJ402" s="172"/>
      <c r="BK402" s="172"/>
      <c r="BL402" s="172"/>
      <c r="BM402" s="172"/>
      <c r="BN402" s="173"/>
      <c r="BO402" s="173"/>
      <c r="BP402" s="174"/>
      <c r="BQ402" s="172"/>
      <c r="BR402" s="172"/>
    </row>
    <row r="403" spans="56:70" s="156" customFormat="1" x14ac:dyDescent="0.15">
      <c r="BD403" s="172"/>
      <c r="BE403" s="172"/>
      <c r="BF403" s="172"/>
      <c r="BG403" s="172"/>
      <c r="BH403" s="172"/>
      <c r="BI403" s="172"/>
      <c r="BJ403" s="172"/>
      <c r="BK403" s="172"/>
      <c r="BL403" s="172"/>
      <c r="BM403" s="172"/>
      <c r="BN403" s="173"/>
      <c r="BO403" s="173"/>
      <c r="BP403" s="174"/>
      <c r="BQ403" s="172"/>
      <c r="BR403" s="172"/>
    </row>
    <row r="404" spans="56:70" s="156" customFormat="1" x14ac:dyDescent="0.15">
      <c r="BD404" s="172"/>
      <c r="BE404" s="172"/>
      <c r="BF404" s="172"/>
      <c r="BG404" s="172"/>
      <c r="BH404" s="172"/>
      <c r="BI404" s="172"/>
      <c r="BJ404" s="172"/>
      <c r="BK404" s="172"/>
      <c r="BL404" s="172"/>
      <c r="BM404" s="172"/>
      <c r="BN404" s="173"/>
      <c r="BO404" s="173"/>
      <c r="BP404" s="174"/>
      <c r="BQ404" s="172"/>
      <c r="BR404" s="172"/>
    </row>
    <row r="405" spans="56:70" s="156" customFormat="1" x14ac:dyDescent="0.15">
      <c r="BD405" s="172"/>
      <c r="BE405" s="172"/>
      <c r="BF405" s="172"/>
      <c r="BG405" s="172"/>
      <c r="BH405" s="172"/>
      <c r="BI405" s="172"/>
      <c r="BJ405" s="172"/>
      <c r="BK405" s="172"/>
      <c r="BL405" s="172"/>
      <c r="BM405" s="172"/>
      <c r="BN405" s="173"/>
      <c r="BO405" s="173"/>
      <c r="BP405" s="174"/>
      <c r="BQ405" s="172"/>
      <c r="BR405" s="172"/>
    </row>
    <row r="406" spans="56:70" s="156" customFormat="1" x14ac:dyDescent="0.15">
      <c r="BD406" s="172"/>
      <c r="BE406" s="172"/>
      <c r="BF406" s="172"/>
      <c r="BG406" s="172"/>
      <c r="BH406" s="172"/>
      <c r="BI406" s="172"/>
      <c r="BJ406" s="172"/>
      <c r="BK406" s="172"/>
      <c r="BL406" s="172"/>
      <c r="BM406" s="172"/>
      <c r="BN406" s="173"/>
      <c r="BO406" s="173"/>
      <c r="BP406" s="174"/>
      <c r="BQ406" s="172"/>
      <c r="BR406" s="172"/>
    </row>
    <row r="407" spans="56:70" s="156" customFormat="1" x14ac:dyDescent="0.15">
      <c r="BD407" s="172"/>
      <c r="BE407" s="172"/>
      <c r="BF407" s="172"/>
      <c r="BG407" s="172"/>
      <c r="BH407" s="172"/>
      <c r="BI407" s="172"/>
      <c r="BJ407" s="172"/>
      <c r="BK407" s="172"/>
      <c r="BL407" s="172"/>
      <c r="BM407" s="172"/>
      <c r="BN407" s="173"/>
      <c r="BO407" s="173"/>
      <c r="BP407" s="174"/>
      <c r="BQ407" s="172"/>
      <c r="BR407" s="172"/>
    </row>
    <row r="408" spans="56:70" s="156" customFormat="1" x14ac:dyDescent="0.15">
      <c r="BD408" s="172"/>
      <c r="BE408" s="172"/>
      <c r="BF408" s="172"/>
      <c r="BG408" s="172"/>
      <c r="BH408" s="172"/>
      <c r="BI408" s="172"/>
      <c r="BJ408" s="172"/>
      <c r="BK408" s="172"/>
      <c r="BL408" s="172"/>
      <c r="BM408" s="172"/>
      <c r="BN408" s="173"/>
      <c r="BO408" s="173"/>
      <c r="BP408" s="174"/>
      <c r="BQ408" s="172"/>
      <c r="BR408" s="172"/>
    </row>
    <row r="409" spans="56:70" s="156" customFormat="1" x14ac:dyDescent="0.15">
      <c r="BD409" s="172"/>
      <c r="BE409" s="172"/>
      <c r="BF409" s="172"/>
      <c r="BG409" s="172"/>
      <c r="BH409" s="172"/>
      <c r="BI409" s="172"/>
      <c r="BJ409" s="172"/>
      <c r="BK409" s="172"/>
      <c r="BL409" s="172"/>
      <c r="BM409" s="172"/>
      <c r="BN409" s="173"/>
      <c r="BO409" s="173"/>
      <c r="BP409" s="174"/>
      <c r="BQ409" s="172"/>
      <c r="BR409" s="172"/>
    </row>
    <row r="410" spans="56:70" s="156" customFormat="1" x14ac:dyDescent="0.15">
      <c r="BD410" s="172"/>
      <c r="BE410" s="172"/>
      <c r="BF410" s="172"/>
      <c r="BG410" s="172"/>
      <c r="BH410" s="172"/>
      <c r="BI410" s="172"/>
      <c r="BJ410" s="172"/>
      <c r="BK410" s="172"/>
      <c r="BL410" s="172"/>
      <c r="BM410" s="172"/>
      <c r="BN410" s="173"/>
      <c r="BO410" s="173"/>
      <c r="BP410" s="174"/>
      <c r="BQ410" s="172"/>
      <c r="BR410" s="172"/>
    </row>
    <row r="411" spans="56:70" s="156" customFormat="1" x14ac:dyDescent="0.15">
      <c r="BD411" s="172"/>
      <c r="BE411" s="172"/>
      <c r="BF411" s="172"/>
      <c r="BG411" s="172"/>
      <c r="BH411" s="172"/>
      <c r="BI411" s="172"/>
      <c r="BJ411" s="172"/>
      <c r="BK411" s="172"/>
      <c r="BL411" s="172"/>
      <c r="BM411" s="172"/>
      <c r="BN411" s="173"/>
      <c r="BO411" s="173"/>
      <c r="BP411" s="174"/>
      <c r="BQ411" s="172"/>
      <c r="BR411" s="172"/>
    </row>
    <row r="412" spans="56:70" s="156" customFormat="1" x14ac:dyDescent="0.15">
      <c r="BD412" s="172"/>
      <c r="BE412" s="172"/>
      <c r="BF412" s="172"/>
      <c r="BG412" s="172"/>
      <c r="BH412" s="172"/>
      <c r="BI412" s="172"/>
      <c r="BJ412" s="172"/>
      <c r="BK412" s="172"/>
      <c r="BL412" s="172"/>
      <c r="BM412" s="172"/>
      <c r="BN412" s="173"/>
      <c r="BO412" s="173"/>
      <c r="BP412" s="174"/>
      <c r="BQ412" s="172"/>
      <c r="BR412" s="172"/>
    </row>
    <row r="413" spans="56:70" s="156" customFormat="1" x14ac:dyDescent="0.15">
      <c r="BD413" s="172"/>
      <c r="BE413" s="172"/>
      <c r="BF413" s="172"/>
      <c r="BG413" s="172"/>
      <c r="BH413" s="172"/>
      <c r="BI413" s="172"/>
      <c r="BJ413" s="172"/>
      <c r="BK413" s="172"/>
      <c r="BL413" s="172"/>
      <c r="BM413" s="172"/>
      <c r="BN413" s="173"/>
      <c r="BO413" s="173"/>
      <c r="BP413" s="174"/>
      <c r="BQ413" s="172"/>
      <c r="BR413" s="172"/>
    </row>
    <row r="414" spans="56:70" s="156" customFormat="1" x14ac:dyDescent="0.15">
      <c r="BD414" s="172"/>
      <c r="BE414" s="172"/>
      <c r="BF414" s="172"/>
      <c r="BG414" s="172"/>
      <c r="BH414" s="172"/>
      <c r="BI414" s="172"/>
      <c r="BJ414" s="172"/>
      <c r="BK414" s="172"/>
      <c r="BL414" s="172"/>
      <c r="BM414" s="172"/>
      <c r="BN414" s="173"/>
      <c r="BO414" s="173"/>
      <c r="BP414" s="174"/>
      <c r="BQ414" s="172"/>
      <c r="BR414" s="172"/>
    </row>
    <row r="415" spans="56:70" s="156" customFormat="1" x14ac:dyDescent="0.15">
      <c r="BD415" s="172"/>
      <c r="BE415" s="172"/>
      <c r="BF415" s="172"/>
      <c r="BG415" s="172"/>
      <c r="BH415" s="172"/>
      <c r="BI415" s="172"/>
      <c r="BJ415" s="172"/>
      <c r="BK415" s="172"/>
      <c r="BL415" s="172"/>
      <c r="BM415" s="172"/>
      <c r="BN415" s="173"/>
      <c r="BO415" s="173"/>
      <c r="BP415" s="174"/>
      <c r="BQ415" s="172"/>
      <c r="BR415" s="172"/>
    </row>
    <row r="416" spans="56:70" s="156" customFormat="1" x14ac:dyDescent="0.15">
      <c r="BD416" s="172"/>
      <c r="BE416" s="172"/>
      <c r="BF416" s="172"/>
      <c r="BG416" s="172"/>
      <c r="BH416" s="172"/>
      <c r="BI416" s="172"/>
      <c r="BJ416" s="172"/>
      <c r="BK416" s="172"/>
      <c r="BL416" s="172"/>
      <c r="BM416" s="172"/>
      <c r="BN416" s="173"/>
      <c r="BO416" s="173"/>
      <c r="BP416" s="174"/>
      <c r="BQ416" s="172"/>
      <c r="BR416" s="172"/>
    </row>
    <row r="417" spans="56:70" s="156" customFormat="1" x14ac:dyDescent="0.15">
      <c r="BD417" s="172"/>
      <c r="BE417" s="172"/>
      <c r="BF417" s="172"/>
      <c r="BG417" s="172"/>
      <c r="BH417" s="172"/>
      <c r="BI417" s="172"/>
      <c r="BJ417" s="172"/>
      <c r="BK417" s="172"/>
      <c r="BL417" s="172"/>
      <c r="BM417" s="172"/>
      <c r="BN417" s="173"/>
      <c r="BO417" s="173"/>
      <c r="BP417" s="174"/>
      <c r="BQ417" s="172"/>
      <c r="BR417" s="172"/>
    </row>
    <row r="418" spans="56:70" s="156" customFormat="1" x14ac:dyDescent="0.15">
      <c r="BD418" s="172"/>
      <c r="BE418" s="172"/>
      <c r="BF418" s="172"/>
      <c r="BG418" s="172"/>
      <c r="BH418" s="172"/>
      <c r="BI418" s="172"/>
      <c r="BJ418" s="172"/>
      <c r="BK418" s="172"/>
      <c r="BL418" s="172"/>
      <c r="BM418" s="172"/>
      <c r="BN418" s="173"/>
      <c r="BO418" s="173"/>
      <c r="BP418" s="174"/>
      <c r="BQ418" s="172"/>
      <c r="BR418" s="172"/>
    </row>
    <row r="419" spans="56:70" s="156" customFormat="1" x14ac:dyDescent="0.15">
      <c r="BD419" s="172"/>
      <c r="BE419" s="172"/>
      <c r="BF419" s="172"/>
      <c r="BG419" s="172"/>
      <c r="BH419" s="172"/>
      <c r="BI419" s="172"/>
      <c r="BJ419" s="172"/>
      <c r="BK419" s="172"/>
      <c r="BL419" s="172"/>
      <c r="BM419" s="172"/>
      <c r="BN419" s="173"/>
      <c r="BO419" s="173"/>
      <c r="BP419" s="174"/>
      <c r="BQ419" s="172"/>
      <c r="BR419" s="172"/>
    </row>
    <row r="420" spans="56:70" s="156" customFormat="1" x14ac:dyDescent="0.15">
      <c r="BD420" s="172"/>
      <c r="BE420" s="172"/>
      <c r="BF420" s="172"/>
      <c r="BG420" s="172"/>
      <c r="BH420" s="172"/>
      <c r="BI420" s="172"/>
      <c r="BJ420" s="172"/>
      <c r="BK420" s="172"/>
      <c r="BL420" s="172"/>
      <c r="BM420" s="172"/>
      <c r="BN420" s="173"/>
      <c r="BO420" s="173"/>
      <c r="BP420" s="174"/>
      <c r="BQ420" s="172"/>
      <c r="BR420" s="172"/>
    </row>
    <row r="421" spans="56:70" s="156" customFormat="1" x14ac:dyDescent="0.15">
      <c r="BD421" s="172"/>
      <c r="BE421" s="172"/>
      <c r="BF421" s="172"/>
      <c r="BG421" s="172"/>
      <c r="BH421" s="172"/>
      <c r="BI421" s="172"/>
      <c r="BJ421" s="172"/>
      <c r="BK421" s="172"/>
      <c r="BL421" s="172"/>
      <c r="BM421" s="172"/>
      <c r="BN421" s="173"/>
      <c r="BO421" s="173"/>
      <c r="BP421" s="174"/>
      <c r="BQ421" s="172"/>
      <c r="BR421" s="172"/>
    </row>
    <row r="422" spans="56:70" s="156" customFormat="1" x14ac:dyDescent="0.15">
      <c r="BD422" s="172"/>
      <c r="BE422" s="172"/>
      <c r="BF422" s="172"/>
      <c r="BG422" s="172"/>
      <c r="BH422" s="172"/>
      <c r="BI422" s="172"/>
      <c r="BJ422" s="172"/>
      <c r="BK422" s="172"/>
      <c r="BL422" s="172"/>
      <c r="BM422" s="172"/>
      <c r="BN422" s="173"/>
      <c r="BO422" s="173"/>
      <c r="BP422" s="174"/>
      <c r="BQ422" s="172"/>
      <c r="BR422" s="172"/>
    </row>
    <row r="423" spans="56:70" s="156" customFormat="1" x14ac:dyDescent="0.15">
      <c r="BD423" s="172"/>
      <c r="BE423" s="172"/>
      <c r="BF423" s="172"/>
      <c r="BG423" s="172"/>
      <c r="BH423" s="172"/>
      <c r="BI423" s="172"/>
      <c r="BJ423" s="172"/>
      <c r="BK423" s="172"/>
      <c r="BL423" s="172"/>
      <c r="BM423" s="172"/>
      <c r="BN423" s="173"/>
      <c r="BO423" s="173"/>
      <c r="BP423" s="174"/>
      <c r="BQ423" s="172"/>
      <c r="BR423" s="172"/>
    </row>
    <row r="424" spans="56:70" s="156" customFormat="1" x14ac:dyDescent="0.15">
      <c r="BD424" s="172"/>
      <c r="BE424" s="172"/>
      <c r="BF424" s="172"/>
      <c r="BG424" s="172"/>
      <c r="BH424" s="172"/>
      <c r="BI424" s="172"/>
      <c r="BJ424" s="172"/>
      <c r="BK424" s="172"/>
      <c r="BL424" s="172"/>
      <c r="BM424" s="172"/>
      <c r="BN424" s="173"/>
      <c r="BO424" s="173"/>
      <c r="BP424" s="174"/>
      <c r="BQ424" s="172"/>
      <c r="BR424" s="172"/>
    </row>
    <row r="425" spans="56:70" s="156" customFormat="1" x14ac:dyDescent="0.15">
      <c r="BD425" s="172"/>
      <c r="BE425" s="172"/>
      <c r="BF425" s="172"/>
      <c r="BG425" s="172"/>
      <c r="BH425" s="172"/>
      <c r="BI425" s="172"/>
      <c r="BJ425" s="172"/>
      <c r="BK425" s="172"/>
      <c r="BL425" s="172"/>
      <c r="BM425" s="172"/>
      <c r="BN425" s="173"/>
      <c r="BO425" s="173"/>
      <c r="BP425" s="174"/>
      <c r="BQ425" s="172"/>
      <c r="BR425" s="172"/>
    </row>
    <row r="426" spans="56:70" s="156" customFormat="1" x14ac:dyDescent="0.15">
      <c r="BD426" s="172"/>
      <c r="BE426" s="172"/>
      <c r="BF426" s="172"/>
      <c r="BG426" s="172"/>
      <c r="BH426" s="172"/>
      <c r="BI426" s="172"/>
      <c r="BJ426" s="172"/>
      <c r="BK426" s="172"/>
      <c r="BL426" s="172"/>
      <c r="BM426" s="172"/>
      <c r="BN426" s="173"/>
      <c r="BO426" s="173"/>
      <c r="BP426" s="174"/>
      <c r="BQ426" s="172"/>
      <c r="BR426" s="172"/>
    </row>
    <row r="427" spans="56:70" s="156" customFormat="1" x14ac:dyDescent="0.15">
      <c r="BD427" s="172"/>
      <c r="BE427" s="172"/>
      <c r="BF427" s="172"/>
      <c r="BG427" s="172"/>
      <c r="BH427" s="172"/>
      <c r="BI427" s="172"/>
      <c r="BJ427" s="172"/>
      <c r="BK427" s="172"/>
      <c r="BL427" s="172"/>
      <c r="BM427" s="172"/>
      <c r="BN427" s="173"/>
      <c r="BO427" s="173"/>
      <c r="BP427" s="174"/>
      <c r="BQ427" s="172"/>
      <c r="BR427" s="172"/>
    </row>
    <row r="428" spans="56:70" s="156" customFormat="1" x14ac:dyDescent="0.15">
      <c r="BD428" s="172"/>
      <c r="BE428" s="172"/>
      <c r="BF428" s="172"/>
      <c r="BG428" s="172"/>
      <c r="BH428" s="172"/>
      <c r="BI428" s="172"/>
      <c r="BJ428" s="172"/>
      <c r="BK428" s="172"/>
      <c r="BL428" s="172"/>
      <c r="BM428" s="172"/>
      <c r="BN428" s="173"/>
      <c r="BO428" s="173"/>
      <c r="BP428" s="174"/>
      <c r="BQ428" s="172"/>
      <c r="BR428" s="172"/>
    </row>
    <row r="429" spans="56:70" s="156" customFormat="1" x14ac:dyDescent="0.15">
      <c r="BD429" s="172"/>
      <c r="BE429" s="172"/>
      <c r="BF429" s="172"/>
      <c r="BG429" s="172"/>
      <c r="BH429" s="172"/>
      <c r="BI429" s="172"/>
      <c r="BJ429" s="172"/>
      <c r="BK429" s="172"/>
      <c r="BL429" s="172"/>
      <c r="BM429" s="172"/>
      <c r="BN429" s="173"/>
      <c r="BO429" s="173"/>
      <c r="BP429" s="174"/>
      <c r="BQ429" s="172"/>
      <c r="BR429" s="172"/>
    </row>
    <row r="430" spans="56:70" s="156" customFormat="1" x14ac:dyDescent="0.15">
      <c r="BD430" s="172"/>
      <c r="BE430" s="172"/>
      <c r="BF430" s="172"/>
      <c r="BG430" s="172"/>
      <c r="BH430" s="172"/>
      <c r="BI430" s="172"/>
      <c r="BJ430" s="172"/>
      <c r="BK430" s="172"/>
      <c r="BL430" s="172"/>
      <c r="BM430" s="172"/>
      <c r="BN430" s="173"/>
      <c r="BO430" s="173"/>
      <c r="BP430" s="174"/>
      <c r="BQ430" s="172"/>
      <c r="BR430" s="172"/>
    </row>
    <row r="431" spans="56:70" s="156" customFormat="1" x14ac:dyDescent="0.15">
      <c r="BD431" s="172"/>
      <c r="BE431" s="172"/>
      <c r="BF431" s="172"/>
      <c r="BG431" s="172"/>
      <c r="BH431" s="172"/>
      <c r="BI431" s="172"/>
      <c r="BJ431" s="172"/>
      <c r="BK431" s="172"/>
      <c r="BL431" s="172"/>
      <c r="BM431" s="172"/>
      <c r="BN431" s="173"/>
      <c r="BO431" s="173"/>
      <c r="BP431" s="174"/>
      <c r="BQ431" s="172"/>
      <c r="BR431" s="172"/>
    </row>
    <row r="432" spans="56:70" s="156" customFormat="1" x14ac:dyDescent="0.15">
      <c r="BD432" s="172"/>
      <c r="BE432" s="172"/>
      <c r="BF432" s="172"/>
      <c r="BG432" s="172"/>
      <c r="BH432" s="172"/>
      <c r="BI432" s="172"/>
      <c r="BJ432" s="172"/>
      <c r="BK432" s="172"/>
      <c r="BL432" s="172"/>
      <c r="BM432" s="172"/>
      <c r="BN432" s="173"/>
      <c r="BO432" s="173"/>
      <c r="BP432" s="174"/>
      <c r="BQ432" s="172"/>
      <c r="BR432" s="172"/>
    </row>
    <row r="433" spans="56:70" s="156" customFormat="1" x14ac:dyDescent="0.15">
      <c r="BD433" s="172"/>
      <c r="BE433" s="172"/>
      <c r="BF433" s="172"/>
      <c r="BG433" s="172"/>
      <c r="BH433" s="172"/>
      <c r="BI433" s="172"/>
      <c r="BJ433" s="172"/>
      <c r="BK433" s="172"/>
      <c r="BL433" s="172"/>
      <c r="BM433" s="172"/>
      <c r="BN433" s="173"/>
      <c r="BO433" s="173"/>
      <c r="BP433" s="174"/>
      <c r="BQ433" s="172"/>
      <c r="BR433" s="172"/>
    </row>
    <row r="434" spans="56:70" s="156" customFormat="1" x14ac:dyDescent="0.15">
      <c r="BD434" s="172"/>
      <c r="BE434" s="172"/>
      <c r="BF434" s="172"/>
      <c r="BG434" s="172"/>
      <c r="BH434" s="172"/>
      <c r="BI434" s="172"/>
      <c r="BJ434" s="172"/>
      <c r="BK434" s="172"/>
      <c r="BL434" s="172"/>
      <c r="BM434" s="172"/>
      <c r="BN434" s="173"/>
      <c r="BO434" s="173"/>
      <c r="BP434" s="174"/>
      <c r="BQ434" s="172"/>
      <c r="BR434" s="172"/>
    </row>
    <row r="435" spans="56:70" s="156" customFormat="1" x14ac:dyDescent="0.15">
      <c r="BD435" s="172"/>
      <c r="BE435" s="172"/>
      <c r="BF435" s="172"/>
      <c r="BG435" s="172"/>
      <c r="BH435" s="172"/>
      <c r="BI435" s="172"/>
      <c r="BJ435" s="172"/>
      <c r="BK435" s="172"/>
      <c r="BL435" s="172"/>
      <c r="BM435" s="172"/>
      <c r="BN435" s="173"/>
      <c r="BO435" s="173"/>
      <c r="BP435" s="174"/>
      <c r="BQ435" s="172"/>
      <c r="BR435" s="172"/>
    </row>
    <row r="436" spans="56:70" s="156" customFormat="1" x14ac:dyDescent="0.15">
      <c r="BD436" s="172"/>
      <c r="BE436" s="172"/>
      <c r="BF436" s="172"/>
      <c r="BG436" s="172"/>
      <c r="BH436" s="172"/>
      <c r="BI436" s="172"/>
      <c r="BJ436" s="172"/>
      <c r="BK436" s="172"/>
      <c r="BL436" s="172"/>
      <c r="BM436" s="172"/>
      <c r="BN436" s="173"/>
      <c r="BO436" s="173"/>
      <c r="BP436" s="174"/>
      <c r="BQ436" s="172"/>
      <c r="BR436" s="172"/>
    </row>
    <row r="437" spans="56:70" s="156" customFormat="1" x14ac:dyDescent="0.15">
      <c r="BD437" s="172"/>
      <c r="BE437" s="172"/>
      <c r="BF437" s="172"/>
      <c r="BG437" s="172"/>
      <c r="BH437" s="172"/>
      <c r="BI437" s="172"/>
      <c r="BJ437" s="172"/>
      <c r="BK437" s="172"/>
      <c r="BL437" s="172"/>
      <c r="BM437" s="172"/>
      <c r="BN437" s="173"/>
      <c r="BO437" s="173"/>
      <c r="BP437" s="174"/>
      <c r="BQ437" s="172"/>
      <c r="BR437" s="172"/>
    </row>
    <row r="438" spans="56:70" s="156" customFormat="1" x14ac:dyDescent="0.15">
      <c r="BD438" s="172"/>
      <c r="BE438" s="172"/>
      <c r="BF438" s="172"/>
      <c r="BG438" s="172"/>
      <c r="BH438" s="172"/>
      <c r="BI438" s="172"/>
      <c r="BJ438" s="172"/>
      <c r="BK438" s="172"/>
      <c r="BL438" s="172"/>
      <c r="BM438" s="172"/>
      <c r="BN438" s="173"/>
      <c r="BO438" s="173"/>
      <c r="BP438" s="174"/>
      <c r="BQ438" s="172"/>
      <c r="BR438" s="172"/>
    </row>
    <row r="439" spans="56:70" s="156" customFormat="1" x14ac:dyDescent="0.15">
      <c r="BD439" s="172"/>
      <c r="BE439" s="172"/>
      <c r="BF439" s="172"/>
      <c r="BG439" s="172"/>
      <c r="BH439" s="172"/>
      <c r="BI439" s="172"/>
      <c r="BJ439" s="172"/>
      <c r="BK439" s="172"/>
      <c r="BL439" s="172"/>
      <c r="BM439" s="172"/>
      <c r="BN439" s="173"/>
      <c r="BO439" s="173"/>
      <c r="BP439" s="174"/>
      <c r="BQ439" s="172"/>
      <c r="BR439" s="172"/>
    </row>
    <row r="440" spans="56:70" s="156" customFormat="1" x14ac:dyDescent="0.15">
      <c r="BD440" s="172"/>
      <c r="BE440" s="172"/>
      <c r="BF440" s="172"/>
      <c r="BG440" s="172"/>
      <c r="BH440" s="172"/>
      <c r="BI440" s="172"/>
      <c r="BJ440" s="172"/>
      <c r="BK440" s="172"/>
      <c r="BL440" s="172"/>
      <c r="BM440" s="172"/>
      <c r="BN440" s="173"/>
      <c r="BO440" s="173"/>
      <c r="BP440" s="174"/>
      <c r="BQ440" s="172"/>
      <c r="BR440" s="172"/>
    </row>
    <row r="441" spans="56:70" s="156" customFormat="1" x14ac:dyDescent="0.15">
      <c r="BD441" s="172"/>
      <c r="BE441" s="172"/>
      <c r="BF441" s="172"/>
      <c r="BG441" s="172"/>
      <c r="BH441" s="172"/>
      <c r="BI441" s="172"/>
      <c r="BJ441" s="172"/>
      <c r="BK441" s="172"/>
      <c r="BL441" s="172"/>
      <c r="BM441" s="172"/>
      <c r="BN441" s="173"/>
      <c r="BO441" s="173"/>
      <c r="BP441" s="174"/>
      <c r="BQ441" s="172"/>
      <c r="BR441" s="172"/>
    </row>
    <row r="442" spans="56:70" s="156" customFormat="1" x14ac:dyDescent="0.15">
      <c r="BD442" s="172"/>
      <c r="BE442" s="172"/>
      <c r="BF442" s="172"/>
      <c r="BG442" s="172"/>
      <c r="BH442" s="172"/>
      <c r="BI442" s="172"/>
      <c r="BJ442" s="172"/>
      <c r="BK442" s="172"/>
      <c r="BL442" s="172"/>
      <c r="BM442" s="172"/>
      <c r="BN442" s="173"/>
      <c r="BO442" s="173"/>
      <c r="BP442" s="174"/>
      <c r="BQ442" s="172"/>
      <c r="BR442" s="172"/>
    </row>
    <row r="443" spans="56:70" s="156" customFormat="1" x14ac:dyDescent="0.15">
      <c r="BD443" s="172"/>
      <c r="BE443" s="172"/>
      <c r="BF443" s="172"/>
      <c r="BG443" s="172"/>
      <c r="BH443" s="172"/>
      <c r="BI443" s="172"/>
      <c r="BJ443" s="172"/>
      <c r="BK443" s="172"/>
      <c r="BL443" s="172"/>
      <c r="BM443" s="172"/>
      <c r="BN443" s="173"/>
      <c r="BO443" s="173"/>
      <c r="BP443" s="174"/>
      <c r="BQ443" s="172"/>
      <c r="BR443" s="172"/>
    </row>
    <row r="444" spans="56:70" s="156" customFormat="1" x14ac:dyDescent="0.15">
      <c r="BD444" s="172"/>
      <c r="BE444" s="172"/>
      <c r="BF444" s="172"/>
      <c r="BG444" s="172"/>
      <c r="BH444" s="172"/>
      <c r="BI444" s="172"/>
      <c r="BJ444" s="172"/>
      <c r="BK444" s="172"/>
      <c r="BL444" s="172"/>
      <c r="BM444" s="172"/>
      <c r="BN444" s="173"/>
      <c r="BO444" s="173"/>
      <c r="BP444" s="174"/>
      <c r="BQ444" s="172"/>
      <c r="BR444" s="172"/>
    </row>
    <row r="445" spans="56:70" s="156" customFormat="1" x14ac:dyDescent="0.15">
      <c r="BD445" s="172"/>
      <c r="BE445" s="172"/>
      <c r="BF445" s="172"/>
      <c r="BG445" s="172"/>
      <c r="BH445" s="172"/>
      <c r="BI445" s="172"/>
      <c r="BJ445" s="172"/>
      <c r="BK445" s="172"/>
      <c r="BL445" s="172"/>
      <c r="BM445" s="172"/>
      <c r="BN445" s="173"/>
      <c r="BO445" s="173"/>
      <c r="BP445" s="174"/>
      <c r="BQ445" s="172"/>
      <c r="BR445" s="172"/>
    </row>
    <row r="446" spans="56:70" s="156" customFormat="1" x14ac:dyDescent="0.15">
      <c r="BD446" s="172"/>
      <c r="BE446" s="172"/>
      <c r="BF446" s="172"/>
      <c r="BG446" s="172"/>
      <c r="BH446" s="172"/>
      <c r="BI446" s="172"/>
      <c r="BJ446" s="172"/>
      <c r="BK446" s="172"/>
      <c r="BL446" s="172"/>
      <c r="BM446" s="172"/>
      <c r="BN446" s="173"/>
      <c r="BO446" s="173"/>
      <c r="BP446" s="174"/>
      <c r="BQ446" s="172"/>
      <c r="BR446" s="172"/>
    </row>
    <row r="447" spans="56:70" s="156" customFormat="1" x14ac:dyDescent="0.15">
      <c r="BD447" s="172"/>
      <c r="BE447" s="172"/>
      <c r="BF447" s="172"/>
      <c r="BG447" s="172"/>
      <c r="BH447" s="172"/>
      <c r="BI447" s="172"/>
      <c r="BJ447" s="172"/>
      <c r="BK447" s="172"/>
      <c r="BL447" s="172"/>
      <c r="BM447" s="172"/>
      <c r="BN447" s="173"/>
      <c r="BO447" s="173"/>
      <c r="BP447" s="174"/>
      <c r="BQ447" s="172"/>
      <c r="BR447" s="172"/>
    </row>
    <row r="448" spans="56:70" s="156" customFormat="1" x14ac:dyDescent="0.15">
      <c r="BD448" s="172"/>
      <c r="BE448" s="172"/>
      <c r="BF448" s="172"/>
      <c r="BG448" s="172"/>
      <c r="BH448" s="172"/>
      <c r="BI448" s="172"/>
      <c r="BJ448" s="172"/>
      <c r="BK448" s="172"/>
      <c r="BL448" s="172"/>
      <c r="BM448" s="172"/>
      <c r="BN448" s="173"/>
      <c r="BO448" s="173"/>
      <c r="BP448" s="174"/>
      <c r="BQ448" s="172"/>
      <c r="BR448" s="172"/>
    </row>
    <row r="449" spans="56:70" s="156" customFormat="1" x14ac:dyDescent="0.15">
      <c r="BD449" s="172"/>
      <c r="BE449" s="172"/>
      <c r="BF449" s="172"/>
      <c r="BG449" s="172"/>
      <c r="BH449" s="172"/>
      <c r="BI449" s="172"/>
      <c r="BJ449" s="172"/>
      <c r="BK449" s="172"/>
      <c r="BL449" s="172"/>
      <c r="BM449" s="172"/>
      <c r="BN449" s="173"/>
      <c r="BO449" s="173"/>
      <c r="BP449" s="174"/>
      <c r="BQ449" s="172"/>
      <c r="BR449" s="172"/>
    </row>
    <row r="450" spans="56:70" s="156" customFormat="1" x14ac:dyDescent="0.15">
      <c r="BD450" s="172"/>
      <c r="BE450" s="172"/>
      <c r="BF450" s="172"/>
      <c r="BG450" s="172"/>
      <c r="BH450" s="172"/>
      <c r="BI450" s="172"/>
      <c r="BJ450" s="172"/>
      <c r="BK450" s="172"/>
      <c r="BL450" s="172"/>
      <c r="BM450" s="172"/>
      <c r="BN450" s="173"/>
      <c r="BO450" s="173"/>
      <c r="BP450" s="174"/>
      <c r="BQ450" s="172"/>
      <c r="BR450" s="172"/>
    </row>
    <row r="451" spans="56:70" s="156" customFormat="1" x14ac:dyDescent="0.15">
      <c r="BD451" s="172"/>
      <c r="BE451" s="172"/>
      <c r="BF451" s="172"/>
      <c r="BG451" s="172"/>
      <c r="BH451" s="172"/>
      <c r="BI451" s="172"/>
      <c r="BJ451" s="172"/>
      <c r="BK451" s="172"/>
      <c r="BL451" s="172"/>
      <c r="BM451" s="172"/>
      <c r="BN451" s="173"/>
      <c r="BO451" s="173"/>
      <c r="BP451" s="174"/>
      <c r="BQ451" s="172"/>
      <c r="BR451" s="172"/>
    </row>
    <row r="452" spans="56:70" s="156" customFormat="1" x14ac:dyDescent="0.15">
      <c r="BD452" s="172"/>
      <c r="BE452" s="172"/>
      <c r="BF452" s="172"/>
      <c r="BG452" s="172"/>
      <c r="BH452" s="172"/>
      <c r="BI452" s="172"/>
      <c r="BJ452" s="172"/>
      <c r="BK452" s="172"/>
      <c r="BL452" s="172"/>
      <c r="BM452" s="172"/>
      <c r="BN452" s="173"/>
      <c r="BO452" s="173"/>
      <c r="BP452" s="174"/>
      <c r="BQ452" s="172"/>
      <c r="BR452" s="172"/>
    </row>
    <row r="453" spans="56:70" s="156" customFormat="1" x14ac:dyDescent="0.15">
      <c r="BD453" s="172"/>
      <c r="BE453" s="172"/>
      <c r="BF453" s="172"/>
      <c r="BG453" s="172"/>
      <c r="BH453" s="172"/>
      <c r="BI453" s="172"/>
      <c r="BJ453" s="172"/>
      <c r="BK453" s="172"/>
      <c r="BL453" s="172"/>
      <c r="BM453" s="172"/>
      <c r="BN453" s="173"/>
      <c r="BO453" s="173"/>
      <c r="BP453" s="174"/>
      <c r="BQ453" s="172"/>
      <c r="BR453" s="172"/>
    </row>
    <row r="454" spans="56:70" s="156" customFormat="1" x14ac:dyDescent="0.15">
      <c r="BD454" s="172"/>
      <c r="BE454" s="172"/>
      <c r="BF454" s="172"/>
      <c r="BG454" s="172"/>
      <c r="BH454" s="172"/>
      <c r="BI454" s="172"/>
      <c r="BJ454" s="172"/>
      <c r="BK454" s="172"/>
      <c r="BL454" s="172"/>
      <c r="BM454" s="172"/>
      <c r="BN454" s="173"/>
      <c r="BO454" s="173"/>
      <c r="BP454" s="174"/>
      <c r="BQ454" s="172"/>
      <c r="BR454" s="172"/>
    </row>
    <row r="455" spans="56:70" s="156" customFormat="1" x14ac:dyDescent="0.15">
      <c r="BD455" s="172"/>
      <c r="BE455" s="172"/>
      <c r="BF455" s="172"/>
      <c r="BG455" s="172"/>
      <c r="BH455" s="172"/>
      <c r="BI455" s="172"/>
      <c r="BJ455" s="172"/>
      <c r="BK455" s="172"/>
      <c r="BL455" s="172"/>
      <c r="BM455" s="172"/>
      <c r="BN455" s="173"/>
      <c r="BO455" s="173"/>
      <c r="BP455" s="174"/>
      <c r="BQ455" s="172"/>
      <c r="BR455" s="172"/>
    </row>
    <row r="456" spans="56:70" s="156" customFormat="1" x14ac:dyDescent="0.15">
      <c r="BD456" s="172"/>
      <c r="BE456" s="172"/>
      <c r="BF456" s="172"/>
      <c r="BG456" s="172"/>
      <c r="BH456" s="172"/>
      <c r="BI456" s="172"/>
      <c r="BJ456" s="172"/>
      <c r="BK456" s="172"/>
      <c r="BL456" s="172"/>
      <c r="BM456" s="172"/>
      <c r="BN456" s="173"/>
      <c r="BO456" s="173"/>
      <c r="BP456" s="174"/>
      <c r="BQ456" s="172"/>
      <c r="BR456" s="172"/>
    </row>
    <row r="457" spans="56:70" s="156" customFormat="1" x14ac:dyDescent="0.15">
      <c r="BD457" s="172"/>
      <c r="BE457" s="172"/>
      <c r="BF457" s="172"/>
      <c r="BG457" s="172"/>
      <c r="BH457" s="172"/>
      <c r="BI457" s="172"/>
      <c r="BJ457" s="172"/>
      <c r="BK457" s="172"/>
      <c r="BL457" s="172"/>
      <c r="BM457" s="172"/>
      <c r="BN457" s="173"/>
      <c r="BO457" s="173"/>
      <c r="BP457" s="174"/>
      <c r="BQ457" s="172"/>
      <c r="BR457" s="172"/>
    </row>
    <row r="458" spans="56:70" s="156" customFormat="1" x14ac:dyDescent="0.15">
      <c r="BD458" s="172"/>
      <c r="BE458" s="172"/>
      <c r="BF458" s="172"/>
      <c r="BG458" s="172"/>
      <c r="BH458" s="172"/>
      <c r="BI458" s="172"/>
      <c r="BJ458" s="172"/>
      <c r="BK458" s="172"/>
      <c r="BL458" s="172"/>
      <c r="BM458" s="172"/>
      <c r="BN458" s="173"/>
      <c r="BO458" s="173"/>
      <c r="BP458" s="174"/>
      <c r="BQ458" s="172"/>
      <c r="BR458" s="172"/>
    </row>
    <row r="459" spans="56:70" s="156" customFormat="1" x14ac:dyDescent="0.15">
      <c r="BD459" s="172"/>
      <c r="BE459" s="172"/>
      <c r="BF459" s="172"/>
      <c r="BG459" s="172"/>
      <c r="BH459" s="172"/>
      <c r="BI459" s="172"/>
      <c r="BJ459" s="172"/>
      <c r="BK459" s="172"/>
      <c r="BL459" s="172"/>
      <c r="BM459" s="172"/>
      <c r="BN459" s="173"/>
      <c r="BO459" s="173"/>
      <c r="BP459" s="174"/>
      <c r="BQ459" s="172"/>
      <c r="BR459" s="172"/>
    </row>
    <row r="460" spans="56:70" s="156" customFormat="1" x14ac:dyDescent="0.15">
      <c r="BD460" s="172"/>
      <c r="BE460" s="172"/>
      <c r="BF460" s="172"/>
      <c r="BG460" s="172"/>
      <c r="BH460" s="172"/>
      <c r="BI460" s="172"/>
      <c r="BJ460" s="172"/>
      <c r="BK460" s="172"/>
      <c r="BL460" s="172"/>
      <c r="BM460" s="172"/>
      <c r="BN460" s="173"/>
      <c r="BO460" s="173"/>
      <c r="BP460" s="174"/>
      <c r="BQ460" s="172"/>
      <c r="BR460" s="172"/>
    </row>
    <row r="461" spans="56:70" s="156" customFormat="1" x14ac:dyDescent="0.15">
      <c r="BD461" s="172"/>
      <c r="BE461" s="172"/>
      <c r="BF461" s="172"/>
      <c r="BG461" s="172"/>
      <c r="BH461" s="172"/>
      <c r="BI461" s="172"/>
      <c r="BJ461" s="172"/>
      <c r="BK461" s="172"/>
      <c r="BL461" s="172"/>
      <c r="BM461" s="172"/>
      <c r="BN461" s="173"/>
      <c r="BO461" s="173"/>
      <c r="BP461" s="174"/>
      <c r="BQ461" s="172"/>
      <c r="BR461" s="172"/>
    </row>
    <row r="462" spans="56:70" s="156" customFormat="1" x14ac:dyDescent="0.15">
      <c r="BD462" s="172"/>
      <c r="BE462" s="172"/>
      <c r="BF462" s="172"/>
      <c r="BG462" s="172"/>
      <c r="BH462" s="172"/>
      <c r="BI462" s="172"/>
      <c r="BJ462" s="172"/>
      <c r="BK462" s="172"/>
      <c r="BL462" s="172"/>
      <c r="BM462" s="172"/>
      <c r="BN462" s="173"/>
      <c r="BO462" s="173"/>
      <c r="BP462" s="174"/>
      <c r="BQ462" s="172"/>
      <c r="BR462" s="172"/>
    </row>
    <row r="463" spans="56:70" s="156" customFormat="1" x14ac:dyDescent="0.15">
      <c r="BD463" s="172"/>
      <c r="BE463" s="172"/>
      <c r="BF463" s="172"/>
      <c r="BG463" s="172"/>
      <c r="BH463" s="172"/>
      <c r="BI463" s="172"/>
      <c r="BJ463" s="172"/>
      <c r="BK463" s="172"/>
      <c r="BL463" s="172"/>
      <c r="BM463" s="172"/>
      <c r="BN463" s="173"/>
      <c r="BO463" s="173"/>
      <c r="BP463" s="174"/>
      <c r="BQ463" s="172"/>
      <c r="BR463" s="172"/>
    </row>
    <row r="464" spans="56:70" s="156" customFormat="1" x14ac:dyDescent="0.15">
      <c r="BD464" s="172"/>
      <c r="BE464" s="172"/>
      <c r="BF464" s="172"/>
      <c r="BG464" s="172"/>
      <c r="BH464" s="172"/>
      <c r="BI464" s="172"/>
      <c r="BJ464" s="172"/>
      <c r="BK464" s="172"/>
      <c r="BL464" s="172"/>
      <c r="BM464" s="172"/>
      <c r="BN464" s="173"/>
      <c r="BO464" s="173"/>
      <c r="BP464" s="174"/>
      <c r="BQ464" s="172"/>
      <c r="BR464" s="172"/>
    </row>
    <row r="465" spans="56:70" s="156" customFormat="1" x14ac:dyDescent="0.15">
      <c r="BD465" s="172"/>
      <c r="BE465" s="172"/>
      <c r="BF465" s="172"/>
      <c r="BG465" s="172"/>
      <c r="BH465" s="172"/>
      <c r="BI465" s="172"/>
      <c r="BJ465" s="172"/>
      <c r="BK465" s="172"/>
      <c r="BL465" s="172"/>
      <c r="BM465" s="172"/>
      <c r="BN465" s="173"/>
      <c r="BO465" s="173"/>
      <c r="BP465" s="174"/>
      <c r="BQ465" s="172"/>
      <c r="BR465" s="172"/>
    </row>
    <row r="466" spans="56:70" s="156" customFormat="1" x14ac:dyDescent="0.15">
      <c r="BD466" s="172"/>
      <c r="BE466" s="172"/>
      <c r="BF466" s="172"/>
      <c r="BG466" s="172"/>
      <c r="BH466" s="172"/>
      <c r="BI466" s="172"/>
      <c r="BJ466" s="172"/>
      <c r="BK466" s="172"/>
      <c r="BL466" s="172"/>
      <c r="BM466" s="172"/>
      <c r="BN466" s="173"/>
      <c r="BO466" s="173"/>
      <c r="BP466" s="174"/>
      <c r="BQ466" s="172"/>
      <c r="BR466" s="172"/>
    </row>
    <row r="467" spans="56:70" s="156" customFormat="1" x14ac:dyDescent="0.15">
      <c r="BD467" s="172"/>
      <c r="BE467" s="172"/>
      <c r="BF467" s="172"/>
      <c r="BG467" s="172"/>
      <c r="BH467" s="172"/>
      <c r="BI467" s="172"/>
      <c r="BJ467" s="172"/>
      <c r="BK467" s="172"/>
      <c r="BL467" s="172"/>
      <c r="BM467" s="172"/>
      <c r="BN467" s="173"/>
      <c r="BO467" s="173"/>
      <c r="BP467" s="174"/>
      <c r="BQ467" s="172"/>
      <c r="BR467" s="172"/>
    </row>
    <row r="468" spans="56:70" s="156" customFormat="1" x14ac:dyDescent="0.15">
      <c r="BD468" s="172"/>
      <c r="BE468" s="172"/>
      <c r="BF468" s="172"/>
      <c r="BG468" s="172"/>
      <c r="BH468" s="172"/>
      <c r="BI468" s="172"/>
      <c r="BJ468" s="172"/>
      <c r="BK468" s="172"/>
      <c r="BL468" s="172"/>
      <c r="BM468" s="172"/>
      <c r="BN468" s="173"/>
      <c r="BO468" s="173"/>
      <c r="BP468" s="174"/>
      <c r="BQ468" s="172"/>
      <c r="BR468" s="172"/>
    </row>
    <row r="469" spans="56:70" s="156" customFormat="1" x14ac:dyDescent="0.15">
      <c r="BD469" s="172"/>
      <c r="BE469" s="172"/>
      <c r="BF469" s="172"/>
      <c r="BG469" s="172"/>
      <c r="BH469" s="172"/>
      <c r="BI469" s="172"/>
      <c r="BJ469" s="172"/>
      <c r="BK469" s="172"/>
      <c r="BL469" s="172"/>
      <c r="BM469" s="172"/>
      <c r="BN469" s="173"/>
      <c r="BO469" s="173"/>
      <c r="BP469" s="174"/>
      <c r="BQ469" s="172"/>
      <c r="BR469" s="172"/>
    </row>
    <row r="470" spans="56:70" s="156" customFormat="1" x14ac:dyDescent="0.15">
      <c r="BD470" s="172"/>
      <c r="BE470" s="172"/>
      <c r="BF470" s="172"/>
      <c r="BG470" s="172"/>
      <c r="BH470" s="172"/>
      <c r="BI470" s="172"/>
      <c r="BJ470" s="172"/>
      <c r="BK470" s="172"/>
      <c r="BL470" s="172"/>
      <c r="BM470" s="172"/>
      <c r="BN470" s="173"/>
      <c r="BO470" s="173"/>
      <c r="BP470" s="174"/>
      <c r="BQ470" s="172"/>
      <c r="BR470" s="172"/>
    </row>
    <row r="471" spans="56:70" s="156" customFormat="1" x14ac:dyDescent="0.15">
      <c r="BD471" s="172"/>
      <c r="BE471" s="172"/>
      <c r="BF471" s="172"/>
      <c r="BG471" s="172"/>
      <c r="BH471" s="172"/>
      <c r="BI471" s="172"/>
      <c r="BJ471" s="172"/>
      <c r="BK471" s="172"/>
      <c r="BL471" s="172"/>
      <c r="BM471" s="172"/>
      <c r="BN471" s="173"/>
      <c r="BO471" s="173"/>
      <c r="BP471" s="174"/>
      <c r="BQ471" s="172"/>
      <c r="BR471" s="172"/>
    </row>
    <row r="472" spans="56:70" s="156" customFormat="1" x14ac:dyDescent="0.15">
      <c r="BD472" s="172"/>
      <c r="BE472" s="172"/>
      <c r="BF472" s="172"/>
      <c r="BG472" s="172"/>
      <c r="BH472" s="172"/>
      <c r="BI472" s="172"/>
      <c r="BJ472" s="172"/>
      <c r="BK472" s="172"/>
      <c r="BL472" s="172"/>
      <c r="BM472" s="172"/>
      <c r="BN472" s="173"/>
      <c r="BO472" s="173"/>
      <c r="BP472" s="174"/>
      <c r="BQ472" s="172"/>
      <c r="BR472" s="172"/>
    </row>
    <row r="473" spans="56:70" s="156" customFormat="1" x14ac:dyDescent="0.15">
      <c r="BD473" s="172"/>
      <c r="BE473" s="172"/>
      <c r="BF473" s="172"/>
      <c r="BG473" s="172"/>
      <c r="BH473" s="172"/>
      <c r="BI473" s="172"/>
      <c r="BJ473" s="172"/>
      <c r="BK473" s="172"/>
      <c r="BL473" s="172"/>
      <c r="BM473" s="172"/>
      <c r="BN473" s="173"/>
      <c r="BO473" s="173"/>
      <c r="BP473" s="174"/>
      <c r="BQ473" s="172"/>
      <c r="BR473" s="172"/>
    </row>
    <row r="474" spans="56:70" s="156" customFormat="1" x14ac:dyDescent="0.15">
      <c r="BD474" s="172"/>
      <c r="BE474" s="172"/>
      <c r="BF474" s="172"/>
      <c r="BG474" s="172"/>
      <c r="BH474" s="172"/>
      <c r="BI474" s="172"/>
      <c r="BJ474" s="172"/>
      <c r="BK474" s="172"/>
      <c r="BL474" s="172"/>
      <c r="BM474" s="172"/>
      <c r="BN474" s="173"/>
      <c r="BO474" s="173"/>
      <c r="BP474" s="174"/>
      <c r="BQ474" s="172"/>
      <c r="BR474" s="172"/>
    </row>
    <row r="475" spans="56:70" s="156" customFormat="1" x14ac:dyDescent="0.15">
      <c r="BD475" s="172"/>
      <c r="BE475" s="172"/>
      <c r="BF475" s="172"/>
      <c r="BG475" s="172"/>
      <c r="BH475" s="172"/>
      <c r="BI475" s="172"/>
      <c r="BJ475" s="172"/>
      <c r="BK475" s="172"/>
      <c r="BL475" s="172"/>
      <c r="BM475" s="172"/>
      <c r="BN475" s="173"/>
      <c r="BO475" s="173"/>
      <c r="BP475" s="174"/>
      <c r="BQ475" s="172"/>
      <c r="BR475" s="172"/>
    </row>
    <row r="476" spans="56:70" s="156" customFormat="1" x14ac:dyDescent="0.15">
      <c r="BD476" s="172"/>
      <c r="BE476" s="172"/>
      <c r="BF476" s="172"/>
      <c r="BG476" s="172"/>
      <c r="BH476" s="172"/>
      <c r="BI476" s="172"/>
      <c r="BJ476" s="172"/>
      <c r="BK476" s="172"/>
      <c r="BL476" s="172"/>
      <c r="BM476" s="172"/>
      <c r="BN476" s="173"/>
      <c r="BO476" s="173"/>
      <c r="BP476" s="174"/>
      <c r="BQ476" s="172"/>
      <c r="BR476" s="172"/>
    </row>
    <row r="477" spans="56:70" s="156" customFormat="1" x14ac:dyDescent="0.15">
      <c r="BD477" s="172"/>
      <c r="BE477" s="172"/>
      <c r="BF477" s="172"/>
      <c r="BG477" s="172"/>
      <c r="BH477" s="172"/>
      <c r="BI477" s="172"/>
      <c r="BJ477" s="172"/>
      <c r="BK477" s="172"/>
      <c r="BL477" s="172"/>
      <c r="BM477" s="172"/>
      <c r="BN477" s="173"/>
      <c r="BO477" s="173"/>
      <c r="BP477" s="174"/>
      <c r="BQ477" s="172"/>
      <c r="BR477" s="172"/>
    </row>
    <row r="478" spans="56:70" s="156" customFormat="1" x14ac:dyDescent="0.15">
      <c r="BD478" s="172"/>
      <c r="BE478" s="172"/>
      <c r="BF478" s="172"/>
      <c r="BG478" s="172"/>
      <c r="BH478" s="172"/>
      <c r="BI478" s="172"/>
      <c r="BJ478" s="172"/>
      <c r="BK478" s="172"/>
      <c r="BL478" s="172"/>
      <c r="BM478" s="172"/>
      <c r="BN478" s="173"/>
      <c r="BO478" s="173"/>
      <c r="BP478" s="174"/>
      <c r="BQ478" s="172"/>
      <c r="BR478" s="172"/>
    </row>
    <row r="479" spans="56:70" s="156" customFormat="1" x14ac:dyDescent="0.15">
      <c r="BD479" s="172"/>
      <c r="BE479" s="172"/>
      <c r="BF479" s="172"/>
      <c r="BG479" s="172"/>
      <c r="BH479" s="172"/>
      <c r="BI479" s="172"/>
      <c r="BJ479" s="172"/>
      <c r="BK479" s="172"/>
      <c r="BL479" s="172"/>
      <c r="BM479" s="172"/>
      <c r="BN479" s="173"/>
      <c r="BO479" s="173"/>
      <c r="BP479" s="174"/>
      <c r="BQ479" s="172"/>
      <c r="BR479" s="172"/>
    </row>
    <row r="480" spans="56:70" s="156" customFormat="1" x14ac:dyDescent="0.15">
      <c r="BD480" s="172"/>
      <c r="BE480" s="172"/>
      <c r="BF480" s="172"/>
      <c r="BG480" s="172"/>
      <c r="BH480" s="172"/>
      <c r="BI480" s="172"/>
      <c r="BJ480" s="172"/>
      <c r="BK480" s="172"/>
      <c r="BL480" s="172"/>
      <c r="BM480" s="172"/>
      <c r="BN480" s="173"/>
      <c r="BO480" s="173"/>
      <c r="BP480" s="174"/>
      <c r="BQ480" s="172"/>
      <c r="BR480" s="172"/>
    </row>
    <row r="481" spans="56:70" s="156" customFormat="1" x14ac:dyDescent="0.15">
      <c r="BD481" s="172"/>
      <c r="BE481" s="172"/>
      <c r="BF481" s="172"/>
      <c r="BG481" s="172"/>
      <c r="BH481" s="172"/>
      <c r="BI481" s="172"/>
      <c r="BJ481" s="172"/>
      <c r="BK481" s="172"/>
      <c r="BL481" s="172"/>
      <c r="BM481" s="172"/>
      <c r="BN481" s="173"/>
      <c r="BO481" s="173"/>
      <c r="BP481" s="174"/>
      <c r="BQ481" s="172"/>
      <c r="BR481" s="172"/>
    </row>
    <row r="482" spans="56:70" s="156" customFormat="1" x14ac:dyDescent="0.15">
      <c r="BD482" s="172"/>
      <c r="BE482" s="172"/>
      <c r="BF482" s="172"/>
      <c r="BG482" s="172"/>
      <c r="BH482" s="172"/>
      <c r="BI482" s="172"/>
      <c r="BJ482" s="172"/>
      <c r="BK482" s="172"/>
      <c r="BL482" s="172"/>
      <c r="BM482" s="172"/>
      <c r="BN482" s="173"/>
      <c r="BO482" s="173"/>
      <c r="BP482" s="174"/>
      <c r="BQ482" s="172"/>
      <c r="BR482" s="172"/>
    </row>
    <row r="483" spans="56:70" s="156" customFormat="1" x14ac:dyDescent="0.15">
      <c r="BD483" s="172"/>
      <c r="BE483" s="172"/>
      <c r="BF483" s="172"/>
      <c r="BG483" s="172"/>
      <c r="BH483" s="172"/>
      <c r="BI483" s="172"/>
      <c r="BJ483" s="172"/>
      <c r="BK483" s="172"/>
      <c r="BL483" s="172"/>
      <c r="BM483" s="172"/>
      <c r="BN483" s="173"/>
      <c r="BO483" s="173"/>
      <c r="BP483" s="174"/>
      <c r="BQ483" s="172"/>
      <c r="BR483" s="172"/>
    </row>
    <row r="484" spans="56:70" s="156" customFormat="1" x14ac:dyDescent="0.15">
      <c r="BD484" s="172"/>
      <c r="BE484" s="172"/>
      <c r="BF484" s="172"/>
      <c r="BG484" s="172"/>
      <c r="BH484" s="172"/>
      <c r="BI484" s="172"/>
      <c r="BJ484" s="172"/>
      <c r="BK484" s="172"/>
      <c r="BL484" s="172"/>
      <c r="BM484" s="172"/>
      <c r="BN484" s="173"/>
      <c r="BO484" s="173"/>
      <c r="BP484" s="174"/>
      <c r="BQ484" s="172"/>
      <c r="BR484" s="172"/>
    </row>
    <row r="485" spans="56:70" s="156" customFormat="1" x14ac:dyDescent="0.15">
      <c r="BD485" s="172"/>
      <c r="BE485" s="172"/>
      <c r="BF485" s="172"/>
      <c r="BG485" s="172"/>
      <c r="BH485" s="172"/>
      <c r="BI485" s="172"/>
      <c r="BJ485" s="172"/>
      <c r="BK485" s="172"/>
      <c r="BL485" s="172"/>
      <c r="BM485" s="172"/>
      <c r="BN485" s="173"/>
      <c r="BO485" s="173"/>
      <c r="BP485" s="174"/>
      <c r="BQ485" s="172"/>
      <c r="BR485" s="172"/>
    </row>
    <row r="486" spans="56:70" s="156" customFormat="1" x14ac:dyDescent="0.15">
      <c r="BD486" s="172"/>
      <c r="BE486" s="172"/>
      <c r="BF486" s="172"/>
      <c r="BG486" s="172"/>
      <c r="BH486" s="172"/>
      <c r="BI486" s="172"/>
      <c r="BJ486" s="172"/>
      <c r="BK486" s="172"/>
      <c r="BL486" s="172"/>
      <c r="BM486" s="172"/>
      <c r="BN486" s="173"/>
      <c r="BO486" s="173"/>
      <c r="BP486" s="174"/>
      <c r="BQ486" s="172"/>
      <c r="BR486" s="172"/>
    </row>
    <row r="487" spans="56:70" s="156" customFormat="1" x14ac:dyDescent="0.15">
      <c r="BD487" s="172"/>
      <c r="BE487" s="172"/>
      <c r="BF487" s="172"/>
      <c r="BG487" s="172"/>
      <c r="BH487" s="172"/>
      <c r="BI487" s="172"/>
      <c r="BJ487" s="172"/>
      <c r="BK487" s="172"/>
      <c r="BL487" s="172"/>
      <c r="BM487" s="172"/>
      <c r="BN487" s="173"/>
      <c r="BO487" s="173"/>
      <c r="BP487" s="174"/>
      <c r="BQ487" s="172"/>
      <c r="BR487" s="172"/>
    </row>
    <row r="488" spans="56:70" s="156" customFormat="1" x14ac:dyDescent="0.15">
      <c r="BD488" s="172"/>
      <c r="BE488" s="172"/>
      <c r="BF488" s="172"/>
      <c r="BG488" s="172"/>
      <c r="BH488" s="172"/>
      <c r="BI488" s="172"/>
      <c r="BJ488" s="172"/>
      <c r="BK488" s="172"/>
      <c r="BL488" s="172"/>
      <c r="BM488" s="172"/>
      <c r="BN488" s="173"/>
      <c r="BO488" s="173"/>
      <c r="BP488" s="174"/>
      <c r="BQ488" s="172"/>
      <c r="BR488" s="172"/>
    </row>
    <row r="489" spans="56:70" s="156" customFormat="1" x14ac:dyDescent="0.15">
      <c r="BD489" s="172"/>
      <c r="BE489" s="172"/>
      <c r="BF489" s="172"/>
      <c r="BG489" s="172"/>
      <c r="BH489" s="172"/>
      <c r="BI489" s="172"/>
      <c r="BJ489" s="172"/>
      <c r="BK489" s="172"/>
      <c r="BL489" s="172"/>
      <c r="BM489" s="172"/>
      <c r="BN489" s="173"/>
      <c r="BO489" s="173"/>
      <c r="BP489" s="174"/>
      <c r="BQ489" s="172"/>
      <c r="BR489" s="172"/>
    </row>
    <row r="490" spans="56:70" s="156" customFormat="1" x14ac:dyDescent="0.15">
      <c r="BD490" s="172"/>
      <c r="BE490" s="172"/>
      <c r="BF490" s="172"/>
      <c r="BG490" s="172"/>
      <c r="BH490" s="172"/>
      <c r="BI490" s="172"/>
      <c r="BJ490" s="172"/>
      <c r="BK490" s="172"/>
      <c r="BL490" s="172"/>
      <c r="BM490" s="172"/>
      <c r="BN490" s="173"/>
      <c r="BO490" s="173"/>
      <c r="BP490" s="174"/>
      <c r="BQ490" s="172"/>
      <c r="BR490" s="172"/>
    </row>
    <row r="491" spans="56:70" s="156" customFormat="1" x14ac:dyDescent="0.15">
      <c r="BD491" s="172"/>
      <c r="BE491" s="172"/>
      <c r="BF491" s="172"/>
      <c r="BG491" s="172"/>
      <c r="BH491" s="172"/>
      <c r="BI491" s="172"/>
      <c r="BJ491" s="172"/>
      <c r="BK491" s="172"/>
      <c r="BL491" s="172"/>
      <c r="BM491" s="172"/>
      <c r="BN491" s="173"/>
      <c r="BO491" s="173"/>
      <c r="BP491" s="174"/>
      <c r="BQ491" s="172"/>
      <c r="BR491" s="172"/>
    </row>
    <row r="492" spans="56:70" s="156" customFormat="1" x14ac:dyDescent="0.15">
      <c r="BD492" s="172"/>
      <c r="BE492" s="172"/>
      <c r="BF492" s="172"/>
      <c r="BG492" s="172"/>
      <c r="BH492" s="172"/>
      <c r="BI492" s="172"/>
      <c r="BJ492" s="172"/>
      <c r="BK492" s="172"/>
      <c r="BL492" s="172"/>
      <c r="BM492" s="172"/>
      <c r="BN492" s="173"/>
      <c r="BO492" s="173"/>
      <c r="BP492" s="174"/>
      <c r="BQ492" s="172"/>
      <c r="BR492" s="172"/>
    </row>
    <row r="493" spans="56:70" s="156" customFormat="1" x14ac:dyDescent="0.15">
      <c r="BD493" s="172"/>
      <c r="BE493" s="172"/>
      <c r="BF493" s="172"/>
      <c r="BG493" s="172"/>
      <c r="BH493" s="172"/>
      <c r="BI493" s="172"/>
      <c r="BJ493" s="172"/>
      <c r="BK493" s="172"/>
      <c r="BL493" s="172"/>
      <c r="BM493" s="172"/>
      <c r="BN493" s="173"/>
      <c r="BO493" s="173"/>
      <c r="BP493" s="174"/>
      <c r="BQ493" s="172"/>
      <c r="BR493" s="172"/>
    </row>
    <row r="494" spans="56:70" s="156" customFormat="1" x14ac:dyDescent="0.15">
      <c r="BD494" s="172"/>
      <c r="BE494" s="172"/>
      <c r="BF494" s="172"/>
      <c r="BG494" s="172"/>
      <c r="BH494" s="172"/>
      <c r="BI494" s="172"/>
      <c r="BJ494" s="172"/>
      <c r="BK494" s="172"/>
      <c r="BL494" s="172"/>
      <c r="BM494" s="172"/>
      <c r="BN494" s="173"/>
      <c r="BO494" s="173"/>
      <c r="BP494" s="174"/>
      <c r="BQ494" s="172"/>
      <c r="BR494" s="172"/>
    </row>
    <row r="495" spans="56:70" s="156" customFormat="1" x14ac:dyDescent="0.15">
      <c r="BD495" s="172"/>
      <c r="BE495" s="172"/>
      <c r="BF495" s="172"/>
      <c r="BG495" s="172"/>
      <c r="BH495" s="172"/>
      <c r="BI495" s="172"/>
      <c r="BJ495" s="172"/>
      <c r="BK495" s="172"/>
      <c r="BL495" s="172"/>
      <c r="BM495" s="172"/>
      <c r="BN495" s="173"/>
      <c r="BO495" s="173"/>
      <c r="BP495" s="174"/>
      <c r="BQ495" s="172"/>
      <c r="BR495" s="172"/>
    </row>
    <row r="496" spans="56:70" s="156" customFormat="1" x14ac:dyDescent="0.15">
      <c r="BD496" s="172"/>
      <c r="BE496" s="172"/>
      <c r="BF496" s="172"/>
      <c r="BG496" s="172"/>
      <c r="BH496" s="172"/>
      <c r="BI496" s="172"/>
      <c r="BJ496" s="172"/>
      <c r="BK496" s="172"/>
      <c r="BL496" s="172"/>
      <c r="BM496" s="172"/>
      <c r="BN496" s="173"/>
      <c r="BO496" s="173"/>
      <c r="BP496" s="174"/>
      <c r="BQ496" s="172"/>
      <c r="BR496" s="172"/>
    </row>
    <row r="497" spans="56:70" s="156" customFormat="1" x14ac:dyDescent="0.15">
      <c r="BD497" s="172"/>
      <c r="BE497" s="172"/>
      <c r="BF497" s="172"/>
      <c r="BG497" s="172"/>
      <c r="BH497" s="172"/>
      <c r="BI497" s="172"/>
      <c r="BJ497" s="172"/>
      <c r="BK497" s="172"/>
      <c r="BL497" s="172"/>
      <c r="BM497" s="172"/>
      <c r="BN497" s="173"/>
      <c r="BO497" s="173"/>
      <c r="BP497" s="174"/>
      <c r="BQ497" s="172"/>
      <c r="BR497" s="172"/>
    </row>
    <row r="498" spans="56:70" s="156" customFormat="1" x14ac:dyDescent="0.15">
      <c r="BD498" s="172"/>
      <c r="BE498" s="172"/>
      <c r="BF498" s="172"/>
      <c r="BG498" s="172"/>
      <c r="BH498" s="172"/>
      <c r="BI498" s="172"/>
      <c r="BJ498" s="172"/>
      <c r="BK498" s="172"/>
      <c r="BL498" s="172"/>
      <c r="BM498" s="172"/>
      <c r="BN498" s="173"/>
      <c r="BO498" s="173"/>
      <c r="BP498" s="174"/>
      <c r="BQ498" s="172"/>
      <c r="BR498" s="172"/>
    </row>
    <row r="499" spans="56:70" s="156" customFormat="1" x14ac:dyDescent="0.15">
      <c r="BD499" s="172"/>
      <c r="BE499" s="172"/>
      <c r="BF499" s="172"/>
      <c r="BG499" s="172"/>
      <c r="BH499" s="172"/>
      <c r="BI499" s="172"/>
      <c r="BJ499" s="172"/>
      <c r="BK499" s="172"/>
      <c r="BL499" s="172"/>
      <c r="BM499" s="172"/>
      <c r="BN499" s="173"/>
      <c r="BO499" s="173"/>
      <c r="BP499" s="174"/>
      <c r="BQ499" s="172"/>
      <c r="BR499" s="172"/>
    </row>
    <row r="500" spans="56:70" s="156" customFormat="1" x14ac:dyDescent="0.15">
      <c r="BD500" s="172"/>
      <c r="BE500" s="172"/>
      <c r="BF500" s="172"/>
      <c r="BG500" s="172"/>
      <c r="BH500" s="172"/>
      <c r="BI500" s="172"/>
      <c r="BJ500" s="172"/>
      <c r="BK500" s="172"/>
      <c r="BL500" s="172"/>
      <c r="BM500" s="172"/>
      <c r="BN500" s="173"/>
      <c r="BO500" s="173"/>
      <c r="BP500" s="174"/>
      <c r="BQ500" s="172"/>
      <c r="BR500" s="172"/>
    </row>
    <row r="501" spans="56:70" s="156" customFormat="1" x14ac:dyDescent="0.15">
      <c r="BD501" s="172"/>
      <c r="BE501" s="172"/>
      <c r="BF501" s="172"/>
      <c r="BG501" s="172"/>
      <c r="BH501" s="172"/>
      <c r="BI501" s="172"/>
      <c r="BJ501" s="172"/>
      <c r="BK501" s="172"/>
      <c r="BL501" s="172"/>
      <c r="BM501" s="172"/>
      <c r="BN501" s="173"/>
      <c r="BO501" s="173"/>
      <c r="BP501" s="174"/>
      <c r="BQ501" s="172"/>
      <c r="BR501" s="172"/>
    </row>
    <row r="502" spans="56:70" s="156" customFormat="1" x14ac:dyDescent="0.15">
      <c r="BD502" s="172"/>
      <c r="BE502" s="172"/>
      <c r="BF502" s="172"/>
      <c r="BG502" s="172"/>
      <c r="BH502" s="172"/>
      <c r="BI502" s="172"/>
      <c r="BJ502" s="172"/>
      <c r="BK502" s="172"/>
      <c r="BL502" s="172"/>
      <c r="BM502" s="172"/>
      <c r="BN502" s="173"/>
      <c r="BO502" s="173"/>
      <c r="BP502" s="174"/>
      <c r="BQ502" s="172"/>
      <c r="BR502" s="172"/>
    </row>
    <row r="503" spans="56:70" s="156" customFormat="1" x14ac:dyDescent="0.15">
      <c r="BD503" s="172"/>
      <c r="BE503" s="172"/>
      <c r="BF503" s="172"/>
      <c r="BG503" s="172"/>
      <c r="BH503" s="172"/>
      <c r="BI503" s="172"/>
      <c r="BJ503" s="172"/>
      <c r="BK503" s="172"/>
      <c r="BL503" s="172"/>
      <c r="BM503" s="172"/>
      <c r="BN503" s="173"/>
      <c r="BO503" s="173"/>
      <c r="BP503" s="174"/>
      <c r="BQ503" s="172"/>
      <c r="BR503" s="172"/>
    </row>
    <row r="504" spans="56:70" s="156" customFormat="1" x14ac:dyDescent="0.15">
      <c r="BD504" s="172"/>
      <c r="BE504" s="172"/>
      <c r="BF504" s="172"/>
      <c r="BG504" s="172"/>
      <c r="BH504" s="172"/>
      <c r="BI504" s="172"/>
      <c r="BJ504" s="172"/>
      <c r="BK504" s="172"/>
      <c r="BL504" s="172"/>
      <c r="BM504" s="172"/>
      <c r="BN504" s="173"/>
      <c r="BO504" s="173"/>
      <c r="BP504" s="174"/>
      <c r="BQ504" s="172"/>
      <c r="BR504" s="172"/>
    </row>
    <row r="505" spans="56:70" s="156" customFormat="1" x14ac:dyDescent="0.15">
      <c r="BD505" s="172"/>
      <c r="BE505" s="172"/>
      <c r="BF505" s="172"/>
      <c r="BG505" s="172"/>
      <c r="BH505" s="172"/>
      <c r="BI505" s="172"/>
      <c r="BJ505" s="172"/>
      <c r="BK505" s="172"/>
      <c r="BL505" s="172"/>
      <c r="BM505" s="172"/>
      <c r="BN505" s="173"/>
      <c r="BO505" s="173"/>
      <c r="BP505" s="174"/>
      <c r="BQ505" s="172"/>
      <c r="BR505" s="172"/>
    </row>
    <row r="506" spans="56:70" s="156" customFormat="1" x14ac:dyDescent="0.15">
      <c r="BD506" s="172"/>
      <c r="BE506" s="172"/>
      <c r="BF506" s="172"/>
      <c r="BG506" s="172"/>
      <c r="BH506" s="172"/>
      <c r="BI506" s="172"/>
      <c r="BJ506" s="172"/>
      <c r="BK506" s="172"/>
      <c r="BL506" s="172"/>
      <c r="BM506" s="172"/>
      <c r="BN506" s="173"/>
      <c r="BO506" s="173"/>
      <c r="BP506" s="174"/>
      <c r="BQ506" s="172"/>
      <c r="BR506" s="172"/>
    </row>
    <row r="507" spans="56:70" s="156" customFormat="1" x14ac:dyDescent="0.15">
      <c r="BD507" s="172"/>
      <c r="BE507" s="172"/>
      <c r="BF507" s="172"/>
      <c r="BG507" s="172"/>
      <c r="BH507" s="172"/>
      <c r="BI507" s="172"/>
      <c r="BJ507" s="172"/>
      <c r="BK507" s="172"/>
      <c r="BL507" s="172"/>
      <c r="BM507" s="172"/>
      <c r="BN507" s="173"/>
      <c r="BO507" s="173"/>
      <c r="BP507" s="174"/>
      <c r="BQ507" s="172"/>
      <c r="BR507" s="172"/>
    </row>
    <row r="508" spans="56:70" s="156" customFormat="1" x14ac:dyDescent="0.15">
      <c r="BD508" s="172"/>
      <c r="BE508" s="172"/>
      <c r="BF508" s="172"/>
      <c r="BG508" s="172"/>
      <c r="BH508" s="172"/>
      <c r="BI508" s="172"/>
      <c r="BJ508" s="172"/>
      <c r="BK508" s="172"/>
      <c r="BL508" s="172"/>
      <c r="BM508" s="172"/>
      <c r="BN508" s="173"/>
      <c r="BO508" s="173"/>
      <c r="BP508" s="174"/>
      <c r="BQ508" s="172"/>
      <c r="BR508" s="172"/>
    </row>
    <row r="509" spans="56:70" s="156" customFormat="1" x14ac:dyDescent="0.15">
      <c r="BD509" s="172"/>
      <c r="BE509" s="172"/>
      <c r="BF509" s="172"/>
      <c r="BG509" s="172"/>
      <c r="BH509" s="172"/>
      <c r="BI509" s="172"/>
      <c r="BJ509" s="172"/>
      <c r="BK509" s="172"/>
      <c r="BL509" s="172"/>
      <c r="BM509" s="172"/>
      <c r="BN509" s="173"/>
      <c r="BO509" s="173"/>
      <c r="BP509" s="174"/>
      <c r="BQ509" s="172"/>
      <c r="BR509" s="172"/>
    </row>
    <row r="510" spans="56:70" s="156" customFormat="1" x14ac:dyDescent="0.15">
      <c r="BD510" s="172"/>
      <c r="BE510" s="172"/>
      <c r="BF510" s="172"/>
      <c r="BG510" s="172"/>
      <c r="BH510" s="172"/>
      <c r="BI510" s="172"/>
      <c r="BJ510" s="172"/>
      <c r="BK510" s="172"/>
      <c r="BL510" s="172"/>
      <c r="BM510" s="172"/>
      <c r="BN510" s="173"/>
      <c r="BO510" s="173"/>
      <c r="BP510" s="174"/>
      <c r="BQ510" s="172"/>
      <c r="BR510" s="172"/>
    </row>
    <row r="511" spans="56:70" s="156" customFormat="1" x14ac:dyDescent="0.15">
      <c r="BD511" s="172"/>
      <c r="BE511" s="172"/>
      <c r="BF511" s="172"/>
      <c r="BG511" s="172"/>
      <c r="BH511" s="172"/>
      <c r="BI511" s="172"/>
      <c r="BJ511" s="172"/>
      <c r="BK511" s="172"/>
      <c r="BL511" s="172"/>
      <c r="BM511" s="172"/>
      <c r="BN511" s="173"/>
      <c r="BO511" s="173"/>
      <c r="BP511" s="174"/>
      <c r="BQ511" s="172"/>
      <c r="BR511" s="172"/>
    </row>
    <row r="512" spans="56:70" s="156" customFormat="1" x14ac:dyDescent="0.15">
      <c r="BD512" s="172"/>
      <c r="BE512" s="172"/>
      <c r="BF512" s="172"/>
      <c r="BG512" s="172"/>
      <c r="BH512" s="172"/>
      <c r="BI512" s="172"/>
      <c r="BJ512" s="172"/>
      <c r="BK512" s="172"/>
      <c r="BL512" s="172"/>
      <c r="BM512" s="172"/>
      <c r="BN512" s="173"/>
      <c r="BO512" s="173"/>
      <c r="BP512" s="174"/>
      <c r="BQ512" s="172"/>
      <c r="BR512" s="172"/>
    </row>
    <row r="513" spans="56:70" s="156" customFormat="1" x14ac:dyDescent="0.15">
      <c r="BD513" s="172"/>
      <c r="BE513" s="172"/>
      <c r="BF513" s="172"/>
      <c r="BG513" s="172"/>
      <c r="BH513" s="172"/>
      <c r="BI513" s="172"/>
      <c r="BJ513" s="172"/>
      <c r="BK513" s="172"/>
      <c r="BL513" s="172"/>
      <c r="BM513" s="172"/>
      <c r="BN513" s="173"/>
      <c r="BO513" s="173"/>
      <c r="BP513" s="174"/>
      <c r="BQ513" s="172"/>
      <c r="BR513" s="172"/>
    </row>
    <row r="514" spans="56:70" s="156" customFormat="1" x14ac:dyDescent="0.15">
      <c r="BD514" s="172"/>
      <c r="BE514" s="172"/>
      <c r="BF514" s="172"/>
      <c r="BG514" s="172"/>
      <c r="BH514" s="172"/>
      <c r="BI514" s="172"/>
      <c r="BJ514" s="172"/>
      <c r="BK514" s="172"/>
      <c r="BL514" s="172"/>
      <c r="BM514" s="172"/>
      <c r="BN514" s="173"/>
      <c r="BO514" s="173"/>
      <c r="BP514" s="174"/>
      <c r="BQ514" s="172"/>
      <c r="BR514" s="172"/>
    </row>
    <row r="515" spans="56:70" s="156" customFormat="1" x14ac:dyDescent="0.15">
      <c r="BD515" s="172"/>
      <c r="BE515" s="172"/>
      <c r="BF515" s="172"/>
      <c r="BG515" s="172"/>
      <c r="BH515" s="172"/>
      <c r="BI515" s="172"/>
      <c r="BJ515" s="172"/>
      <c r="BK515" s="172"/>
      <c r="BL515" s="172"/>
      <c r="BM515" s="172"/>
      <c r="BN515" s="173"/>
      <c r="BO515" s="173"/>
      <c r="BP515" s="174"/>
      <c r="BQ515" s="172"/>
      <c r="BR515" s="172"/>
    </row>
    <row r="516" spans="56:70" s="156" customFormat="1" x14ac:dyDescent="0.15">
      <c r="BD516" s="172"/>
      <c r="BE516" s="172"/>
      <c r="BF516" s="172"/>
      <c r="BG516" s="172"/>
      <c r="BH516" s="172"/>
      <c r="BI516" s="172"/>
      <c r="BJ516" s="172"/>
      <c r="BK516" s="172"/>
      <c r="BL516" s="172"/>
      <c r="BM516" s="172"/>
      <c r="BN516" s="173"/>
      <c r="BO516" s="173"/>
      <c r="BP516" s="174"/>
      <c r="BQ516" s="172"/>
      <c r="BR516" s="172"/>
    </row>
    <row r="517" spans="56:70" s="156" customFormat="1" x14ac:dyDescent="0.15">
      <c r="BD517" s="172"/>
      <c r="BE517" s="172"/>
      <c r="BF517" s="172"/>
      <c r="BG517" s="172"/>
      <c r="BH517" s="172"/>
      <c r="BI517" s="172"/>
      <c r="BJ517" s="172"/>
      <c r="BK517" s="172"/>
      <c r="BL517" s="172"/>
      <c r="BM517" s="172"/>
      <c r="BN517" s="173"/>
      <c r="BO517" s="173"/>
      <c r="BP517" s="174"/>
      <c r="BQ517" s="172"/>
      <c r="BR517" s="172"/>
    </row>
    <row r="518" spans="56:70" s="156" customFormat="1" x14ac:dyDescent="0.15">
      <c r="BD518" s="172"/>
      <c r="BE518" s="172"/>
      <c r="BF518" s="172"/>
      <c r="BG518" s="172"/>
      <c r="BH518" s="172"/>
      <c r="BI518" s="172"/>
      <c r="BJ518" s="172"/>
      <c r="BK518" s="172"/>
      <c r="BL518" s="172"/>
      <c r="BM518" s="172"/>
      <c r="BN518" s="173"/>
      <c r="BO518" s="173"/>
      <c r="BP518" s="174"/>
      <c r="BQ518" s="172"/>
      <c r="BR518" s="172"/>
    </row>
    <row r="519" spans="56:70" s="156" customFormat="1" x14ac:dyDescent="0.15">
      <c r="BD519" s="172"/>
      <c r="BE519" s="172"/>
      <c r="BF519" s="172"/>
      <c r="BG519" s="172"/>
      <c r="BH519" s="172"/>
      <c r="BI519" s="172"/>
      <c r="BJ519" s="172"/>
      <c r="BK519" s="172"/>
      <c r="BL519" s="172"/>
      <c r="BM519" s="172"/>
      <c r="BN519" s="173"/>
      <c r="BO519" s="173"/>
      <c r="BP519" s="174"/>
      <c r="BQ519" s="172"/>
      <c r="BR519" s="172"/>
    </row>
    <row r="520" spans="56:70" s="156" customFormat="1" x14ac:dyDescent="0.15">
      <c r="BD520" s="172"/>
      <c r="BE520" s="172"/>
      <c r="BF520" s="172"/>
      <c r="BG520" s="172"/>
      <c r="BH520" s="172"/>
      <c r="BI520" s="172"/>
      <c r="BJ520" s="172"/>
      <c r="BK520" s="172"/>
      <c r="BL520" s="172"/>
      <c r="BM520" s="172"/>
      <c r="BN520" s="173"/>
      <c r="BO520" s="173"/>
      <c r="BP520" s="174"/>
      <c r="BQ520" s="172"/>
      <c r="BR520" s="172"/>
    </row>
    <row r="521" spans="56:70" s="156" customFormat="1" x14ac:dyDescent="0.15">
      <c r="BD521" s="172"/>
      <c r="BE521" s="172"/>
      <c r="BF521" s="172"/>
      <c r="BG521" s="172"/>
      <c r="BH521" s="172"/>
      <c r="BI521" s="172"/>
      <c r="BJ521" s="172"/>
      <c r="BK521" s="172"/>
      <c r="BL521" s="172"/>
      <c r="BM521" s="172"/>
      <c r="BN521" s="173"/>
      <c r="BO521" s="173"/>
      <c r="BP521" s="174"/>
      <c r="BQ521" s="172"/>
      <c r="BR521" s="172"/>
    </row>
    <row r="522" spans="56:70" s="156" customFormat="1" x14ac:dyDescent="0.15">
      <c r="BD522" s="172"/>
      <c r="BE522" s="172"/>
      <c r="BF522" s="172"/>
      <c r="BG522" s="172"/>
      <c r="BH522" s="172"/>
      <c r="BI522" s="172"/>
      <c r="BJ522" s="172"/>
      <c r="BK522" s="172"/>
      <c r="BL522" s="172"/>
      <c r="BM522" s="172"/>
      <c r="BN522" s="173"/>
      <c r="BO522" s="173"/>
      <c r="BP522" s="174"/>
      <c r="BQ522" s="172"/>
      <c r="BR522" s="172"/>
    </row>
    <row r="523" spans="56:70" s="156" customFormat="1" x14ac:dyDescent="0.15">
      <c r="BD523" s="172"/>
      <c r="BE523" s="172"/>
      <c r="BF523" s="172"/>
      <c r="BG523" s="172"/>
      <c r="BH523" s="172"/>
      <c r="BI523" s="172"/>
      <c r="BJ523" s="172"/>
      <c r="BK523" s="172"/>
      <c r="BL523" s="172"/>
      <c r="BM523" s="172"/>
      <c r="BN523" s="173"/>
      <c r="BO523" s="173"/>
      <c r="BP523" s="174"/>
      <c r="BQ523" s="172"/>
      <c r="BR523" s="172"/>
    </row>
    <row r="524" spans="56:70" s="156" customFormat="1" x14ac:dyDescent="0.15">
      <c r="BD524" s="172"/>
      <c r="BE524" s="172"/>
      <c r="BF524" s="172"/>
      <c r="BG524" s="172"/>
      <c r="BH524" s="172"/>
      <c r="BI524" s="172"/>
      <c r="BJ524" s="172"/>
      <c r="BK524" s="172"/>
      <c r="BL524" s="172"/>
      <c r="BM524" s="172"/>
      <c r="BN524" s="173"/>
      <c r="BO524" s="173"/>
      <c r="BP524" s="174"/>
      <c r="BQ524" s="172"/>
      <c r="BR524" s="172"/>
    </row>
    <row r="525" spans="56:70" s="156" customFormat="1" x14ac:dyDescent="0.15">
      <c r="BD525" s="172"/>
      <c r="BE525" s="172"/>
      <c r="BF525" s="172"/>
      <c r="BG525" s="172"/>
      <c r="BH525" s="172"/>
      <c r="BI525" s="172"/>
      <c r="BJ525" s="172"/>
      <c r="BK525" s="172"/>
      <c r="BL525" s="172"/>
      <c r="BM525" s="172"/>
      <c r="BN525" s="173"/>
      <c r="BO525" s="173"/>
      <c r="BP525" s="174"/>
      <c r="BQ525" s="172"/>
      <c r="BR525" s="172"/>
    </row>
    <row r="526" spans="56:70" s="156" customFormat="1" x14ac:dyDescent="0.15">
      <c r="BD526" s="172"/>
      <c r="BE526" s="172"/>
      <c r="BF526" s="172"/>
      <c r="BG526" s="172"/>
      <c r="BH526" s="172"/>
      <c r="BI526" s="172"/>
      <c r="BJ526" s="172"/>
      <c r="BK526" s="172"/>
      <c r="BL526" s="172"/>
      <c r="BM526" s="172"/>
      <c r="BN526" s="173"/>
      <c r="BO526" s="173"/>
      <c r="BP526" s="174"/>
      <c r="BQ526" s="172"/>
      <c r="BR526" s="172"/>
    </row>
    <row r="527" spans="56:70" s="156" customFormat="1" x14ac:dyDescent="0.15">
      <c r="BD527" s="172"/>
      <c r="BE527" s="172"/>
      <c r="BF527" s="172"/>
      <c r="BG527" s="172"/>
      <c r="BH527" s="172"/>
      <c r="BI527" s="172"/>
      <c r="BJ527" s="172"/>
      <c r="BK527" s="172"/>
      <c r="BL527" s="172"/>
      <c r="BM527" s="172"/>
      <c r="BN527" s="173"/>
      <c r="BO527" s="173"/>
      <c r="BP527" s="174"/>
      <c r="BQ527" s="172"/>
      <c r="BR527" s="172"/>
    </row>
    <row r="528" spans="56:70" s="156" customFormat="1" x14ac:dyDescent="0.15">
      <c r="BD528" s="172"/>
      <c r="BE528" s="172"/>
      <c r="BF528" s="172"/>
      <c r="BG528" s="172"/>
      <c r="BH528" s="172"/>
      <c r="BI528" s="172"/>
      <c r="BJ528" s="172"/>
      <c r="BK528" s="172"/>
      <c r="BL528" s="172"/>
      <c r="BM528" s="172"/>
      <c r="BN528" s="173"/>
      <c r="BO528" s="173"/>
      <c r="BP528" s="174"/>
      <c r="BQ528" s="172"/>
      <c r="BR528" s="172"/>
    </row>
    <row r="529" spans="56:70" s="156" customFormat="1" x14ac:dyDescent="0.15">
      <c r="BD529" s="172"/>
      <c r="BE529" s="172"/>
      <c r="BF529" s="172"/>
      <c r="BG529" s="172"/>
      <c r="BH529" s="172"/>
      <c r="BI529" s="172"/>
      <c r="BJ529" s="172"/>
      <c r="BK529" s="172"/>
      <c r="BL529" s="172"/>
      <c r="BM529" s="172"/>
      <c r="BN529" s="173"/>
      <c r="BO529" s="173"/>
      <c r="BP529" s="174"/>
      <c r="BQ529" s="172"/>
      <c r="BR529" s="172"/>
    </row>
    <row r="530" spans="56:70" s="156" customFormat="1" x14ac:dyDescent="0.15">
      <c r="BD530" s="172"/>
      <c r="BE530" s="172"/>
      <c r="BF530" s="172"/>
      <c r="BG530" s="172"/>
      <c r="BH530" s="172"/>
      <c r="BI530" s="172"/>
      <c r="BJ530" s="172"/>
      <c r="BK530" s="172"/>
      <c r="BL530" s="172"/>
      <c r="BM530" s="172"/>
      <c r="BN530" s="173"/>
      <c r="BO530" s="173"/>
      <c r="BP530" s="174"/>
      <c r="BQ530" s="172"/>
      <c r="BR530" s="172"/>
    </row>
    <row r="531" spans="56:70" s="156" customFormat="1" x14ac:dyDescent="0.15">
      <c r="BD531" s="172"/>
      <c r="BE531" s="172"/>
      <c r="BF531" s="172"/>
      <c r="BG531" s="172"/>
      <c r="BH531" s="172"/>
      <c r="BI531" s="172"/>
      <c r="BJ531" s="172"/>
      <c r="BK531" s="172"/>
      <c r="BL531" s="172"/>
      <c r="BM531" s="172"/>
      <c r="BN531" s="173"/>
      <c r="BO531" s="173"/>
      <c r="BP531" s="174"/>
      <c r="BQ531" s="172"/>
      <c r="BR531" s="172"/>
    </row>
    <row r="532" spans="56:70" s="156" customFormat="1" x14ac:dyDescent="0.15">
      <c r="BD532" s="172"/>
      <c r="BE532" s="172"/>
      <c r="BF532" s="172"/>
      <c r="BG532" s="172"/>
      <c r="BH532" s="172"/>
      <c r="BI532" s="172"/>
      <c r="BJ532" s="172"/>
      <c r="BK532" s="172"/>
      <c r="BL532" s="172"/>
      <c r="BM532" s="172"/>
      <c r="BN532" s="173"/>
      <c r="BO532" s="173"/>
      <c r="BP532" s="174"/>
      <c r="BQ532" s="172"/>
      <c r="BR532" s="172"/>
    </row>
    <row r="533" spans="56:70" s="156" customFormat="1" x14ac:dyDescent="0.15">
      <c r="BD533" s="172"/>
      <c r="BE533" s="172"/>
      <c r="BF533" s="172"/>
      <c r="BG533" s="172"/>
      <c r="BH533" s="172"/>
      <c r="BI533" s="172"/>
      <c r="BJ533" s="172"/>
      <c r="BK533" s="172"/>
      <c r="BL533" s="172"/>
      <c r="BM533" s="172"/>
      <c r="BN533" s="173"/>
      <c r="BO533" s="173"/>
      <c r="BP533" s="174"/>
      <c r="BQ533" s="172"/>
      <c r="BR533" s="172"/>
    </row>
    <row r="534" spans="56:70" s="156" customFormat="1" x14ac:dyDescent="0.15">
      <c r="BD534" s="172"/>
      <c r="BE534" s="172"/>
      <c r="BF534" s="172"/>
      <c r="BG534" s="172"/>
      <c r="BH534" s="172"/>
      <c r="BI534" s="172"/>
      <c r="BJ534" s="172"/>
      <c r="BK534" s="172"/>
      <c r="BL534" s="172"/>
      <c r="BM534" s="172"/>
      <c r="BN534" s="173"/>
      <c r="BO534" s="173"/>
      <c r="BP534" s="174"/>
      <c r="BQ534" s="172"/>
      <c r="BR534" s="172"/>
    </row>
    <row r="535" spans="56:70" s="156" customFormat="1" x14ac:dyDescent="0.15">
      <c r="BD535" s="172"/>
      <c r="BE535" s="172"/>
      <c r="BF535" s="172"/>
      <c r="BG535" s="172"/>
      <c r="BH535" s="172"/>
      <c r="BI535" s="172"/>
      <c r="BJ535" s="172"/>
      <c r="BK535" s="172"/>
      <c r="BL535" s="172"/>
      <c r="BM535" s="172"/>
      <c r="BN535" s="173"/>
      <c r="BO535" s="173"/>
      <c r="BP535" s="174"/>
      <c r="BQ535" s="172"/>
      <c r="BR535" s="172"/>
    </row>
    <row r="536" spans="56:70" s="156" customFormat="1" x14ac:dyDescent="0.15">
      <c r="BD536" s="172"/>
      <c r="BE536" s="172"/>
      <c r="BF536" s="172"/>
      <c r="BG536" s="172"/>
      <c r="BH536" s="172"/>
      <c r="BI536" s="172"/>
      <c r="BJ536" s="172"/>
      <c r="BK536" s="172"/>
      <c r="BL536" s="172"/>
      <c r="BM536" s="172"/>
      <c r="BN536" s="173"/>
      <c r="BO536" s="173"/>
      <c r="BP536" s="174"/>
      <c r="BQ536" s="172"/>
      <c r="BR536" s="172"/>
    </row>
    <row r="537" spans="56:70" s="156" customFormat="1" x14ac:dyDescent="0.15">
      <c r="BD537" s="172"/>
      <c r="BE537" s="172"/>
      <c r="BF537" s="172"/>
      <c r="BG537" s="172"/>
      <c r="BH537" s="172"/>
      <c r="BI537" s="172"/>
      <c r="BJ537" s="172"/>
      <c r="BK537" s="172"/>
      <c r="BL537" s="172"/>
      <c r="BM537" s="172"/>
      <c r="BN537" s="173"/>
      <c r="BO537" s="173"/>
      <c r="BP537" s="174"/>
      <c r="BQ537" s="172"/>
      <c r="BR537" s="172"/>
    </row>
    <row r="538" spans="56:70" s="156" customFormat="1" x14ac:dyDescent="0.15">
      <c r="BD538" s="172"/>
      <c r="BE538" s="172"/>
      <c r="BF538" s="172"/>
      <c r="BG538" s="172"/>
      <c r="BH538" s="172"/>
      <c r="BI538" s="172"/>
      <c r="BJ538" s="172"/>
      <c r="BK538" s="172"/>
      <c r="BL538" s="172"/>
      <c r="BM538" s="172"/>
      <c r="BN538" s="173"/>
      <c r="BO538" s="173"/>
      <c r="BP538" s="174"/>
      <c r="BQ538" s="172"/>
      <c r="BR538" s="172"/>
    </row>
    <row r="539" spans="56:70" s="156" customFormat="1" x14ac:dyDescent="0.15">
      <c r="BD539" s="172"/>
      <c r="BE539" s="172"/>
      <c r="BF539" s="172"/>
      <c r="BG539" s="172"/>
      <c r="BH539" s="172"/>
      <c r="BI539" s="172"/>
      <c r="BJ539" s="172"/>
      <c r="BK539" s="172"/>
      <c r="BL539" s="172"/>
      <c r="BM539" s="172"/>
      <c r="BN539" s="173"/>
      <c r="BO539" s="173"/>
      <c r="BP539" s="174"/>
      <c r="BQ539" s="172"/>
      <c r="BR539" s="172"/>
    </row>
    <row r="540" spans="56:70" s="156" customFormat="1" x14ac:dyDescent="0.15">
      <c r="BD540" s="172"/>
      <c r="BE540" s="172"/>
      <c r="BF540" s="172"/>
      <c r="BG540" s="172"/>
      <c r="BH540" s="172"/>
      <c r="BI540" s="172"/>
      <c r="BJ540" s="172"/>
      <c r="BK540" s="172"/>
      <c r="BL540" s="172"/>
      <c r="BM540" s="172"/>
      <c r="BN540" s="173"/>
      <c r="BO540" s="173"/>
      <c r="BP540" s="174"/>
      <c r="BQ540" s="172"/>
      <c r="BR540" s="172"/>
    </row>
    <row r="541" spans="56:70" s="156" customFormat="1" x14ac:dyDescent="0.15">
      <c r="BD541" s="172"/>
      <c r="BE541" s="172"/>
      <c r="BF541" s="172"/>
      <c r="BG541" s="172"/>
      <c r="BH541" s="172"/>
      <c r="BI541" s="172"/>
      <c r="BJ541" s="172"/>
      <c r="BK541" s="172"/>
      <c r="BL541" s="172"/>
      <c r="BM541" s="172"/>
      <c r="BN541" s="173"/>
      <c r="BO541" s="173"/>
      <c r="BP541" s="174"/>
      <c r="BQ541" s="172"/>
      <c r="BR541" s="172"/>
    </row>
    <row r="542" spans="56:70" s="156" customFormat="1" x14ac:dyDescent="0.15">
      <c r="BD542" s="172"/>
      <c r="BE542" s="172"/>
      <c r="BF542" s="172"/>
      <c r="BG542" s="172"/>
      <c r="BH542" s="172"/>
      <c r="BI542" s="172"/>
      <c r="BJ542" s="172"/>
      <c r="BK542" s="172"/>
      <c r="BL542" s="172"/>
      <c r="BM542" s="172"/>
      <c r="BN542" s="173"/>
      <c r="BO542" s="173"/>
      <c r="BP542" s="174"/>
      <c r="BQ542" s="172"/>
      <c r="BR542" s="172"/>
    </row>
    <row r="543" spans="56:70" s="156" customFormat="1" x14ac:dyDescent="0.15">
      <c r="BD543" s="172"/>
      <c r="BE543" s="172"/>
      <c r="BF543" s="172"/>
      <c r="BG543" s="172"/>
      <c r="BH543" s="172"/>
      <c r="BI543" s="172"/>
      <c r="BJ543" s="172"/>
      <c r="BK543" s="172"/>
      <c r="BL543" s="172"/>
      <c r="BM543" s="172"/>
      <c r="BN543" s="173"/>
      <c r="BO543" s="173"/>
      <c r="BP543" s="174"/>
      <c r="BQ543" s="172"/>
      <c r="BR543" s="172"/>
    </row>
    <row r="544" spans="56:70" s="156" customFormat="1" x14ac:dyDescent="0.15">
      <c r="BD544" s="172"/>
      <c r="BE544" s="172"/>
      <c r="BF544" s="172"/>
      <c r="BG544" s="172"/>
      <c r="BH544" s="172"/>
      <c r="BI544" s="172"/>
      <c r="BJ544" s="172"/>
      <c r="BK544" s="172"/>
      <c r="BL544" s="172"/>
      <c r="BM544" s="172"/>
      <c r="BN544" s="173"/>
      <c r="BO544" s="173"/>
      <c r="BP544" s="174"/>
      <c r="BQ544" s="172"/>
      <c r="BR544" s="172"/>
    </row>
    <row r="545" spans="56:70" s="156" customFormat="1" x14ac:dyDescent="0.15">
      <c r="BD545" s="172"/>
      <c r="BE545" s="172"/>
      <c r="BF545" s="172"/>
      <c r="BG545" s="172"/>
      <c r="BH545" s="172"/>
      <c r="BI545" s="172"/>
      <c r="BJ545" s="172"/>
      <c r="BK545" s="172"/>
      <c r="BL545" s="172"/>
      <c r="BM545" s="172"/>
      <c r="BN545" s="173"/>
      <c r="BO545" s="173"/>
      <c r="BP545" s="174"/>
      <c r="BQ545" s="172"/>
      <c r="BR545" s="172"/>
    </row>
    <row r="546" spans="56:70" s="156" customFormat="1" x14ac:dyDescent="0.15">
      <c r="BD546" s="172"/>
      <c r="BE546" s="172"/>
      <c r="BF546" s="172"/>
      <c r="BG546" s="172"/>
      <c r="BH546" s="172"/>
      <c r="BI546" s="172"/>
      <c r="BJ546" s="172"/>
      <c r="BK546" s="172"/>
      <c r="BL546" s="172"/>
      <c r="BM546" s="172"/>
      <c r="BN546" s="173"/>
      <c r="BO546" s="173"/>
      <c r="BP546" s="174"/>
      <c r="BQ546" s="172"/>
      <c r="BR546" s="172"/>
    </row>
    <row r="547" spans="56:70" s="156" customFormat="1" x14ac:dyDescent="0.15">
      <c r="BD547" s="172"/>
      <c r="BE547" s="172"/>
      <c r="BF547" s="172"/>
      <c r="BG547" s="172"/>
      <c r="BH547" s="172"/>
      <c r="BI547" s="172"/>
      <c r="BJ547" s="172"/>
      <c r="BK547" s="172"/>
      <c r="BL547" s="172"/>
      <c r="BM547" s="172"/>
      <c r="BN547" s="173"/>
      <c r="BO547" s="173"/>
      <c r="BP547" s="174"/>
      <c r="BQ547" s="172"/>
      <c r="BR547" s="172"/>
    </row>
    <row r="548" spans="56:70" s="156" customFormat="1" x14ac:dyDescent="0.15">
      <c r="BD548" s="172"/>
      <c r="BE548" s="172"/>
      <c r="BF548" s="172"/>
      <c r="BG548" s="172"/>
      <c r="BH548" s="172"/>
      <c r="BI548" s="172"/>
      <c r="BJ548" s="172"/>
      <c r="BK548" s="172"/>
      <c r="BL548" s="172"/>
      <c r="BM548" s="172"/>
      <c r="BN548" s="173"/>
      <c r="BO548" s="173"/>
      <c r="BP548" s="174"/>
      <c r="BQ548" s="172"/>
      <c r="BR548" s="172"/>
    </row>
    <row r="549" spans="56:70" s="156" customFormat="1" x14ac:dyDescent="0.15">
      <c r="BD549" s="172"/>
      <c r="BE549" s="172"/>
      <c r="BF549" s="172"/>
      <c r="BG549" s="172"/>
      <c r="BH549" s="172"/>
      <c r="BI549" s="172"/>
      <c r="BJ549" s="172"/>
      <c r="BK549" s="172"/>
      <c r="BL549" s="172"/>
      <c r="BM549" s="172"/>
      <c r="BN549" s="173"/>
      <c r="BO549" s="173"/>
      <c r="BP549" s="174"/>
      <c r="BQ549" s="172"/>
      <c r="BR549" s="172"/>
    </row>
    <row r="550" spans="56:70" s="156" customFormat="1" x14ac:dyDescent="0.15">
      <c r="BD550" s="172"/>
      <c r="BE550" s="172"/>
      <c r="BF550" s="172"/>
      <c r="BG550" s="172"/>
      <c r="BH550" s="172"/>
      <c r="BI550" s="172"/>
      <c r="BJ550" s="172"/>
      <c r="BK550" s="172"/>
      <c r="BL550" s="172"/>
      <c r="BM550" s="172"/>
      <c r="BN550" s="173"/>
      <c r="BO550" s="173"/>
      <c r="BP550" s="174"/>
      <c r="BQ550" s="172"/>
      <c r="BR550" s="172"/>
    </row>
    <row r="551" spans="56:70" s="156" customFormat="1" x14ac:dyDescent="0.15">
      <c r="BD551" s="172"/>
      <c r="BE551" s="172"/>
      <c r="BF551" s="172"/>
      <c r="BG551" s="172"/>
      <c r="BH551" s="172"/>
      <c r="BI551" s="172"/>
      <c r="BJ551" s="172"/>
      <c r="BK551" s="172"/>
      <c r="BL551" s="172"/>
      <c r="BM551" s="172"/>
      <c r="BN551" s="173"/>
      <c r="BO551" s="173"/>
      <c r="BP551" s="174"/>
      <c r="BQ551" s="172"/>
      <c r="BR551" s="172"/>
    </row>
    <row r="552" spans="56:70" s="156" customFormat="1" x14ac:dyDescent="0.15">
      <c r="BD552" s="172"/>
      <c r="BE552" s="172"/>
      <c r="BF552" s="172"/>
      <c r="BG552" s="172"/>
      <c r="BH552" s="172"/>
      <c r="BI552" s="172"/>
      <c r="BJ552" s="172"/>
      <c r="BK552" s="172"/>
      <c r="BL552" s="172"/>
      <c r="BM552" s="172"/>
      <c r="BN552" s="173"/>
      <c r="BO552" s="173"/>
      <c r="BP552" s="174"/>
      <c r="BQ552" s="172"/>
      <c r="BR552" s="172"/>
    </row>
    <row r="553" spans="56:70" s="156" customFormat="1" x14ac:dyDescent="0.15">
      <c r="BD553" s="172"/>
      <c r="BE553" s="172"/>
      <c r="BF553" s="172"/>
      <c r="BG553" s="172"/>
      <c r="BH553" s="172"/>
      <c r="BI553" s="172"/>
      <c r="BJ553" s="172"/>
      <c r="BK553" s="172"/>
      <c r="BL553" s="172"/>
      <c r="BM553" s="172"/>
      <c r="BN553" s="173"/>
      <c r="BO553" s="173"/>
      <c r="BP553" s="174"/>
      <c r="BQ553" s="172"/>
      <c r="BR553" s="172"/>
    </row>
    <row r="554" spans="56:70" s="156" customFormat="1" x14ac:dyDescent="0.15">
      <c r="BD554" s="172"/>
      <c r="BE554" s="172"/>
      <c r="BF554" s="172"/>
      <c r="BG554" s="172"/>
      <c r="BH554" s="172"/>
      <c r="BI554" s="172"/>
      <c r="BJ554" s="172"/>
      <c r="BK554" s="172"/>
      <c r="BL554" s="172"/>
      <c r="BM554" s="172"/>
      <c r="BN554" s="173"/>
      <c r="BO554" s="173"/>
      <c r="BP554" s="174"/>
      <c r="BQ554" s="172"/>
      <c r="BR554" s="172"/>
    </row>
    <row r="555" spans="56:70" s="156" customFormat="1" x14ac:dyDescent="0.15">
      <c r="BD555" s="172"/>
      <c r="BE555" s="172"/>
      <c r="BF555" s="172"/>
      <c r="BG555" s="172"/>
      <c r="BH555" s="172"/>
      <c r="BI555" s="172"/>
      <c r="BJ555" s="172"/>
      <c r="BK555" s="172"/>
      <c r="BL555" s="172"/>
      <c r="BM555" s="172"/>
      <c r="BN555" s="173"/>
      <c r="BO555" s="173"/>
      <c r="BP555" s="174"/>
      <c r="BQ555" s="172"/>
      <c r="BR555" s="172"/>
    </row>
    <row r="556" spans="56:70" s="156" customFormat="1" x14ac:dyDescent="0.15">
      <c r="BD556" s="172"/>
      <c r="BE556" s="172"/>
      <c r="BF556" s="172"/>
      <c r="BG556" s="172"/>
      <c r="BH556" s="172"/>
      <c r="BI556" s="172"/>
      <c r="BJ556" s="172"/>
      <c r="BK556" s="172"/>
      <c r="BL556" s="172"/>
      <c r="BM556" s="172"/>
      <c r="BN556" s="173"/>
      <c r="BO556" s="173"/>
      <c r="BP556" s="174"/>
      <c r="BQ556" s="172"/>
      <c r="BR556" s="172"/>
    </row>
    <row r="557" spans="56:70" s="156" customFormat="1" x14ac:dyDescent="0.15">
      <c r="BD557" s="172"/>
      <c r="BE557" s="172"/>
      <c r="BF557" s="172"/>
      <c r="BG557" s="172"/>
      <c r="BH557" s="172"/>
      <c r="BI557" s="172"/>
      <c r="BJ557" s="172"/>
      <c r="BK557" s="172"/>
      <c r="BL557" s="172"/>
      <c r="BM557" s="172"/>
      <c r="BN557" s="173"/>
      <c r="BO557" s="173"/>
      <c r="BP557" s="174"/>
      <c r="BQ557" s="172"/>
      <c r="BR557" s="172"/>
    </row>
    <row r="558" spans="56:70" s="156" customFormat="1" x14ac:dyDescent="0.15">
      <c r="BD558" s="172"/>
      <c r="BE558" s="172"/>
      <c r="BF558" s="172"/>
      <c r="BG558" s="172"/>
      <c r="BH558" s="172"/>
      <c r="BI558" s="172"/>
      <c r="BJ558" s="172"/>
      <c r="BK558" s="172"/>
      <c r="BL558" s="172"/>
      <c r="BM558" s="172"/>
      <c r="BN558" s="173"/>
      <c r="BO558" s="173"/>
      <c r="BP558" s="174"/>
      <c r="BQ558" s="172"/>
      <c r="BR558" s="172"/>
    </row>
    <row r="559" spans="56:70" s="156" customFormat="1" x14ac:dyDescent="0.15">
      <c r="BD559" s="172"/>
      <c r="BE559" s="172"/>
      <c r="BF559" s="172"/>
      <c r="BG559" s="172"/>
      <c r="BH559" s="172"/>
      <c r="BI559" s="172"/>
      <c r="BJ559" s="172"/>
      <c r="BK559" s="172"/>
      <c r="BL559" s="172"/>
      <c r="BM559" s="172"/>
      <c r="BN559" s="173"/>
      <c r="BO559" s="173"/>
      <c r="BP559" s="174"/>
      <c r="BQ559" s="172"/>
      <c r="BR559" s="172"/>
    </row>
    <row r="560" spans="56:70" s="156" customFormat="1" x14ac:dyDescent="0.15">
      <c r="BD560" s="172"/>
      <c r="BE560" s="172"/>
      <c r="BF560" s="172"/>
      <c r="BG560" s="172"/>
      <c r="BH560" s="172"/>
      <c r="BI560" s="172"/>
      <c r="BJ560" s="172"/>
      <c r="BK560" s="172"/>
      <c r="BL560" s="172"/>
      <c r="BM560" s="172"/>
      <c r="BN560" s="173"/>
      <c r="BO560" s="173"/>
      <c r="BP560" s="174"/>
      <c r="BQ560" s="172"/>
      <c r="BR560" s="172"/>
    </row>
    <row r="561" spans="56:70" s="156" customFormat="1" x14ac:dyDescent="0.15">
      <c r="BD561" s="172"/>
      <c r="BE561" s="172"/>
      <c r="BF561" s="172"/>
      <c r="BG561" s="172"/>
      <c r="BH561" s="172"/>
      <c r="BI561" s="172"/>
      <c r="BJ561" s="172"/>
      <c r="BK561" s="172"/>
      <c r="BL561" s="172"/>
      <c r="BM561" s="172"/>
      <c r="BN561" s="173"/>
      <c r="BO561" s="173"/>
      <c r="BP561" s="174"/>
      <c r="BQ561" s="172"/>
      <c r="BR561" s="172"/>
    </row>
    <row r="562" spans="56:70" s="156" customFormat="1" x14ac:dyDescent="0.15">
      <c r="BD562" s="172"/>
      <c r="BE562" s="172"/>
      <c r="BF562" s="172"/>
      <c r="BG562" s="172"/>
      <c r="BH562" s="172"/>
      <c r="BI562" s="172"/>
      <c r="BJ562" s="172"/>
      <c r="BK562" s="172"/>
      <c r="BL562" s="172"/>
      <c r="BM562" s="172"/>
      <c r="BN562" s="173"/>
      <c r="BO562" s="173"/>
      <c r="BP562" s="174"/>
      <c r="BQ562" s="172"/>
      <c r="BR562" s="172"/>
    </row>
    <row r="563" spans="56:70" s="156" customFormat="1" x14ac:dyDescent="0.15">
      <c r="BD563" s="172"/>
      <c r="BE563" s="172"/>
      <c r="BF563" s="172"/>
      <c r="BG563" s="172"/>
      <c r="BH563" s="172"/>
      <c r="BI563" s="172"/>
      <c r="BJ563" s="172"/>
      <c r="BK563" s="172"/>
      <c r="BL563" s="172"/>
      <c r="BM563" s="172"/>
      <c r="BN563" s="173"/>
      <c r="BO563" s="173"/>
      <c r="BP563" s="174"/>
      <c r="BQ563" s="172"/>
      <c r="BR563" s="172"/>
    </row>
    <row r="564" spans="56:70" s="156" customFormat="1" x14ac:dyDescent="0.15">
      <c r="BD564" s="172"/>
      <c r="BE564" s="172"/>
      <c r="BF564" s="172"/>
      <c r="BG564" s="172"/>
      <c r="BH564" s="172"/>
      <c r="BI564" s="172"/>
      <c r="BJ564" s="172"/>
      <c r="BK564" s="172"/>
      <c r="BL564" s="172"/>
      <c r="BM564" s="172"/>
      <c r="BN564" s="173"/>
      <c r="BO564" s="173"/>
      <c r="BP564" s="174"/>
      <c r="BQ564" s="172"/>
      <c r="BR564" s="172"/>
    </row>
    <row r="565" spans="56:70" s="156" customFormat="1" x14ac:dyDescent="0.15">
      <c r="BD565" s="172"/>
      <c r="BE565" s="172"/>
      <c r="BF565" s="172"/>
      <c r="BG565" s="172"/>
      <c r="BH565" s="172"/>
      <c r="BI565" s="172"/>
      <c r="BJ565" s="172"/>
      <c r="BK565" s="172"/>
      <c r="BL565" s="172"/>
      <c r="BM565" s="172"/>
      <c r="BN565" s="173"/>
      <c r="BO565" s="173"/>
      <c r="BP565" s="174"/>
      <c r="BQ565" s="172"/>
      <c r="BR565" s="172"/>
    </row>
    <row r="566" spans="56:70" s="156" customFormat="1" x14ac:dyDescent="0.15">
      <c r="BD566" s="172"/>
      <c r="BE566" s="172"/>
      <c r="BF566" s="172"/>
      <c r="BG566" s="172"/>
      <c r="BH566" s="172"/>
      <c r="BI566" s="172"/>
      <c r="BJ566" s="172"/>
      <c r="BK566" s="172"/>
      <c r="BL566" s="172"/>
      <c r="BM566" s="172"/>
      <c r="BN566" s="173"/>
      <c r="BO566" s="173"/>
      <c r="BP566" s="174"/>
      <c r="BQ566" s="172"/>
      <c r="BR566" s="172"/>
    </row>
    <row r="567" spans="56:70" s="156" customFormat="1" x14ac:dyDescent="0.15">
      <c r="BD567" s="172"/>
      <c r="BE567" s="172"/>
      <c r="BF567" s="172"/>
      <c r="BG567" s="172"/>
      <c r="BH567" s="172"/>
      <c r="BI567" s="172"/>
      <c r="BJ567" s="172"/>
      <c r="BK567" s="172"/>
      <c r="BL567" s="172"/>
      <c r="BM567" s="172"/>
      <c r="BN567" s="173"/>
      <c r="BO567" s="173"/>
      <c r="BP567" s="174"/>
      <c r="BQ567" s="172"/>
      <c r="BR567" s="172"/>
    </row>
    <row r="568" spans="56:70" s="156" customFormat="1" x14ac:dyDescent="0.15">
      <c r="BD568" s="172"/>
      <c r="BE568" s="172"/>
      <c r="BF568" s="172"/>
      <c r="BG568" s="172"/>
      <c r="BH568" s="172"/>
      <c r="BI568" s="172"/>
      <c r="BJ568" s="172"/>
      <c r="BK568" s="172"/>
      <c r="BL568" s="172"/>
      <c r="BM568" s="172"/>
      <c r="BN568" s="173"/>
      <c r="BO568" s="173"/>
      <c r="BP568" s="174"/>
      <c r="BQ568" s="172"/>
      <c r="BR568" s="172"/>
    </row>
    <row r="569" spans="56:70" s="156" customFormat="1" x14ac:dyDescent="0.15">
      <c r="BD569" s="172"/>
      <c r="BE569" s="172"/>
      <c r="BF569" s="172"/>
      <c r="BG569" s="172"/>
      <c r="BH569" s="172"/>
      <c r="BI569" s="172"/>
      <c r="BJ569" s="172"/>
      <c r="BK569" s="172"/>
      <c r="BL569" s="172"/>
      <c r="BM569" s="172"/>
      <c r="BN569" s="173"/>
      <c r="BO569" s="173"/>
      <c r="BP569" s="174"/>
      <c r="BQ569" s="172"/>
      <c r="BR569" s="172"/>
    </row>
    <row r="570" spans="56:70" s="156" customFormat="1" x14ac:dyDescent="0.15">
      <c r="BD570" s="172"/>
      <c r="BE570" s="172"/>
      <c r="BF570" s="172"/>
      <c r="BG570" s="172"/>
      <c r="BH570" s="172"/>
      <c r="BI570" s="172"/>
      <c r="BJ570" s="172"/>
      <c r="BK570" s="172"/>
      <c r="BL570" s="172"/>
      <c r="BM570" s="172"/>
      <c r="BN570" s="173"/>
      <c r="BO570" s="173"/>
      <c r="BP570" s="174"/>
      <c r="BQ570" s="172"/>
      <c r="BR570" s="172"/>
    </row>
    <row r="571" spans="56:70" s="156" customFormat="1" x14ac:dyDescent="0.15">
      <c r="BD571" s="172"/>
      <c r="BE571" s="172"/>
      <c r="BF571" s="172"/>
      <c r="BG571" s="172"/>
      <c r="BH571" s="172"/>
      <c r="BI571" s="172"/>
      <c r="BJ571" s="172"/>
      <c r="BK571" s="172"/>
      <c r="BL571" s="172"/>
      <c r="BM571" s="172"/>
      <c r="BN571" s="173"/>
      <c r="BO571" s="173"/>
      <c r="BP571" s="174"/>
      <c r="BQ571" s="172"/>
      <c r="BR571" s="172"/>
    </row>
    <row r="572" spans="56:70" s="156" customFormat="1" x14ac:dyDescent="0.15">
      <c r="BD572" s="172"/>
      <c r="BE572" s="172"/>
      <c r="BF572" s="172"/>
      <c r="BG572" s="172"/>
      <c r="BH572" s="172"/>
      <c r="BI572" s="172"/>
      <c r="BJ572" s="172"/>
      <c r="BK572" s="172"/>
      <c r="BL572" s="172"/>
      <c r="BM572" s="172"/>
      <c r="BN572" s="173"/>
      <c r="BO572" s="173"/>
      <c r="BP572" s="174"/>
      <c r="BQ572" s="172"/>
      <c r="BR572" s="172"/>
    </row>
    <row r="573" spans="56:70" s="156" customFormat="1" x14ac:dyDescent="0.15">
      <c r="BD573" s="172"/>
      <c r="BE573" s="172"/>
      <c r="BF573" s="172"/>
      <c r="BG573" s="172"/>
      <c r="BH573" s="172"/>
      <c r="BI573" s="172"/>
      <c r="BJ573" s="172"/>
      <c r="BK573" s="172"/>
      <c r="BL573" s="172"/>
      <c r="BM573" s="172"/>
      <c r="BN573" s="173"/>
      <c r="BO573" s="173"/>
      <c r="BP573" s="174"/>
      <c r="BQ573" s="172"/>
      <c r="BR573" s="172"/>
    </row>
    <row r="574" spans="56:70" s="156" customFormat="1" x14ac:dyDescent="0.15">
      <c r="BD574" s="172"/>
      <c r="BE574" s="172"/>
      <c r="BF574" s="172"/>
      <c r="BG574" s="172"/>
      <c r="BH574" s="172"/>
      <c r="BI574" s="172"/>
      <c r="BJ574" s="172"/>
      <c r="BK574" s="172"/>
      <c r="BL574" s="172"/>
      <c r="BM574" s="172"/>
      <c r="BN574" s="173"/>
      <c r="BO574" s="173"/>
      <c r="BP574" s="174"/>
      <c r="BQ574" s="172"/>
      <c r="BR574" s="172"/>
    </row>
    <row r="575" spans="56:70" s="156" customFormat="1" x14ac:dyDescent="0.15">
      <c r="BD575" s="172"/>
      <c r="BE575" s="172"/>
      <c r="BF575" s="172"/>
      <c r="BG575" s="172"/>
      <c r="BH575" s="172"/>
      <c r="BI575" s="172"/>
      <c r="BJ575" s="172"/>
      <c r="BK575" s="172"/>
      <c r="BL575" s="172"/>
      <c r="BM575" s="172"/>
      <c r="BN575" s="173"/>
      <c r="BO575" s="173"/>
      <c r="BP575" s="174"/>
      <c r="BQ575" s="172"/>
      <c r="BR575" s="172"/>
    </row>
    <row r="576" spans="56:70" s="156" customFormat="1" x14ac:dyDescent="0.15">
      <c r="BD576" s="172"/>
      <c r="BE576" s="172"/>
      <c r="BF576" s="172"/>
      <c r="BG576" s="172"/>
      <c r="BH576" s="172"/>
      <c r="BI576" s="172"/>
      <c r="BJ576" s="172"/>
      <c r="BK576" s="172"/>
      <c r="BL576" s="172"/>
      <c r="BM576" s="172"/>
      <c r="BN576" s="173"/>
      <c r="BO576" s="173"/>
      <c r="BP576" s="174"/>
      <c r="BQ576" s="172"/>
      <c r="BR576" s="172"/>
    </row>
    <row r="577" spans="56:70" s="156" customFormat="1" x14ac:dyDescent="0.15">
      <c r="BD577" s="172"/>
      <c r="BE577" s="172"/>
      <c r="BF577" s="172"/>
      <c r="BG577" s="172"/>
      <c r="BH577" s="172"/>
      <c r="BI577" s="172"/>
      <c r="BJ577" s="172"/>
      <c r="BK577" s="172"/>
      <c r="BL577" s="172"/>
      <c r="BM577" s="172"/>
      <c r="BN577" s="173"/>
      <c r="BO577" s="173"/>
      <c r="BP577" s="174"/>
      <c r="BQ577" s="172"/>
      <c r="BR577" s="172"/>
    </row>
    <row r="578" spans="56:70" s="156" customFormat="1" x14ac:dyDescent="0.15">
      <c r="BD578" s="172"/>
      <c r="BE578" s="172"/>
      <c r="BF578" s="172"/>
      <c r="BG578" s="172"/>
      <c r="BH578" s="172"/>
      <c r="BI578" s="172"/>
      <c r="BJ578" s="172"/>
      <c r="BK578" s="172"/>
      <c r="BL578" s="172"/>
      <c r="BM578" s="172"/>
      <c r="BN578" s="173"/>
      <c r="BO578" s="173"/>
      <c r="BP578" s="174"/>
      <c r="BQ578" s="172"/>
      <c r="BR578" s="172"/>
    </row>
    <row r="579" spans="56:70" s="156" customFormat="1" x14ac:dyDescent="0.15">
      <c r="BD579" s="172"/>
      <c r="BE579" s="172"/>
      <c r="BF579" s="172"/>
      <c r="BG579" s="172"/>
      <c r="BH579" s="172"/>
      <c r="BI579" s="172"/>
      <c r="BJ579" s="172"/>
      <c r="BK579" s="172"/>
      <c r="BL579" s="172"/>
      <c r="BM579" s="172"/>
      <c r="BN579" s="173"/>
      <c r="BO579" s="173"/>
      <c r="BP579" s="174"/>
      <c r="BQ579" s="172"/>
      <c r="BR579" s="172"/>
    </row>
    <row r="580" spans="56:70" s="156" customFormat="1" x14ac:dyDescent="0.15">
      <c r="BD580" s="172"/>
      <c r="BE580" s="172"/>
      <c r="BF580" s="172"/>
      <c r="BG580" s="172"/>
      <c r="BH580" s="172"/>
      <c r="BI580" s="172"/>
      <c r="BJ580" s="172"/>
      <c r="BK580" s="172"/>
      <c r="BL580" s="172"/>
      <c r="BM580" s="172"/>
      <c r="BN580" s="173"/>
      <c r="BO580" s="173"/>
      <c r="BP580" s="174"/>
      <c r="BQ580" s="172"/>
      <c r="BR580" s="172"/>
    </row>
    <row r="581" spans="56:70" s="156" customFormat="1" x14ac:dyDescent="0.15">
      <c r="BD581" s="172"/>
      <c r="BE581" s="172"/>
      <c r="BF581" s="172"/>
      <c r="BG581" s="172"/>
      <c r="BH581" s="172"/>
      <c r="BI581" s="172"/>
      <c r="BJ581" s="172"/>
      <c r="BK581" s="172"/>
      <c r="BL581" s="172"/>
      <c r="BM581" s="172"/>
      <c r="BN581" s="173"/>
      <c r="BO581" s="173"/>
      <c r="BP581" s="174"/>
      <c r="BQ581" s="172"/>
      <c r="BR581" s="172"/>
    </row>
    <row r="582" spans="56:70" s="156" customFormat="1" x14ac:dyDescent="0.15">
      <c r="BD582" s="172"/>
      <c r="BE582" s="172"/>
      <c r="BF582" s="172"/>
      <c r="BG582" s="172"/>
      <c r="BH582" s="172"/>
      <c r="BI582" s="172"/>
      <c r="BJ582" s="172"/>
      <c r="BK582" s="172"/>
      <c r="BL582" s="172"/>
      <c r="BM582" s="172"/>
      <c r="BN582" s="173"/>
      <c r="BO582" s="173"/>
      <c r="BP582" s="174"/>
      <c r="BQ582" s="172"/>
      <c r="BR582" s="172"/>
    </row>
    <row r="583" spans="56:70" s="156" customFormat="1" x14ac:dyDescent="0.15">
      <c r="BD583" s="172"/>
      <c r="BE583" s="172"/>
      <c r="BF583" s="172"/>
      <c r="BG583" s="172"/>
      <c r="BH583" s="172"/>
      <c r="BI583" s="172"/>
      <c r="BJ583" s="172"/>
      <c r="BK583" s="172"/>
      <c r="BL583" s="172"/>
      <c r="BM583" s="172"/>
      <c r="BN583" s="173"/>
      <c r="BO583" s="173"/>
      <c r="BP583" s="174"/>
      <c r="BQ583" s="172"/>
      <c r="BR583" s="172"/>
    </row>
    <row r="584" spans="56:70" s="156" customFormat="1" x14ac:dyDescent="0.15">
      <c r="BD584" s="172"/>
      <c r="BE584" s="172"/>
      <c r="BF584" s="172"/>
      <c r="BG584" s="172"/>
      <c r="BH584" s="172"/>
      <c r="BI584" s="172"/>
      <c r="BJ584" s="172"/>
      <c r="BK584" s="172"/>
      <c r="BL584" s="172"/>
      <c r="BM584" s="172"/>
      <c r="BN584" s="173"/>
      <c r="BO584" s="173"/>
      <c r="BP584" s="174"/>
      <c r="BQ584" s="172"/>
      <c r="BR584" s="172"/>
    </row>
    <row r="585" spans="56:70" s="156" customFormat="1" x14ac:dyDescent="0.15">
      <c r="BD585" s="172"/>
      <c r="BE585" s="172"/>
      <c r="BF585" s="172"/>
      <c r="BG585" s="172"/>
      <c r="BH585" s="172"/>
      <c r="BI585" s="172"/>
      <c r="BJ585" s="172"/>
      <c r="BK585" s="172"/>
      <c r="BL585" s="172"/>
      <c r="BM585" s="172"/>
      <c r="BN585" s="173"/>
      <c r="BO585" s="173"/>
      <c r="BP585" s="174"/>
      <c r="BQ585" s="172"/>
      <c r="BR585" s="172"/>
    </row>
    <row r="586" spans="56:70" s="156" customFormat="1" x14ac:dyDescent="0.15">
      <c r="BD586" s="172"/>
      <c r="BE586" s="172"/>
      <c r="BF586" s="172"/>
      <c r="BG586" s="172"/>
      <c r="BH586" s="172"/>
      <c r="BI586" s="172"/>
      <c r="BJ586" s="172"/>
      <c r="BK586" s="172"/>
      <c r="BL586" s="172"/>
      <c r="BM586" s="172"/>
      <c r="BN586" s="173"/>
      <c r="BO586" s="173"/>
      <c r="BP586" s="174"/>
      <c r="BQ586" s="172"/>
      <c r="BR586" s="172"/>
    </row>
    <row r="587" spans="56:70" s="156" customFormat="1" x14ac:dyDescent="0.15">
      <c r="BD587" s="172"/>
      <c r="BE587" s="172"/>
      <c r="BF587" s="172"/>
      <c r="BG587" s="172"/>
      <c r="BH587" s="172"/>
      <c r="BI587" s="172"/>
      <c r="BJ587" s="172"/>
      <c r="BK587" s="172"/>
      <c r="BL587" s="172"/>
      <c r="BM587" s="172"/>
      <c r="BN587" s="173"/>
      <c r="BO587" s="173"/>
      <c r="BP587" s="174"/>
      <c r="BQ587" s="172"/>
      <c r="BR587" s="172"/>
    </row>
    <row r="588" spans="56:70" s="156" customFormat="1" x14ac:dyDescent="0.15">
      <c r="BD588" s="172"/>
      <c r="BE588" s="172"/>
      <c r="BF588" s="172"/>
      <c r="BG588" s="172"/>
      <c r="BH588" s="172"/>
      <c r="BI588" s="172"/>
      <c r="BJ588" s="172"/>
      <c r="BK588" s="172"/>
      <c r="BL588" s="172"/>
      <c r="BM588" s="172"/>
      <c r="BN588" s="173"/>
      <c r="BO588" s="173"/>
      <c r="BP588" s="174"/>
      <c r="BQ588" s="172"/>
      <c r="BR588" s="172"/>
    </row>
    <row r="589" spans="56:70" s="156" customFormat="1" x14ac:dyDescent="0.15">
      <c r="BD589" s="172"/>
      <c r="BE589" s="172"/>
      <c r="BF589" s="172"/>
      <c r="BG589" s="172"/>
      <c r="BH589" s="172"/>
      <c r="BI589" s="172"/>
      <c r="BJ589" s="172"/>
      <c r="BK589" s="172"/>
      <c r="BL589" s="172"/>
      <c r="BM589" s="172"/>
      <c r="BN589" s="173"/>
      <c r="BO589" s="173"/>
      <c r="BP589" s="174"/>
      <c r="BQ589" s="172"/>
      <c r="BR589" s="172"/>
    </row>
    <row r="590" spans="56:70" s="156" customFormat="1" x14ac:dyDescent="0.15">
      <c r="BD590" s="172"/>
      <c r="BE590" s="172"/>
      <c r="BF590" s="172"/>
      <c r="BG590" s="172"/>
      <c r="BH590" s="172"/>
      <c r="BI590" s="172"/>
      <c r="BJ590" s="172"/>
      <c r="BK590" s="172"/>
      <c r="BL590" s="172"/>
      <c r="BM590" s="172"/>
      <c r="BN590" s="173"/>
      <c r="BO590" s="173"/>
      <c r="BP590" s="174"/>
      <c r="BQ590" s="172"/>
      <c r="BR590" s="172"/>
    </row>
    <row r="591" spans="56:70" s="156" customFormat="1" x14ac:dyDescent="0.15">
      <c r="BD591" s="172"/>
      <c r="BE591" s="172"/>
      <c r="BF591" s="172"/>
      <c r="BG591" s="172"/>
      <c r="BH591" s="172"/>
      <c r="BI591" s="172"/>
      <c r="BJ591" s="172"/>
      <c r="BK591" s="172"/>
      <c r="BL591" s="172"/>
      <c r="BM591" s="172"/>
      <c r="BN591" s="173"/>
      <c r="BO591" s="173"/>
      <c r="BP591" s="174"/>
      <c r="BQ591" s="172"/>
      <c r="BR591" s="172"/>
    </row>
    <row r="592" spans="56:70" s="156" customFormat="1" x14ac:dyDescent="0.15">
      <c r="BD592" s="172"/>
      <c r="BE592" s="172"/>
      <c r="BF592" s="172"/>
      <c r="BG592" s="172"/>
      <c r="BH592" s="172"/>
      <c r="BI592" s="172"/>
      <c r="BJ592" s="172"/>
      <c r="BK592" s="172"/>
      <c r="BL592" s="172"/>
      <c r="BM592" s="172"/>
      <c r="BN592" s="173"/>
      <c r="BO592" s="173"/>
      <c r="BP592" s="174"/>
      <c r="BQ592" s="172"/>
      <c r="BR592" s="172"/>
    </row>
    <row r="593" spans="56:70" s="156" customFormat="1" x14ac:dyDescent="0.15">
      <c r="BD593" s="172"/>
      <c r="BE593" s="172"/>
      <c r="BF593" s="172"/>
      <c r="BG593" s="172"/>
      <c r="BH593" s="172"/>
      <c r="BI593" s="172"/>
      <c r="BJ593" s="172"/>
      <c r="BK593" s="172"/>
      <c r="BL593" s="172"/>
      <c r="BM593" s="172"/>
      <c r="BN593" s="173"/>
      <c r="BO593" s="173"/>
      <c r="BP593" s="174"/>
      <c r="BQ593" s="172"/>
      <c r="BR593" s="172"/>
    </row>
    <row r="594" spans="56:70" s="156" customFormat="1" x14ac:dyDescent="0.15">
      <c r="BD594" s="172"/>
      <c r="BE594" s="172"/>
      <c r="BF594" s="172"/>
      <c r="BG594" s="172"/>
      <c r="BH594" s="172"/>
      <c r="BI594" s="172"/>
      <c r="BJ594" s="172"/>
      <c r="BK594" s="172"/>
      <c r="BL594" s="172"/>
      <c r="BM594" s="172"/>
      <c r="BN594" s="173"/>
      <c r="BO594" s="173"/>
      <c r="BP594" s="174"/>
      <c r="BQ594" s="172"/>
      <c r="BR594" s="172"/>
    </row>
    <row r="595" spans="56:70" s="156" customFormat="1" x14ac:dyDescent="0.15">
      <c r="BD595" s="172"/>
      <c r="BE595" s="172"/>
      <c r="BF595" s="172"/>
      <c r="BG595" s="172"/>
      <c r="BH595" s="172"/>
      <c r="BI595" s="172"/>
      <c r="BJ595" s="172"/>
      <c r="BK595" s="172"/>
      <c r="BL595" s="172"/>
      <c r="BM595" s="172"/>
      <c r="BN595" s="173"/>
      <c r="BO595" s="173"/>
      <c r="BP595" s="174"/>
      <c r="BQ595" s="172"/>
      <c r="BR595" s="172"/>
    </row>
    <row r="596" spans="56:70" s="156" customFormat="1" x14ac:dyDescent="0.15">
      <c r="BD596" s="172"/>
      <c r="BE596" s="172"/>
      <c r="BF596" s="172"/>
      <c r="BG596" s="172"/>
      <c r="BH596" s="172"/>
      <c r="BI596" s="172"/>
      <c r="BJ596" s="172"/>
      <c r="BK596" s="172"/>
      <c r="BL596" s="172"/>
      <c r="BM596" s="172"/>
      <c r="BN596" s="173"/>
      <c r="BO596" s="173"/>
      <c r="BP596" s="174"/>
      <c r="BQ596" s="172"/>
      <c r="BR596" s="172"/>
    </row>
    <row r="597" spans="56:70" s="156" customFormat="1" x14ac:dyDescent="0.15">
      <c r="BD597" s="172"/>
      <c r="BE597" s="172"/>
      <c r="BF597" s="172"/>
      <c r="BG597" s="172"/>
      <c r="BH597" s="172"/>
      <c r="BI597" s="172"/>
      <c r="BJ597" s="172"/>
      <c r="BK597" s="172"/>
      <c r="BL597" s="172"/>
      <c r="BM597" s="172"/>
      <c r="BN597" s="173"/>
      <c r="BO597" s="173"/>
      <c r="BP597" s="174"/>
      <c r="BQ597" s="172"/>
      <c r="BR597" s="172"/>
    </row>
    <row r="598" spans="56:70" s="156" customFormat="1" x14ac:dyDescent="0.15">
      <c r="BD598" s="172"/>
      <c r="BE598" s="172"/>
      <c r="BF598" s="172"/>
      <c r="BG598" s="172"/>
      <c r="BH598" s="172"/>
      <c r="BI598" s="172"/>
      <c r="BJ598" s="172"/>
      <c r="BK598" s="172"/>
      <c r="BL598" s="172"/>
      <c r="BM598" s="172"/>
      <c r="BN598" s="173"/>
      <c r="BO598" s="173"/>
      <c r="BP598" s="174"/>
      <c r="BQ598" s="172"/>
      <c r="BR598" s="172"/>
    </row>
    <row r="599" spans="56:70" s="156" customFormat="1" x14ac:dyDescent="0.15">
      <c r="BD599" s="172"/>
      <c r="BE599" s="172"/>
      <c r="BF599" s="172"/>
      <c r="BG599" s="172"/>
      <c r="BH599" s="172"/>
      <c r="BI599" s="172"/>
      <c r="BJ599" s="172"/>
      <c r="BK599" s="172"/>
      <c r="BL599" s="172"/>
      <c r="BM599" s="172"/>
      <c r="BN599" s="173"/>
      <c r="BO599" s="173"/>
      <c r="BP599" s="174"/>
      <c r="BQ599" s="172"/>
      <c r="BR599" s="172"/>
    </row>
    <row r="600" spans="56:70" s="156" customFormat="1" x14ac:dyDescent="0.15">
      <c r="BD600" s="172"/>
      <c r="BE600" s="172"/>
      <c r="BF600" s="172"/>
      <c r="BG600" s="172"/>
      <c r="BH600" s="172"/>
      <c r="BI600" s="172"/>
      <c r="BJ600" s="172"/>
      <c r="BK600" s="172"/>
      <c r="BL600" s="172"/>
      <c r="BM600" s="172"/>
      <c r="BN600" s="173"/>
      <c r="BO600" s="173"/>
      <c r="BP600" s="174"/>
      <c r="BQ600" s="172"/>
      <c r="BR600" s="172"/>
    </row>
    <row r="601" spans="56:70" s="156" customFormat="1" x14ac:dyDescent="0.15">
      <c r="BD601" s="172"/>
      <c r="BE601" s="172"/>
      <c r="BF601" s="172"/>
      <c r="BG601" s="172"/>
      <c r="BH601" s="172"/>
      <c r="BI601" s="172"/>
      <c r="BJ601" s="172"/>
      <c r="BK601" s="172"/>
      <c r="BL601" s="172"/>
      <c r="BM601" s="172"/>
      <c r="BN601" s="173"/>
      <c r="BO601" s="173"/>
      <c r="BP601" s="174"/>
      <c r="BQ601" s="172"/>
      <c r="BR601" s="172"/>
    </row>
    <row r="602" spans="56:70" s="156" customFormat="1" x14ac:dyDescent="0.15">
      <c r="BD602" s="172"/>
      <c r="BE602" s="172"/>
      <c r="BF602" s="172"/>
      <c r="BG602" s="172"/>
      <c r="BH602" s="172"/>
      <c r="BI602" s="172"/>
      <c r="BJ602" s="172"/>
      <c r="BK602" s="172"/>
      <c r="BL602" s="172"/>
      <c r="BM602" s="172"/>
      <c r="BN602" s="173"/>
      <c r="BO602" s="173"/>
      <c r="BP602" s="174"/>
      <c r="BQ602" s="172"/>
      <c r="BR602" s="172"/>
    </row>
    <row r="603" spans="56:70" s="156" customFormat="1" x14ac:dyDescent="0.15">
      <c r="BD603" s="172"/>
      <c r="BE603" s="172"/>
      <c r="BF603" s="172"/>
      <c r="BG603" s="172"/>
      <c r="BH603" s="172"/>
      <c r="BI603" s="172"/>
      <c r="BJ603" s="172"/>
      <c r="BK603" s="172"/>
      <c r="BL603" s="172"/>
      <c r="BM603" s="172"/>
      <c r="BN603" s="173"/>
      <c r="BO603" s="173"/>
      <c r="BP603" s="174"/>
      <c r="BQ603" s="172"/>
      <c r="BR603" s="172"/>
    </row>
    <row r="604" spans="56:70" s="156" customFormat="1" x14ac:dyDescent="0.15">
      <c r="BD604" s="172"/>
      <c r="BE604" s="172"/>
      <c r="BF604" s="172"/>
      <c r="BG604" s="172"/>
      <c r="BH604" s="172"/>
      <c r="BI604" s="172"/>
      <c r="BJ604" s="172"/>
      <c r="BK604" s="172"/>
      <c r="BL604" s="172"/>
      <c r="BM604" s="172"/>
      <c r="BN604" s="173"/>
      <c r="BO604" s="173"/>
      <c r="BP604" s="174"/>
      <c r="BQ604" s="172"/>
      <c r="BR604" s="172"/>
    </row>
    <row r="605" spans="56:70" s="156" customFormat="1" x14ac:dyDescent="0.15">
      <c r="BD605" s="172"/>
      <c r="BE605" s="172"/>
      <c r="BF605" s="172"/>
      <c r="BG605" s="172"/>
      <c r="BH605" s="172"/>
      <c r="BI605" s="172"/>
      <c r="BJ605" s="172"/>
      <c r="BK605" s="172"/>
      <c r="BL605" s="172"/>
      <c r="BM605" s="172"/>
      <c r="BN605" s="173"/>
      <c r="BO605" s="173"/>
      <c r="BP605" s="174"/>
      <c r="BQ605" s="172"/>
      <c r="BR605" s="172"/>
    </row>
    <row r="606" spans="56:70" s="156" customFormat="1" x14ac:dyDescent="0.15">
      <c r="BD606" s="172"/>
      <c r="BE606" s="172"/>
      <c r="BF606" s="172"/>
      <c r="BG606" s="172"/>
      <c r="BH606" s="172"/>
      <c r="BI606" s="172"/>
      <c r="BJ606" s="172"/>
      <c r="BK606" s="172"/>
      <c r="BL606" s="172"/>
      <c r="BM606" s="172"/>
      <c r="BN606" s="173"/>
      <c r="BO606" s="173"/>
      <c r="BP606" s="174"/>
      <c r="BQ606" s="172"/>
      <c r="BR606" s="172"/>
    </row>
    <row r="607" spans="56:70" s="156" customFormat="1" x14ac:dyDescent="0.15">
      <c r="BD607" s="172"/>
      <c r="BE607" s="172"/>
      <c r="BF607" s="172"/>
      <c r="BG607" s="172"/>
      <c r="BH607" s="172"/>
      <c r="BI607" s="172"/>
      <c r="BJ607" s="172"/>
      <c r="BK607" s="172"/>
      <c r="BL607" s="172"/>
      <c r="BM607" s="172"/>
      <c r="BN607" s="173"/>
      <c r="BO607" s="173"/>
      <c r="BP607" s="174"/>
      <c r="BQ607" s="172"/>
      <c r="BR607" s="172"/>
    </row>
    <row r="608" spans="56:70" s="156" customFormat="1" x14ac:dyDescent="0.15">
      <c r="BD608" s="172"/>
      <c r="BE608" s="172"/>
      <c r="BF608" s="172"/>
      <c r="BG608" s="172"/>
      <c r="BH608" s="172"/>
      <c r="BI608" s="172"/>
      <c r="BJ608" s="172"/>
      <c r="BK608" s="172"/>
      <c r="BL608" s="172"/>
      <c r="BM608" s="172"/>
      <c r="BN608" s="173"/>
      <c r="BO608" s="173"/>
      <c r="BP608" s="174"/>
      <c r="BQ608" s="172"/>
      <c r="BR608" s="172"/>
    </row>
    <row r="609" spans="56:70" s="156" customFormat="1" x14ac:dyDescent="0.15">
      <c r="BD609" s="172"/>
      <c r="BE609" s="172"/>
      <c r="BF609" s="172"/>
      <c r="BG609" s="172"/>
      <c r="BH609" s="172"/>
      <c r="BI609" s="172"/>
      <c r="BJ609" s="172"/>
      <c r="BK609" s="172"/>
      <c r="BL609" s="172"/>
      <c r="BM609" s="172"/>
      <c r="BN609" s="173"/>
      <c r="BO609" s="173"/>
      <c r="BP609" s="174"/>
      <c r="BQ609" s="172"/>
      <c r="BR609" s="172"/>
    </row>
    <row r="610" spans="56:70" s="156" customFormat="1" x14ac:dyDescent="0.15">
      <c r="BD610" s="172"/>
      <c r="BE610" s="172"/>
      <c r="BF610" s="172"/>
      <c r="BG610" s="172"/>
      <c r="BH610" s="172"/>
      <c r="BI610" s="172"/>
      <c r="BJ610" s="172"/>
      <c r="BK610" s="172"/>
      <c r="BL610" s="172"/>
      <c r="BM610" s="172"/>
      <c r="BN610" s="173"/>
      <c r="BO610" s="173"/>
      <c r="BP610" s="174"/>
      <c r="BQ610" s="172"/>
      <c r="BR610" s="172"/>
    </row>
    <row r="611" spans="56:70" s="156" customFormat="1" x14ac:dyDescent="0.15">
      <c r="BD611" s="172"/>
      <c r="BE611" s="172"/>
      <c r="BF611" s="172"/>
      <c r="BG611" s="172"/>
      <c r="BH611" s="172"/>
      <c r="BI611" s="172"/>
      <c r="BJ611" s="172"/>
      <c r="BK611" s="172"/>
      <c r="BL611" s="172"/>
      <c r="BM611" s="172"/>
      <c r="BN611" s="173"/>
      <c r="BO611" s="173"/>
      <c r="BP611" s="174"/>
      <c r="BQ611" s="172"/>
      <c r="BR611" s="172"/>
    </row>
    <row r="612" spans="56:70" s="156" customFormat="1" x14ac:dyDescent="0.15">
      <c r="BD612" s="172"/>
      <c r="BE612" s="172"/>
      <c r="BF612" s="172"/>
      <c r="BG612" s="172"/>
      <c r="BH612" s="172"/>
      <c r="BI612" s="172"/>
      <c r="BJ612" s="172"/>
      <c r="BK612" s="172"/>
      <c r="BL612" s="172"/>
      <c r="BM612" s="172"/>
      <c r="BN612" s="173"/>
      <c r="BO612" s="173"/>
      <c r="BP612" s="174"/>
      <c r="BQ612" s="172"/>
      <c r="BR612" s="172"/>
    </row>
    <row r="613" spans="56:70" s="156" customFormat="1" x14ac:dyDescent="0.15">
      <c r="BD613" s="172"/>
      <c r="BE613" s="172"/>
      <c r="BF613" s="172"/>
      <c r="BG613" s="172"/>
      <c r="BH613" s="172"/>
      <c r="BI613" s="172"/>
      <c r="BJ613" s="172"/>
      <c r="BK613" s="172"/>
      <c r="BL613" s="172"/>
      <c r="BM613" s="172"/>
      <c r="BN613" s="173"/>
      <c r="BO613" s="173"/>
      <c r="BP613" s="174"/>
      <c r="BQ613" s="172"/>
      <c r="BR613" s="172"/>
    </row>
    <row r="614" spans="56:70" s="156" customFormat="1" x14ac:dyDescent="0.15">
      <c r="BD614" s="172"/>
      <c r="BE614" s="172"/>
      <c r="BF614" s="172"/>
      <c r="BG614" s="172"/>
      <c r="BH614" s="172"/>
      <c r="BI614" s="172"/>
      <c r="BJ614" s="172"/>
      <c r="BK614" s="172"/>
      <c r="BL614" s="172"/>
      <c r="BM614" s="172"/>
      <c r="BN614" s="173"/>
      <c r="BO614" s="173"/>
      <c r="BP614" s="174"/>
      <c r="BQ614" s="172"/>
      <c r="BR614" s="172"/>
    </row>
    <row r="615" spans="56:70" s="156" customFormat="1" x14ac:dyDescent="0.15">
      <c r="BD615" s="172"/>
      <c r="BE615" s="172"/>
      <c r="BF615" s="172"/>
      <c r="BG615" s="172"/>
      <c r="BH615" s="172"/>
      <c r="BI615" s="172"/>
      <c r="BJ615" s="172"/>
      <c r="BK615" s="172"/>
      <c r="BL615" s="172"/>
      <c r="BM615" s="172"/>
      <c r="BN615" s="173"/>
      <c r="BO615" s="173"/>
      <c r="BP615" s="174"/>
      <c r="BQ615" s="172"/>
      <c r="BR615" s="172"/>
    </row>
    <row r="616" spans="56:70" s="156" customFormat="1" x14ac:dyDescent="0.15">
      <c r="BD616" s="172"/>
      <c r="BE616" s="172"/>
      <c r="BF616" s="172"/>
      <c r="BG616" s="172"/>
      <c r="BH616" s="172"/>
      <c r="BI616" s="172"/>
      <c r="BJ616" s="172"/>
      <c r="BK616" s="172"/>
      <c r="BL616" s="172"/>
      <c r="BM616" s="172"/>
      <c r="BN616" s="173"/>
      <c r="BO616" s="173"/>
      <c r="BP616" s="174"/>
      <c r="BQ616" s="172"/>
      <c r="BR616" s="172"/>
    </row>
    <row r="617" spans="56:70" s="156" customFormat="1" x14ac:dyDescent="0.15">
      <c r="BD617" s="172"/>
      <c r="BE617" s="172"/>
      <c r="BF617" s="172"/>
      <c r="BG617" s="172"/>
      <c r="BH617" s="172"/>
      <c r="BI617" s="172"/>
      <c r="BJ617" s="172"/>
      <c r="BK617" s="172"/>
      <c r="BL617" s="172"/>
      <c r="BM617" s="172"/>
      <c r="BN617" s="173"/>
      <c r="BO617" s="173"/>
      <c r="BP617" s="174"/>
      <c r="BQ617" s="172"/>
      <c r="BR617" s="172"/>
    </row>
    <row r="618" spans="56:70" s="156" customFormat="1" x14ac:dyDescent="0.15">
      <c r="BD618" s="172"/>
      <c r="BE618" s="172"/>
      <c r="BF618" s="172"/>
      <c r="BG618" s="172"/>
      <c r="BH618" s="172"/>
      <c r="BI618" s="172"/>
      <c r="BJ618" s="172"/>
      <c r="BK618" s="172"/>
      <c r="BL618" s="172"/>
      <c r="BM618" s="172"/>
      <c r="BN618" s="173"/>
      <c r="BO618" s="173"/>
      <c r="BP618" s="174"/>
      <c r="BQ618" s="172"/>
      <c r="BR618" s="172"/>
    </row>
    <row r="619" spans="56:70" s="156" customFormat="1" x14ac:dyDescent="0.15">
      <c r="BD619" s="172"/>
      <c r="BE619" s="172"/>
      <c r="BF619" s="172"/>
      <c r="BG619" s="172"/>
      <c r="BH619" s="172"/>
      <c r="BI619" s="172"/>
      <c r="BJ619" s="172"/>
      <c r="BK619" s="172"/>
      <c r="BL619" s="172"/>
      <c r="BM619" s="172"/>
      <c r="BN619" s="173"/>
      <c r="BO619" s="173"/>
      <c r="BP619" s="174"/>
      <c r="BQ619" s="172"/>
      <c r="BR619" s="172"/>
    </row>
    <row r="620" spans="56:70" s="156" customFormat="1" x14ac:dyDescent="0.15">
      <c r="BD620" s="172"/>
      <c r="BE620" s="172"/>
      <c r="BF620" s="172"/>
      <c r="BG620" s="172"/>
      <c r="BH620" s="172"/>
      <c r="BI620" s="172"/>
      <c r="BJ620" s="172"/>
      <c r="BK620" s="172"/>
      <c r="BL620" s="172"/>
      <c r="BM620" s="172"/>
      <c r="BN620" s="173"/>
      <c r="BO620" s="173"/>
      <c r="BP620" s="174"/>
      <c r="BQ620" s="172"/>
      <c r="BR620" s="172"/>
    </row>
    <row r="621" spans="56:70" s="156" customFormat="1" x14ac:dyDescent="0.15">
      <c r="BD621" s="172"/>
      <c r="BE621" s="172"/>
      <c r="BF621" s="172"/>
      <c r="BG621" s="172"/>
      <c r="BH621" s="172"/>
      <c r="BI621" s="172"/>
      <c r="BJ621" s="172"/>
      <c r="BK621" s="172"/>
      <c r="BL621" s="172"/>
      <c r="BM621" s="172"/>
      <c r="BN621" s="173"/>
      <c r="BO621" s="173"/>
      <c r="BP621" s="174"/>
      <c r="BQ621" s="172"/>
      <c r="BR621" s="172"/>
    </row>
    <row r="622" spans="56:70" s="156" customFormat="1" x14ac:dyDescent="0.15">
      <c r="BD622" s="172"/>
      <c r="BE622" s="172"/>
      <c r="BF622" s="172"/>
      <c r="BG622" s="172"/>
      <c r="BH622" s="172"/>
      <c r="BI622" s="172"/>
      <c r="BJ622" s="172"/>
      <c r="BK622" s="172"/>
      <c r="BL622" s="172"/>
      <c r="BM622" s="172"/>
      <c r="BN622" s="173"/>
      <c r="BO622" s="173"/>
      <c r="BP622" s="174"/>
      <c r="BQ622" s="172"/>
      <c r="BR622" s="172"/>
    </row>
    <row r="623" spans="56:70" s="156" customFormat="1" x14ac:dyDescent="0.15">
      <c r="BD623" s="172"/>
      <c r="BE623" s="172"/>
      <c r="BF623" s="172"/>
      <c r="BG623" s="172"/>
      <c r="BH623" s="172"/>
      <c r="BI623" s="172"/>
      <c r="BJ623" s="172"/>
      <c r="BK623" s="172"/>
      <c r="BL623" s="172"/>
      <c r="BM623" s="172"/>
      <c r="BN623" s="173"/>
      <c r="BO623" s="173"/>
      <c r="BP623" s="174"/>
      <c r="BQ623" s="172"/>
      <c r="BR623" s="172"/>
    </row>
    <row r="624" spans="56:70" s="156" customFormat="1" x14ac:dyDescent="0.15">
      <c r="BD624" s="172"/>
      <c r="BE624" s="172"/>
      <c r="BF624" s="172"/>
      <c r="BG624" s="172"/>
      <c r="BH624" s="172"/>
      <c r="BI624" s="172"/>
      <c r="BJ624" s="172"/>
      <c r="BK624" s="172"/>
      <c r="BL624" s="172"/>
      <c r="BM624" s="172"/>
      <c r="BN624" s="173"/>
      <c r="BO624" s="173"/>
      <c r="BP624" s="174"/>
      <c r="BQ624" s="172"/>
      <c r="BR624" s="172"/>
    </row>
    <row r="625" spans="56:70" s="156" customFormat="1" x14ac:dyDescent="0.15">
      <c r="BD625" s="172"/>
      <c r="BE625" s="172"/>
      <c r="BF625" s="172"/>
      <c r="BG625" s="172"/>
      <c r="BH625" s="172"/>
      <c r="BI625" s="172"/>
      <c r="BJ625" s="172"/>
      <c r="BK625" s="172"/>
      <c r="BL625" s="172"/>
      <c r="BM625" s="172"/>
      <c r="BN625" s="173"/>
      <c r="BO625" s="173"/>
      <c r="BP625" s="174"/>
      <c r="BQ625" s="172"/>
      <c r="BR625" s="172"/>
    </row>
    <row r="626" spans="56:70" s="156" customFormat="1" x14ac:dyDescent="0.15">
      <c r="BD626" s="172"/>
      <c r="BE626" s="172"/>
      <c r="BF626" s="172"/>
      <c r="BG626" s="172"/>
      <c r="BH626" s="172"/>
      <c r="BI626" s="172"/>
      <c r="BJ626" s="172"/>
      <c r="BK626" s="172"/>
      <c r="BL626" s="172"/>
      <c r="BM626" s="172"/>
      <c r="BN626" s="173"/>
      <c r="BO626" s="173"/>
      <c r="BP626" s="174"/>
      <c r="BQ626" s="172"/>
      <c r="BR626" s="172"/>
    </row>
    <row r="627" spans="56:70" s="156" customFormat="1" x14ac:dyDescent="0.15">
      <c r="BD627" s="172"/>
      <c r="BE627" s="172"/>
      <c r="BF627" s="172"/>
      <c r="BG627" s="172"/>
      <c r="BH627" s="172"/>
      <c r="BI627" s="172"/>
      <c r="BJ627" s="172"/>
      <c r="BK627" s="172"/>
      <c r="BL627" s="172"/>
      <c r="BM627" s="172"/>
      <c r="BN627" s="173"/>
      <c r="BO627" s="173"/>
      <c r="BP627" s="174"/>
      <c r="BQ627" s="172"/>
      <c r="BR627" s="172"/>
    </row>
    <row r="628" spans="56:70" s="156" customFormat="1" x14ac:dyDescent="0.15">
      <c r="BD628" s="172"/>
      <c r="BE628" s="172"/>
      <c r="BF628" s="172"/>
      <c r="BG628" s="172"/>
      <c r="BH628" s="172"/>
      <c r="BI628" s="172"/>
      <c r="BJ628" s="172"/>
      <c r="BK628" s="172"/>
      <c r="BL628" s="172"/>
      <c r="BM628" s="172"/>
      <c r="BN628" s="173"/>
      <c r="BO628" s="173"/>
      <c r="BP628" s="174"/>
      <c r="BQ628" s="172"/>
      <c r="BR628" s="172"/>
    </row>
    <row r="629" spans="56:70" s="156" customFormat="1" x14ac:dyDescent="0.15">
      <c r="BD629" s="172"/>
      <c r="BE629" s="172"/>
      <c r="BF629" s="172"/>
      <c r="BG629" s="172"/>
      <c r="BH629" s="172"/>
      <c r="BI629" s="172"/>
      <c r="BJ629" s="172"/>
      <c r="BK629" s="172"/>
      <c r="BL629" s="172"/>
      <c r="BM629" s="172"/>
      <c r="BN629" s="173"/>
      <c r="BO629" s="173"/>
      <c r="BP629" s="174"/>
      <c r="BQ629" s="172"/>
      <c r="BR629" s="172"/>
    </row>
    <row r="630" spans="56:70" s="156" customFormat="1" x14ac:dyDescent="0.15">
      <c r="BD630" s="172"/>
      <c r="BE630" s="172"/>
      <c r="BF630" s="172"/>
      <c r="BG630" s="172"/>
      <c r="BH630" s="172"/>
      <c r="BI630" s="172"/>
      <c r="BJ630" s="172"/>
      <c r="BK630" s="172"/>
      <c r="BL630" s="172"/>
      <c r="BM630" s="172"/>
      <c r="BN630" s="173"/>
      <c r="BO630" s="173"/>
      <c r="BP630" s="174"/>
      <c r="BQ630" s="172"/>
      <c r="BR630" s="172"/>
    </row>
    <row r="631" spans="56:70" s="156" customFormat="1" x14ac:dyDescent="0.15">
      <c r="BD631" s="172"/>
      <c r="BE631" s="172"/>
      <c r="BF631" s="172"/>
      <c r="BG631" s="172"/>
      <c r="BH631" s="172"/>
      <c r="BI631" s="172"/>
      <c r="BJ631" s="172"/>
      <c r="BK631" s="172"/>
      <c r="BL631" s="172"/>
      <c r="BM631" s="172"/>
      <c r="BN631" s="173"/>
      <c r="BO631" s="173"/>
      <c r="BP631" s="174"/>
      <c r="BQ631" s="172"/>
      <c r="BR631" s="172"/>
    </row>
    <row r="632" spans="56:70" s="156" customFormat="1" x14ac:dyDescent="0.15">
      <c r="BD632" s="172"/>
      <c r="BE632" s="172"/>
      <c r="BF632" s="172"/>
      <c r="BG632" s="172"/>
      <c r="BH632" s="172"/>
      <c r="BI632" s="172"/>
      <c r="BJ632" s="172"/>
      <c r="BK632" s="172"/>
      <c r="BL632" s="172"/>
      <c r="BM632" s="172"/>
      <c r="BN632" s="173"/>
      <c r="BO632" s="173"/>
      <c r="BP632" s="174"/>
      <c r="BQ632" s="172"/>
      <c r="BR632" s="172"/>
    </row>
    <row r="633" spans="56:70" s="156" customFormat="1" x14ac:dyDescent="0.15">
      <c r="BD633" s="172"/>
      <c r="BE633" s="172"/>
      <c r="BF633" s="172"/>
      <c r="BG633" s="172"/>
      <c r="BH633" s="172"/>
      <c r="BI633" s="172"/>
      <c r="BJ633" s="172"/>
      <c r="BK633" s="172"/>
      <c r="BL633" s="172"/>
      <c r="BM633" s="172"/>
      <c r="BN633" s="173"/>
      <c r="BO633" s="173"/>
      <c r="BP633" s="174"/>
      <c r="BQ633" s="172"/>
      <c r="BR633" s="172"/>
    </row>
    <row r="634" spans="56:70" s="156" customFormat="1" x14ac:dyDescent="0.15">
      <c r="BD634" s="172"/>
      <c r="BE634" s="172"/>
      <c r="BF634" s="172"/>
      <c r="BG634" s="172"/>
      <c r="BH634" s="172"/>
      <c r="BI634" s="172"/>
      <c r="BJ634" s="172"/>
      <c r="BK634" s="172"/>
      <c r="BL634" s="172"/>
      <c r="BM634" s="172"/>
      <c r="BN634" s="173"/>
      <c r="BO634" s="173"/>
      <c r="BP634" s="174"/>
      <c r="BQ634" s="172"/>
      <c r="BR634" s="172"/>
    </row>
    <row r="635" spans="56:70" s="156" customFormat="1" x14ac:dyDescent="0.15">
      <c r="BD635" s="172"/>
      <c r="BE635" s="172"/>
      <c r="BF635" s="172"/>
      <c r="BG635" s="172"/>
      <c r="BH635" s="172"/>
      <c r="BI635" s="172"/>
      <c r="BJ635" s="172"/>
      <c r="BK635" s="172"/>
      <c r="BL635" s="172"/>
      <c r="BM635" s="172"/>
      <c r="BN635" s="173"/>
      <c r="BO635" s="173"/>
      <c r="BP635" s="174"/>
      <c r="BQ635" s="172"/>
      <c r="BR635" s="172"/>
    </row>
    <row r="636" spans="56:70" s="156" customFormat="1" x14ac:dyDescent="0.15">
      <c r="BD636" s="172"/>
      <c r="BE636" s="172"/>
      <c r="BF636" s="172"/>
      <c r="BG636" s="172"/>
      <c r="BH636" s="172"/>
      <c r="BI636" s="172"/>
      <c r="BJ636" s="172"/>
      <c r="BK636" s="172"/>
      <c r="BL636" s="172"/>
      <c r="BM636" s="172"/>
      <c r="BN636" s="173"/>
      <c r="BO636" s="173"/>
      <c r="BP636" s="174"/>
      <c r="BQ636" s="172"/>
      <c r="BR636" s="172"/>
    </row>
    <row r="637" spans="56:70" s="156" customFormat="1" x14ac:dyDescent="0.15">
      <c r="BD637" s="172"/>
      <c r="BE637" s="172"/>
      <c r="BF637" s="172"/>
      <c r="BG637" s="172"/>
      <c r="BH637" s="172"/>
      <c r="BI637" s="172"/>
      <c r="BJ637" s="172"/>
      <c r="BK637" s="172"/>
      <c r="BL637" s="172"/>
      <c r="BM637" s="172"/>
      <c r="BN637" s="173"/>
      <c r="BO637" s="173"/>
      <c r="BP637" s="174"/>
      <c r="BQ637" s="172"/>
      <c r="BR637" s="172"/>
    </row>
    <row r="638" spans="56:70" s="156" customFormat="1" x14ac:dyDescent="0.15">
      <c r="BD638" s="172"/>
      <c r="BE638" s="172"/>
      <c r="BF638" s="172"/>
      <c r="BG638" s="172"/>
      <c r="BH638" s="172"/>
      <c r="BI638" s="172"/>
      <c r="BJ638" s="172"/>
      <c r="BK638" s="172"/>
      <c r="BL638" s="172"/>
      <c r="BM638" s="172"/>
      <c r="BN638" s="173"/>
      <c r="BO638" s="173"/>
      <c r="BP638" s="174"/>
      <c r="BQ638" s="172"/>
      <c r="BR638" s="172"/>
    </row>
    <row r="639" spans="56:70" s="156" customFormat="1" x14ac:dyDescent="0.15">
      <c r="BD639" s="172"/>
      <c r="BE639" s="172"/>
      <c r="BF639" s="172"/>
      <c r="BG639" s="172"/>
      <c r="BH639" s="172"/>
      <c r="BI639" s="172"/>
      <c r="BJ639" s="172"/>
      <c r="BK639" s="172"/>
      <c r="BL639" s="172"/>
      <c r="BM639" s="172"/>
      <c r="BN639" s="173"/>
      <c r="BO639" s="173"/>
      <c r="BP639" s="174"/>
      <c r="BQ639" s="172"/>
      <c r="BR639" s="172"/>
    </row>
    <row r="640" spans="56:70" s="156" customFormat="1" x14ac:dyDescent="0.15">
      <c r="BD640" s="172"/>
      <c r="BE640" s="172"/>
      <c r="BF640" s="172"/>
      <c r="BG640" s="172"/>
      <c r="BH640" s="172"/>
      <c r="BI640" s="172"/>
      <c r="BJ640" s="172"/>
      <c r="BK640" s="172"/>
      <c r="BL640" s="172"/>
      <c r="BM640" s="172"/>
      <c r="BN640" s="173"/>
      <c r="BO640" s="173"/>
      <c r="BP640" s="174"/>
      <c r="BQ640" s="172"/>
      <c r="BR640" s="172"/>
    </row>
    <row r="641" spans="56:70" s="156" customFormat="1" x14ac:dyDescent="0.15">
      <c r="BD641" s="172"/>
      <c r="BE641" s="172"/>
      <c r="BF641" s="172"/>
      <c r="BG641" s="172"/>
      <c r="BH641" s="172"/>
      <c r="BI641" s="172"/>
      <c r="BJ641" s="172"/>
      <c r="BK641" s="172"/>
      <c r="BL641" s="172"/>
      <c r="BM641" s="172"/>
      <c r="BN641" s="173"/>
      <c r="BO641" s="173"/>
      <c r="BP641" s="174"/>
      <c r="BQ641" s="172"/>
      <c r="BR641" s="172"/>
    </row>
    <row r="642" spans="56:70" s="156" customFormat="1" x14ac:dyDescent="0.15">
      <c r="BD642" s="172"/>
      <c r="BE642" s="172"/>
      <c r="BF642" s="172"/>
      <c r="BG642" s="172"/>
      <c r="BH642" s="172"/>
      <c r="BI642" s="172"/>
      <c r="BJ642" s="172"/>
      <c r="BK642" s="172"/>
      <c r="BL642" s="172"/>
      <c r="BM642" s="172"/>
      <c r="BN642" s="173"/>
      <c r="BO642" s="173"/>
      <c r="BP642" s="174"/>
      <c r="BQ642" s="172"/>
      <c r="BR642" s="172"/>
    </row>
    <row r="643" spans="56:70" s="156" customFormat="1" x14ac:dyDescent="0.15">
      <c r="BD643" s="172"/>
      <c r="BE643" s="172"/>
      <c r="BF643" s="172"/>
      <c r="BG643" s="172"/>
      <c r="BH643" s="172"/>
      <c r="BI643" s="172"/>
      <c r="BJ643" s="172"/>
      <c r="BK643" s="172"/>
      <c r="BL643" s="172"/>
      <c r="BM643" s="172"/>
      <c r="BN643" s="173"/>
      <c r="BO643" s="173"/>
      <c r="BP643" s="174"/>
      <c r="BQ643" s="172"/>
      <c r="BR643" s="172"/>
    </row>
    <row r="644" spans="56:70" s="156" customFormat="1" x14ac:dyDescent="0.15">
      <c r="BD644" s="172"/>
      <c r="BE644" s="172"/>
      <c r="BF644" s="172"/>
      <c r="BG644" s="172"/>
      <c r="BH644" s="172"/>
      <c r="BI644" s="172"/>
      <c r="BJ644" s="172"/>
      <c r="BK644" s="172"/>
      <c r="BL644" s="172"/>
      <c r="BM644" s="172"/>
      <c r="BN644" s="173"/>
      <c r="BO644" s="173"/>
      <c r="BP644" s="174"/>
      <c r="BQ644" s="172"/>
      <c r="BR644" s="172"/>
    </row>
    <row r="645" spans="56:70" s="156" customFormat="1" x14ac:dyDescent="0.15">
      <c r="BD645" s="172"/>
      <c r="BE645" s="172"/>
      <c r="BF645" s="172"/>
      <c r="BG645" s="172"/>
      <c r="BH645" s="172"/>
      <c r="BI645" s="172"/>
      <c r="BJ645" s="172"/>
      <c r="BK645" s="172"/>
      <c r="BL645" s="172"/>
      <c r="BM645" s="172"/>
      <c r="BN645" s="173"/>
      <c r="BO645" s="173"/>
      <c r="BP645" s="174"/>
      <c r="BQ645" s="172"/>
      <c r="BR645" s="172"/>
    </row>
    <row r="646" spans="56:70" s="156" customFormat="1" x14ac:dyDescent="0.15">
      <c r="BD646" s="172"/>
      <c r="BE646" s="172"/>
      <c r="BF646" s="172"/>
      <c r="BG646" s="172"/>
      <c r="BH646" s="172"/>
      <c r="BI646" s="172"/>
      <c r="BJ646" s="172"/>
      <c r="BK646" s="172"/>
      <c r="BL646" s="172"/>
      <c r="BM646" s="172"/>
      <c r="BN646" s="173"/>
      <c r="BO646" s="173"/>
      <c r="BP646" s="174"/>
      <c r="BQ646" s="172"/>
      <c r="BR646" s="172"/>
    </row>
    <row r="647" spans="56:70" s="156" customFormat="1" x14ac:dyDescent="0.15">
      <c r="BD647" s="172"/>
      <c r="BE647" s="172"/>
      <c r="BF647" s="172"/>
      <c r="BG647" s="172"/>
      <c r="BH647" s="172"/>
      <c r="BI647" s="172"/>
      <c r="BJ647" s="172"/>
      <c r="BK647" s="172"/>
      <c r="BL647" s="172"/>
      <c r="BM647" s="172"/>
      <c r="BN647" s="173"/>
      <c r="BO647" s="173"/>
      <c r="BP647" s="174"/>
      <c r="BQ647" s="172"/>
      <c r="BR647" s="172"/>
    </row>
    <row r="648" spans="56:70" s="156" customFormat="1" x14ac:dyDescent="0.15">
      <c r="BD648" s="172"/>
      <c r="BE648" s="172"/>
      <c r="BF648" s="172"/>
      <c r="BG648" s="172"/>
      <c r="BH648" s="172"/>
      <c r="BI648" s="172"/>
      <c r="BJ648" s="172"/>
      <c r="BK648" s="172"/>
      <c r="BL648" s="172"/>
      <c r="BM648" s="172"/>
      <c r="BN648" s="173"/>
      <c r="BO648" s="173"/>
      <c r="BP648" s="174"/>
      <c r="BQ648" s="172"/>
      <c r="BR648" s="172"/>
    </row>
    <row r="649" spans="56:70" s="156" customFormat="1" x14ac:dyDescent="0.15">
      <c r="BD649" s="172"/>
      <c r="BE649" s="172"/>
      <c r="BF649" s="172"/>
      <c r="BG649" s="172"/>
      <c r="BH649" s="172"/>
      <c r="BI649" s="172"/>
      <c r="BJ649" s="172"/>
      <c r="BK649" s="172"/>
      <c r="BL649" s="172"/>
      <c r="BM649" s="172"/>
      <c r="BN649" s="173"/>
      <c r="BO649" s="173"/>
      <c r="BP649" s="174"/>
      <c r="BQ649" s="172"/>
      <c r="BR649" s="172"/>
    </row>
    <row r="650" spans="56:70" s="156" customFormat="1" x14ac:dyDescent="0.15">
      <c r="BD650" s="172"/>
      <c r="BE650" s="172"/>
      <c r="BF650" s="172"/>
      <c r="BG650" s="172"/>
      <c r="BH650" s="172"/>
      <c r="BI650" s="172"/>
      <c r="BJ650" s="172"/>
      <c r="BK650" s="172"/>
      <c r="BL650" s="172"/>
      <c r="BM650" s="172"/>
      <c r="BN650" s="173"/>
      <c r="BO650" s="173"/>
      <c r="BP650" s="174"/>
      <c r="BQ650" s="172"/>
      <c r="BR650" s="172"/>
    </row>
    <row r="651" spans="56:70" s="156" customFormat="1" x14ac:dyDescent="0.15">
      <c r="BD651" s="172"/>
      <c r="BE651" s="172"/>
      <c r="BF651" s="172"/>
      <c r="BG651" s="172"/>
      <c r="BH651" s="172"/>
      <c r="BI651" s="172"/>
      <c r="BJ651" s="172"/>
      <c r="BK651" s="172"/>
      <c r="BL651" s="172"/>
      <c r="BM651" s="172"/>
      <c r="BN651" s="173"/>
      <c r="BO651" s="173"/>
      <c r="BP651" s="174"/>
      <c r="BQ651" s="172"/>
      <c r="BR651" s="172"/>
    </row>
    <row r="652" spans="56:70" s="156" customFormat="1" x14ac:dyDescent="0.15">
      <c r="BD652" s="172"/>
      <c r="BE652" s="172"/>
      <c r="BF652" s="172"/>
      <c r="BG652" s="172"/>
      <c r="BH652" s="172"/>
      <c r="BI652" s="172"/>
      <c r="BJ652" s="172"/>
      <c r="BK652" s="172"/>
      <c r="BL652" s="172"/>
      <c r="BM652" s="172"/>
      <c r="BN652" s="173"/>
      <c r="BO652" s="173"/>
      <c r="BP652" s="174"/>
      <c r="BQ652" s="172"/>
      <c r="BR652" s="172"/>
    </row>
    <row r="653" spans="56:70" s="156" customFormat="1" x14ac:dyDescent="0.15">
      <c r="BD653" s="172"/>
      <c r="BE653" s="172"/>
      <c r="BF653" s="172"/>
      <c r="BG653" s="172"/>
      <c r="BH653" s="172"/>
      <c r="BI653" s="172"/>
      <c r="BJ653" s="172"/>
      <c r="BK653" s="172"/>
      <c r="BL653" s="172"/>
      <c r="BM653" s="172"/>
      <c r="BN653" s="173"/>
      <c r="BO653" s="173"/>
      <c r="BP653" s="174"/>
      <c r="BQ653" s="172"/>
      <c r="BR653" s="172"/>
    </row>
    <row r="654" spans="56:70" s="156" customFormat="1" x14ac:dyDescent="0.15">
      <c r="BD654" s="172"/>
      <c r="BE654" s="172"/>
      <c r="BF654" s="172"/>
      <c r="BG654" s="172"/>
      <c r="BH654" s="172"/>
      <c r="BI654" s="172"/>
      <c r="BJ654" s="172"/>
      <c r="BK654" s="172"/>
      <c r="BL654" s="172"/>
      <c r="BM654" s="172"/>
      <c r="BN654" s="173"/>
      <c r="BO654" s="173"/>
      <c r="BP654" s="174"/>
      <c r="BQ654" s="172"/>
      <c r="BR654" s="172"/>
    </row>
    <row r="655" spans="56:70" s="156" customFormat="1" x14ac:dyDescent="0.15">
      <c r="BD655" s="172"/>
      <c r="BE655" s="172"/>
      <c r="BF655" s="172"/>
      <c r="BG655" s="172"/>
      <c r="BH655" s="172"/>
      <c r="BI655" s="172"/>
      <c r="BJ655" s="172"/>
      <c r="BK655" s="172"/>
      <c r="BL655" s="172"/>
      <c r="BM655" s="172"/>
      <c r="BN655" s="173"/>
      <c r="BO655" s="173"/>
      <c r="BP655" s="174"/>
      <c r="BQ655" s="172"/>
      <c r="BR655" s="172"/>
    </row>
    <row r="656" spans="56:70" s="156" customFormat="1" x14ac:dyDescent="0.15">
      <c r="BD656" s="172"/>
      <c r="BE656" s="172"/>
      <c r="BF656" s="172"/>
      <c r="BG656" s="172"/>
      <c r="BH656" s="172"/>
      <c r="BI656" s="172"/>
      <c r="BJ656" s="172"/>
      <c r="BK656" s="172"/>
      <c r="BL656" s="172"/>
      <c r="BM656" s="172"/>
      <c r="BN656" s="173"/>
      <c r="BO656" s="173"/>
      <c r="BP656" s="174"/>
      <c r="BQ656" s="172"/>
      <c r="BR656" s="172"/>
    </row>
    <row r="657" spans="56:70" s="156" customFormat="1" x14ac:dyDescent="0.15">
      <c r="BD657" s="172"/>
      <c r="BE657" s="172"/>
      <c r="BF657" s="172"/>
      <c r="BG657" s="172"/>
      <c r="BH657" s="172"/>
      <c r="BI657" s="172"/>
      <c r="BJ657" s="172"/>
      <c r="BK657" s="172"/>
      <c r="BL657" s="172"/>
      <c r="BM657" s="172"/>
      <c r="BN657" s="173"/>
      <c r="BO657" s="173"/>
      <c r="BP657" s="174"/>
      <c r="BQ657" s="172"/>
      <c r="BR657" s="172"/>
    </row>
    <row r="658" spans="56:70" s="156" customFormat="1" x14ac:dyDescent="0.15">
      <c r="BD658" s="172"/>
      <c r="BE658" s="172"/>
      <c r="BF658" s="172"/>
      <c r="BG658" s="172"/>
      <c r="BH658" s="172"/>
      <c r="BI658" s="172"/>
      <c r="BJ658" s="172"/>
      <c r="BK658" s="172"/>
      <c r="BL658" s="172"/>
      <c r="BM658" s="172"/>
      <c r="BN658" s="173"/>
      <c r="BO658" s="173"/>
      <c r="BP658" s="174"/>
      <c r="BQ658" s="172"/>
      <c r="BR658" s="172"/>
    </row>
    <row r="659" spans="56:70" s="156" customFormat="1" x14ac:dyDescent="0.15">
      <c r="BD659" s="172"/>
      <c r="BE659" s="172"/>
      <c r="BF659" s="172"/>
      <c r="BG659" s="172"/>
      <c r="BH659" s="172"/>
      <c r="BI659" s="172"/>
      <c r="BJ659" s="172"/>
      <c r="BK659" s="172"/>
      <c r="BL659" s="172"/>
      <c r="BM659" s="172"/>
      <c r="BN659" s="173"/>
      <c r="BO659" s="173"/>
      <c r="BP659" s="174"/>
      <c r="BQ659" s="172"/>
      <c r="BR659" s="172"/>
    </row>
    <row r="660" spans="56:70" s="156" customFormat="1" x14ac:dyDescent="0.15">
      <c r="BD660" s="172"/>
      <c r="BE660" s="172"/>
      <c r="BF660" s="172"/>
      <c r="BG660" s="172"/>
      <c r="BH660" s="172"/>
      <c r="BI660" s="172"/>
      <c r="BJ660" s="172"/>
      <c r="BK660" s="172"/>
      <c r="BL660" s="172"/>
      <c r="BM660" s="172"/>
      <c r="BN660" s="173"/>
      <c r="BO660" s="173"/>
      <c r="BP660" s="174"/>
      <c r="BQ660" s="172"/>
      <c r="BR660" s="172"/>
    </row>
    <row r="661" spans="56:70" s="156" customFormat="1" x14ac:dyDescent="0.15">
      <c r="BD661" s="172"/>
      <c r="BE661" s="172"/>
      <c r="BF661" s="172"/>
      <c r="BG661" s="172"/>
      <c r="BH661" s="172"/>
      <c r="BI661" s="172"/>
      <c r="BJ661" s="172"/>
      <c r="BK661" s="172"/>
      <c r="BL661" s="172"/>
      <c r="BM661" s="172"/>
      <c r="BN661" s="173"/>
      <c r="BO661" s="173"/>
      <c r="BP661" s="174"/>
      <c r="BQ661" s="172"/>
      <c r="BR661" s="172"/>
    </row>
    <row r="662" spans="56:70" s="156" customFormat="1" x14ac:dyDescent="0.15">
      <c r="BD662" s="172"/>
      <c r="BE662" s="172"/>
      <c r="BF662" s="172"/>
      <c r="BG662" s="172"/>
      <c r="BH662" s="172"/>
      <c r="BI662" s="172"/>
      <c r="BJ662" s="172"/>
      <c r="BK662" s="172"/>
      <c r="BL662" s="172"/>
      <c r="BM662" s="172"/>
      <c r="BN662" s="173"/>
      <c r="BO662" s="173"/>
      <c r="BP662" s="174"/>
      <c r="BQ662" s="172"/>
      <c r="BR662" s="172"/>
    </row>
    <row r="663" spans="56:70" s="156" customFormat="1" x14ac:dyDescent="0.15">
      <c r="BD663" s="172"/>
      <c r="BE663" s="172"/>
      <c r="BF663" s="172"/>
      <c r="BG663" s="172"/>
      <c r="BH663" s="172"/>
      <c r="BI663" s="172"/>
      <c r="BJ663" s="172"/>
      <c r="BK663" s="172"/>
      <c r="BL663" s="172"/>
      <c r="BM663" s="172"/>
      <c r="BN663" s="173"/>
      <c r="BO663" s="173"/>
      <c r="BP663" s="174"/>
      <c r="BQ663" s="172"/>
      <c r="BR663" s="172"/>
    </row>
    <row r="664" spans="56:70" s="156" customFormat="1" x14ac:dyDescent="0.15">
      <c r="BD664" s="172"/>
      <c r="BE664" s="172"/>
      <c r="BF664" s="172"/>
      <c r="BG664" s="172"/>
      <c r="BH664" s="172"/>
      <c r="BI664" s="172"/>
      <c r="BJ664" s="172"/>
      <c r="BK664" s="172"/>
      <c r="BL664" s="172"/>
      <c r="BM664" s="172"/>
      <c r="BN664" s="173"/>
      <c r="BO664" s="173"/>
      <c r="BP664" s="174"/>
      <c r="BQ664" s="172"/>
      <c r="BR664" s="172"/>
    </row>
    <row r="665" spans="56:70" s="156" customFormat="1" x14ac:dyDescent="0.15">
      <c r="BD665" s="172"/>
      <c r="BE665" s="172"/>
      <c r="BF665" s="172"/>
      <c r="BG665" s="172"/>
      <c r="BH665" s="172"/>
      <c r="BI665" s="172"/>
      <c r="BJ665" s="172"/>
      <c r="BK665" s="172"/>
      <c r="BL665" s="172"/>
      <c r="BM665" s="172"/>
      <c r="BN665" s="173"/>
      <c r="BO665" s="173"/>
      <c r="BP665" s="174"/>
      <c r="BQ665" s="172"/>
      <c r="BR665" s="172"/>
    </row>
    <row r="666" spans="56:70" s="156" customFormat="1" x14ac:dyDescent="0.15">
      <c r="BD666" s="172"/>
      <c r="BE666" s="172"/>
      <c r="BF666" s="172"/>
      <c r="BG666" s="172"/>
      <c r="BH666" s="172"/>
      <c r="BI666" s="172"/>
      <c r="BJ666" s="172"/>
      <c r="BK666" s="172"/>
      <c r="BL666" s="172"/>
      <c r="BM666" s="172"/>
      <c r="BN666" s="173"/>
      <c r="BO666" s="173"/>
      <c r="BP666" s="174"/>
      <c r="BQ666" s="172"/>
      <c r="BR666" s="172"/>
    </row>
    <row r="667" spans="56:70" s="156" customFormat="1" x14ac:dyDescent="0.15">
      <c r="BD667" s="172"/>
      <c r="BE667" s="172"/>
      <c r="BF667" s="172"/>
      <c r="BG667" s="172"/>
      <c r="BH667" s="172"/>
      <c r="BI667" s="172"/>
      <c r="BJ667" s="172"/>
      <c r="BK667" s="172"/>
      <c r="BL667" s="172"/>
      <c r="BM667" s="172"/>
      <c r="BN667" s="173"/>
      <c r="BO667" s="173"/>
      <c r="BP667" s="174"/>
      <c r="BQ667" s="172"/>
      <c r="BR667" s="172"/>
    </row>
    <row r="668" spans="56:70" s="156" customFormat="1" x14ac:dyDescent="0.15">
      <c r="BD668" s="172"/>
      <c r="BE668" s="172"/>
      <c r="BF668" s="172"/>
      <c r="BG668" s="172"/>
      <c r="BH668" s="172"/>
      <c r="BI668" s="172"/>
      <c r="BJ668" s="172"/>
      <c r="BK668" s="172"/>
      <c r="BL668" s="172"/>
      <c r="BM668" s="172"/>
      <c r="BN668" s="173"/>
      <c r="BO668" s="173"/>
      <c r="BP668" s="174"/>
      <c r="BQ668" s="172"/>
      <c r="BR668" s="172"/>
    </row>
    <row r="669" spans="56:70" s="156" customFormat="1" x14ac:dyDescent="0.15">
      <c r="BD669" s="172"/>
      <c r="BE669" s="172"/>
      <c r="BF669" s="172"/>
      <c r="BG669" s="172"/>
      <c r="BH669" s="172"/>
      <c r="BI669" s="172"/>
      <c r="BJ669" s="172"/>
      <c r="BK669" s="172"/>
      <c r="BL669" s="172"/>
      <c r="BM669" s="172"/>
      <c r="BN669" s="173"/>
      <c r="BO669" s="173"/>
      <c r="BP669" s="174"/>
      <c r="BQ669" s="172"/>
      <c r="BR669" s="172"/>
    </row>
    <row r="670" spans="56:70" s="156" customFormat="1" x14ac:dyDescent="0.15">
      <c r="BD670" s="172"/>
      <c r="BE670" s="172"/>
      <c r="BF670" s="172"/>
      <c r="BG670" s="172"/>
      <c r="BH670" s="172"/>
      <c r="BI670" s="172"/>
      <c r="BJ670" s="172"/>
      <c r="BK670" s="172"/>
      <c r="BL670" s="172"/>
      <c r="BM670" s="172"/>
      <c r="BN670" s="173"/>
      <c r="BO670" s="173"/>
      <c r="BP670" s="174"/>
      <c r="BQ670" s="172"/>
      <c r="BR670" s="172"/>
    </row>
    <row r="671" spans="56:70" s="156" customFormat="1" x14ac:dyDescent="0.15">
      <c r="BD671" s="172"/>
      <c r="BE671" s="172"/>
      <c r="BF671" s="172"/>
      <c r="BG671" s="172"/>
      <c r="BH671" s="172"/>
      <c r="BI671" s="172"/>
      <c r="BJ671" s="172"/>
      <c r="BK671" s="172"/>
      <c r="BL671" s="172"/>
      <c r="BM671" s="172"/>
      <c r="BN671" s="173"/>
      <c r="BO671" s="173"/>
      <c r="BP671" s="174"/>
      <c r="BQ671" s="172"/>
      <c r="BR671" s="172"/>
    </row>
    <row r="672" spans="56:70" s="156" customFormat="1" x14ac:dyDescent="0.15">
      <c r="BD672" s="172"/>
      <c r="BE672" s="172"/>
      <c r="BF672" s="172"/>
      <c r="BG672" s="172"/>
      <c r="BH672" s="172"/>
      <c r="BI672" s="172"/>
      <c r="BJ672" s="172"/>
      <c r="BK672" s="172"/>
      <c r="BL672" s="172"/>
      <c r="BM672" s="172"/>
      <c r="BN672" s="173"/>
      <c r="BO672" s="173"/>
      <c r="BP672" s="174"/>
      <c r="BQ672" s="172"/>
      <c r="BR672" s="172"/>
    </row>
    <row r="673" spans="56:70" s="156" customFormat="1" x14ac:dyDescent="0.15">
      <c r="BD673" s="172"/>
      <c r="BE673" s="172"/>
      <c r="BF673" s="172"/>
      <c r="BG673" s="172"/>
      <c r="BH673" s="172"/>
      <c r="BI673" s="172"/>
      <c r="BJ673" s="172"/>
      <c r="BK673" s="172"/>
      <c r="BL673" s="172"/>
      <c r="BM673" s="172"/>
      <c r="BN673" s="173"/>
      <c r="BO673" s="173"/>
      <c r="BP673" s="174"/>
      <c r="BQ673" s="172"/>
      <c r="BR673" s="172"/>
    </row>
    <row r="674" spans="56:70" s="156" customFormat="1" x14ac:dyDescent="0.15">
      <c r="BD674" s="172"/>
      <c r="BE674" s="172"/>
      <c r="BF674" s="172"/>
      <c r="BG674" s="172"/>
      <c r="BH674" s="172"/>
      <c r="BI674" s="172"/>
      <c r="BJ674" s="172"/>
      <c r="BK674" s="172"/>
      <c r="BL674" s="172"/>
      <c r="BM674" s="172"/>
      <c r="BN674" s="173"/>
      <c r="BO674" s="173"/>
      <c r="BP674" s="174"/>
      <c r="BQ674" s="172"/>
      <c r="BR674" s="172"/>
    </row>
    <row r="675" spans="56:70" s="156" customFormat="1" x14ac:dyDescent="0.15">
      <c r="BD675" s="172"/>
      <c r="BE675" s="172"/>
      <c r="BF675" s="172"/>
      <c r="BG675" s="172"/>
      <c r="BH675" s="172"/>
      <c r="BI675" s="172"/>
      <c r="BJ675" s="172"/>
      <c r="BK675" s="172"/>
      <c r="BL675" s="172"/>
      <c r="BM675" s="172"/>
      <c r="BN675" s="173"/>
      <c r="BO675" s="173"/>
      <c r="BP675" s="174"/>
      <c r="BQ675" s="172"/>
      <c r="BR675" s="172"/>
    </row>
    <row r="676" spans="56:70" s="156" customFormat="1" x14ac:dyDescent="0.15">
      <c r="BD676" s="172"/>
      <c r="BE676" s="172"/>
      <c r="BF676" s="172"/>
      <c r="BG676" s="172"/>
      <c r="BH676" s="172"/>
      <c r="BI676" s="172"/>
      <c r="BJ676" s="172"/>
      <c r="BK676" s="172"/>
      <c r="BL676" s="172"/>
      <c r="BM676" s="172"/>
      <c r="BN676" s="173"/>
      <c r="BO676" s="173"/>
      <c r="BP676" s="174"/>
      <c r="BQ676" s="172"/>
      <c r="BR676" s="172"/>
    </row>
    <row r="677" spans="56:70" s="156" customFormat="1" x14ac:dyDescent="0.15">
      <c r="BD677" s="172"/>
      <c r="BE677" s="172"/>
      <c r="BF677" s="172"/>
      <c r="BG677" s="172"/>
      <c r="BH677" s="172"/>
      <c r="BI677" s="172"/>
      <c r="BJ677" s="172"/>
      <c r="BK677" s="172"/>
      <c r="BL677" s="172"/>
      <c r="BM677" s="172"/>
      <c r="BN677" s="173"/>
      <c r="BO677" s="173"/>
      <c r="BP677" s="174"/>
      <c r="BQ677" s="172"/>
      <c r="BR677" s="172"/>
    </row>
    <row r="678" spans="56:70" s="156" customFormat="1" x14ac:dyDescent="0.15">
      <c r="BD678" s="172"/>
      <c r="BE678" s="172"/>
      <c r="BF678" s="172"/>
      <c r="BG678" s="172"/>
      <c r="BH678" s="172"/>
      <c r="BI678" s="172"/>
      <c r="BJ678" s="172"/>
      <c r="BK678" s="172"/>
      <c r="BL678" s="172"/>
      <c r="BM678" s="172"/>
      <c r="BN678" s="173"/>
      <c r="BO678" s="173"/>
      <c r="BP678" s="174"/>
      <c r="BQ678" s="172"/>
      <c r="BR678" s="172"/>
    </row>
    <row r="679" spans="56:70" s="156" customFormat="1" x14ac:dyDescent="0.15">
      <c r="BD679" s="172"/>
      <c r="BE679" s="172"/>
      <c r="BF679" s="172"/>
      <c r="BG679" s="172"/>
      <c r="BH679" s="172"/>
      <c r="BI679" s="172"/>
      <c r="BJ679" s="172"/>
      <c r="BK679" s="172"/>
      <c r="BL679" s="172"/>
      <c r="BM679" s="172"/>
      <c r="BN679" s="173"/>
      <c r="BO679" s="173"/>
      <c r="BP679" s="174"/>
      <c r="BQ679" s="172"/>
      <c r="BR679" s="172"/>
    </row>
    <row r="680" spans="56:70" s="156" customFormat="1" x14ac:dyDescent="0.15">
      <c r="BD680" s="172"/>
      <c r="BE680" s="172"/>
      <c r="BF680" s="172"/>
      <c r="BG680" s="172"/>
      <c r="BH680" s="172"/>
      <c r="BI680" s="172"/>
      <c r="BJ680" s="172"/>
      <c r="BK680" s="172"/>
      <c r="BL680" s="172"/>
      <c r="BM680" s="172"/>
      <c r="BN680" s="173"/>
      <c r="BO680" s="173"/>
      <c r="BP680" s="174"/>
      <c r="BQ680" s="172"/>
      <c r="BR680" s="172"/>
    </row>
    <row r="681" spans="56:70" s="156" customFormat="1" x14ac:dyDescent="0.15">
      <c r="BD681" s="172"/>
      <c r="BE681" s="172"/>
      <c r="BF681" s="172"/>
      <c r="BG681" s="172"/>
      <c r="BH681" s="172"/>
      <c r="BI681" s="172"/>
      <c r="BJ681" s="172"/>
      <c r="BK681" s="172"/>
      <c r="BL681" s="172"/>
      <c r="BM681" s="172"/>
      <c r="BN681" s="173"/>
      <c r="BO681" s="173"/>
      <c r="BP681" s="174"/>
      <c r="BQ681" s="172"/>
      <c r="BR681" s="172"/>
    </row>
    <row r="682" spans="56:70" s="156" customFormat="1" x14ac:dyDescent="0.15">
      <c r="BD682" s="172"/>
      <c r="BE682" s="172"/>
      <c r="BF682" s="172"/>
      <c r="BG682" s="172"/>
      <c r="BH682" s="172"/>
      <c r="BI682" s="172"/>
      <c r="BJ682" s="172"/>
      <c r="BK682" s="172"/>
      <c r="BL682" s="172"/>
      <c r="BM682" s="172"/>
      <c r="BN682" s="173"/>
      <c r="BO682" s="173"/>
      <c r="BP682" s="174"/>
      <c r="BQ682" s="172"/>
      <c r="BR682" s="172"/>
    </row>
    <row r="683" spans="56:70" s="156" customFormat="1" x14ac:dyDescent="0.15">
      <c r="BD683" s="172"/>
      <c r="BE683" s="172"/>
      <c r="BF683" s="172"/>
      <c r="BG683" s="172"/>
      <c r="BH683" s="172"/>
      <c r="BI683" s="172"/>
      <c r="BJ683" s="172"/>
      <c r="BK683" s="172"/>
      <c r="BL683" s="172"/>
      <c r="BM683" s="172"/>
      <c r="BN683" s="173"/>
      <c r="BO683" s="173"/>
      <c r="BP683" s="174"/>
      <c r="BQ683" s="172"/>
      <c r="BR683" s="172"/>
    </row>
    <row r="684" spans="56:70" s="156" customFormat="1" x14ac:dyDescent="0.15">
      <c r="BD684" s="172"/>
      <c r="BE684" s="172"/>
      <c r="BF684" s="172"/>
      <c r="BG684" s="172"/>
      <c r="BH684" s="172"/>
      <c r="BI684" s="172"/>
      <c r="BJ684" s="172"/>
      <c r="BK684" s="172"/>
      <c r="BL684" s="172"/>
      <c r="BM684" s="172"/>
      <c r="BN684" s="173"/>
      <c r="BO684" s="173"/>
      <c r="BP684" s="174"/>
      <c r="BQ684" s="172"/>
      <c r="BR684" s="172"/>
    </row>
    <row r="685" spans="56:70" s="156" customFormat="1" x14ac:dyDescent="0.15">
      <c r="BD685" s="172"/>
      <c r="BE685" s="172"/>
      <c r="BF685" s="172"/>
      <c r="BG685" s="172"/>
      <c r="BH685" s="172"/>
      <c r="BI685" s="172"/>
      <c r="BJ685" s="172"/>
      <c r="BK685" s="172"/>
      <c r="BL685" s="172"/>
      <c r="BM685" s="172"/>
      <c r="BN685" s="173"/>
      <c r="BO685" s="173"/>
      <c r="BP685" s="174"/>
      <c r="BQ685" s="172"/>
      <c r="BR685" s="172"/>
    </row>
    <row r="686" spans="56:70" s="156" customFormat="1" x14ac:dyDescent="0.15">
      <c r="BD686" s="172"/>
      <c r="BE686" s="172"/>
      <c r="BF686" s="172"/>
      <c r="BG686" s="172"/>
      <c r="BH686" s="172"/>
      <c r="BI686" s="172"/>
      <c r="BJ686" s="172"/>
      <c r="BK686" s="172"/>
      <c r="BL686" s="172"/>
      <c r="BM686" s="172"/>
      <c r="BN686" s="173"/>
      <c r="BO686" s="173"/>
      <c r="BP686" s="174"/>
      <c r="BQ686" s="172"/>
      <c r="BR686" s="172"/>
    </row>
    <row r="687" spans="56:70" s="156" customFormat="1" x14ac:dyDescent="0.15">
      <c r="BD687" s="172"/>
      <c r="BE687" s="172"/>
      <c r="BF687" s="172"/>
      <c r="BG687" s="172"/>
      <c r="BH687" s="172"/>
      <c r="BI687" s="172"/>
      <c r="BJ687" s="172"/>
      <c r="BK687" s="172"/>
      <c r="BL687" s="172"/>
      <c r="BM687" s="172"/>
      <c r="BN687" s="173"/>
      <c r="BO687" s="173"/>
      <c r="BP687" s="174"/>
      <c r="BQ687" s="172"/>
      <c r="BR687" s="172"/>
    </row>
    <row r="688" spans="56:70" s="156" customFormat="1" x14ac:dyDescent="0.15">
      <c r="BD688" s="172"/>
      <c r="BE688" s="172"/>
      <c r="BF688" s="172"/>
      <c r="BG688" s="172"/>
      <c r="BH688" s="172"/>
      <c r="BI688" s="172"/>
      <c r="BJ688" s="172"/>
      <c r="BK688" s="172"/>
      <c r="BL688" s="172"/>
      <c r="BM688" s="172"/>
      <c r="BN688" s="173"/>
      <c r="BO688" s="173"/>
      <c r="BP688" s="174"/>
      <c r="BQ688" s="172"/>
      <c r="BR688" s="172"/>
    </row>
    <row r="689" spans="56:70" s="156" customFormat="1" x14ac:dyDescent="0.15">
      <c r="BD689" s="172"/>
      <c r="BE689" s="172"/>
      <c r="BF689" s="172"/>
      <c r="BG689" s="172"/>
      <c r="BH689" s="172"/>
      <c r="BI689" s="172"/>
      <c r="BJ689" s="172"/>
      <c r="BK689" s="172"/>
      <c r="BL689" s="172"/>
      <c r="BM689" s="172"/>
      <c r="BN689" s="173"/>
      <c r="BO689" s="173"/>
      <c r="BP689" s="174"/>
      <c r="BQ689" s="172"/>
      <c r="BR689" s="172"/>
    </row>
    <row r="690" spans="56:70" s="156" customFormat="1" x14ac:dyDescent="0.15">
      <c r="BD690" s="172"/>
      <c r="BE690" s="172"/>
      <c r="BF690" s="172"/>
      <c r="BG690" s="172"/>
      <c r="BH690" s="172"/>
      <c r="BI690" s="172"/>
      <c r="BJ690" s="172"/>
      <c r="BK690" s="172"/>
      <c r="BL690" s="172"/>
      <c r="BM690" s="172"/>
      <c r="BN690" s="173"/>
      <c r="BO690" s="173"/>
      <c r="BP690" s="174"/>
      <c r="BQ690" s="172"/>
      <c r="BR690" s="172"/>
    </row>
    <row r="691" spans="56:70" s="156" customFormat="1" x14ac:dyDescent="0.15">
      <c r="BD691" s="172"/>
      <c r="BE691" s="172"/>
      <c r="BF691" s="172"/>
      <c r="BG691" s="172"/>
      <c r="BH691" s="172"/>
      <c r="BI691" s="172"/>
      <c r="BJ691" s="172"/>
      <c r="BK691" s="172"/>
      <c r="BL691" s="172"/>
      <c r="BM691" s="172"/>
      <c r="BN691" s="173"/>
      <c r="BO691" s="173"/>
      <c r="BP691" s="174"/>
      <c r="BQ691" s="172"/>
      <c r="BR691" s="172"/>
    </row>
    <row r="692" spans="56:70" s="156" customFormat="1" x14ac:dyDescent="0.15">
      <c r="BD692" s="172"/>
      <c r="BE692" s="172"/>
      <c r="BF692" s="172"/>
      <c r="BG692" s="172"/>
      <c r="BH692" s="172"/>
      <c r="BI692" s="172"/>
      <c r="BJ692" s="172"/>
      <c r="BK692" s="172"/>
      <c r="BL692" s="172"/>
      <c r="BM692" s="172"/>
      <c r="BN692" s="173"/>
      <c r="BO692" s="173"/>
      <c r="BP692" s="174"/>
      <c r="BQ692" s="172"/>
      <c r="BR692" s="172"/>
    </row>
    <row r="693" spans="56:70" s="156" customFormat="1" x14ac:dyDescent="0.15">
      <c r="BD693" s="172"/>
      <c r="BE693" s="172"/>
      <c r="BF693" s="172"/>
      <c r="BG693" s="172"/>
      <c r="BH693" s="172"/>
      <c r="BI693" s="172"/>
      <c r="BJ693" s="172"/>
      <c r="BK693" s="172"/>
      <c r="BL693" s="172"/>
      <c r="BM693" s="172"/>
      <c r="BN693" s="173"/>
      <c r="BO693" s="173"/>
      <c r="BP693" s="174"/>
      <c r="BQ693" s="172"/>
      <c r="BR693" s="172"/>
    </row>
    <row r="694" spans="56:70" s="156" customFormat="1" x14ac:dyDescent="0.15">
      <c r="BD694" s="172"/>
      <c r="BE694" s="172"/>
      <c r="BF694" s="172"/>
      <c r="BG694" s="172"/>
      <c r="BH694" s="172"/>
      <c r="BI694" s="172"/>
      <c r="BJ694" s="172"/>
      <c r="BK694" s="172"/>
      <c r="BL694" s="172"/>
      <c r="BM694" s="172"/>
      <c r="BN694" s="173"/>
      <c r="BO694" s="173"/>
      <c r="BP694" s="174"/>
      <c r="BQ694" s="172"/>
      <c r="BR694" s="172"/>
    </row>
    <row r="695" spans="56:70" s="156" customFormat="1" x14ac:dyDescent="0.15">
      <c r="BD695" s="172"/>
      <c r="BE695" s="172"/>
      <c r="BF695" s="172"/>
      <c r="BG695" s="172"/>
      <c r="BH695" s="172"/>
      <c r="BI695" s="172"/>
      <c r="BJ695" s="172"/>
      <c r="BK695" s="172"/>
      <c r="BL695" s="172"/>
      <c r="BM695" s="172"/>
      <c r="BN695" s="173"/>
      <c r="BO695" s="173"/>
      <c r="BP695" s="174"/>
      <c r="BQ695" s="172"/>
      <c r="BR695" s="172"/>
    </row>
    <row r="696" spans="56:70" s="156" customFormat="1" x14ac:dyDescent="0.15">
      <c r="BD696" s="172"/>
      <c r="BE696" s="172"/>
      <c r="BF696" s="172"/>
      <c r="BG696" s="172"/>
      <c r="BH696" s="172"/>
      <c r="BI696" s="172"/>
      <c r="BJ696" s="172"/>
      <c r="BK696" s="172"/>
      <c r="BL696" s="172"/>
      <c r="BM696" s="172"/>
      <c r="BN696" s="173"/>
      <c r="BO696" s="173"/>
      <c r="BP696" s="174"/>
      <c r="BQ696" s="172"/>
      <c r="BR696" s="172"/>
    </row>
    <row r="697" spans="56:70" s="156" customFormat="1" x14ac:dyDescent="0.15">
      <c r="BD697" s="172"/>
      <c r="BE697" s="172"/>
      <c r="BF697" s="172"/>
      <c r="BG697" s="172"/>
      <c r="BH697" s="172"/>
      <c r="BI697" s="172"/>
      <c r="BJ697" s="172"/>
      <c r="BK697" s="172"/>
      <c r="BL697" s="172"/>
      <c r="BM697" s="172"/>
      <c r="BN697" s="173"/>
      <c r="BO697" s="173"/>
      <c r="BP697" s="174"/>
      <c r="BQ697" s="172"/>
      <c r="BR697" s="172"/>
    </row>
    <row r="698" spans="56:70" s="156" customFormat="1" x14ac:dyDescent="0.15">
      <c r="BD698" s="172"/>
      <c r="BE698" s="172"/>
      <c r="BF698" s="172"/>
      <c r="BG698" s="172"/>
      <c r="BH698" s="172"/>
      <c r="BI698" s="172"/>
      <c r="BJ698" s="172"/>
      <c r="BK698" s="172"/>
      <c r="BL698" s="172"/>
      <c r="BM698" s="172"/>
      <c r="BN698" s="173"/>
      <c r="BO698" s="173"/>
      <c r="BP698" s="174"/>
      <c r="BQ698" s="172"/>
      <c r="BR698" s="172"/>
    </row>
    <row r="699" spans="56:70" s="156" customFormat="1" x14ac:dyDescent="0.15">
      <c r="BD699" s="172"/>
      <c r="BE699" s="172"/>
      <c r="BF699" s="172"/>
      <c r="BG699" s="172"/>
      <c r="BH699" s="172"/>
      <c r="BI699" s="172"/>
      <c r="BJ699" s="172"/>
      <c r="BK699" s="172"/>
      <c r="BL699" s="172"/>
      <c r="BM699" s="172"/>
      <c r="BN699" s="173"/>
      <c r="BO699" s="173"/>
      <c r="BP699" s="174"/>
      <c r="BQ699" s="172"/>
      <c r="BR699" s="172"/>
    </row>
    <row r="700" spans="56:70" s="156" customFormat="1" x14ac:dyDescent="0.15">
      <c r="BD700" s="172"/>
      <c r="BE700" s="172"/>
      <c r="BF700" s="172"/>
      <c r="BG700" s="172"/>
      <c r="BH700" s="172"/>
      <c r="BI700" s="172"/>
      <c r="BJ700" s="172"/>
      <c r="BK700" s="172"/>
      <c r="BL700" s="172"/>
      <c r="BM700" s="172"/>
      <c r="BN700" s="173"/>
      <c r="BO700" s="173"/>
      <c r="BP700" s="174"/>
      <c r="BQ700" s="172"/>
      <c r="BR700" s="172"/>
    </row>
    <row r="701" spans="56:70" s="156" customFormat="1" x14ac:dyDescent="0.15">
      <c r="BD701" s="172"/>
      <c r="BE701" s="172"/>
      <c r="BF701" s="172"/>
      <c r="BG701" s="172"/>
      <c r="BH701" s="172"/>
      <c r="BI701" s="172"/>
      <c r="BJ701" s="172"/>
      <c r="BK701" s="172"/>
      <c r="BL701" s="172"/>
      <c r="BM701" s="172"/>
      <c r="BN701" s="173"/>
      <c r="BO701" s="173"/>
      <c r="BP701" s="174"/>
      <c r="BQ701" s="172"/>
      <c r="BR701" s="172"/>
    </row>
    <row r="702" spans="56:70" s="156" customFormat="1" x14ac:dyDescent="0.15">
      <c r="BD702" s="172"/>
      <c r="BE702" s="172"/>
      <c r="BF702" s="172"/>
      <c r="BG702" s="172"/>
      <c r="BH702" s="172"/>
      <c r="BI702" s="172"/>
      <c r="BJ702" s="172"/>
      <c r="BK702" s="172"/>
      <c r="BL702" s="172"/>
      <c r="BM702" s="172"/>
      <c r="BN702" s="173"/>
      <c r="BO702" s="173"/>
      <c r="BP702" s="174"/>
      <c r="BQ702" s="172"/>
      <c r="BR702" s="172"/>
    </row>
    <row r="703" spans="56:70" s="156" customFormat="1" x14ac:dyDescent="0.15">
      <c r="BD703" s="172"/>
      <c r="BE703" s="172"/>
      <c r="BF703" s="172"/>
      <c r="BG703" s="172"/>
      <c r="BH703" s="172"/>
      <c r="BI703" s="172"/>
      <c r="BJ703" s="172"/>
      <c r="BK703" s="172"/>
      <c r="BL703" s="172"/>
      <c r="BM703" s="172"/>
      <c r="BN703" s="173"/>
      <c r="BO703" s="173"/>
      <c r="BP703" s="174"/>
      <c r="BQ703" s="172"/>
      <c r="BR703" s="172"/>
    </row>
    <row r="704" spans="56:70" s="156" customFormat="1" x14ac:dyDescent="0.15">
      <c r="BD704" s="172"/>
      <c r="BE704" s="172"/>
      <c r="BF704" s="172"/>
      <c r="BG704" s="172"/>
      <c r="BH704" s="172"/>
      <c r="BI704" s="172"/>
      <c r="BJ704" s="172"/>
      <c r="BK704" s="172"/>
      <c r="BL704" s="172"/>
      <c r="BM704" s="172"/>
      <c r="BN704" s="173"/>
      <c r="BO704" s="173"/>
      <c r="BP704" s="174"/>
      <c r="BQ704" s="172"/>
      <c r="BR704" s="172"/>
    </row>
    <row r="705" spans="56:70" s="156" customFormat="1" x14ac:dyDescent="0.15">
      <c r="BD705" s="172"/>
      <c r="BE705" s="172"/>
      <c r="BF705" s="172"/>
      <c r="BG705" s="172"/>
      <c r="BH705" s="172"/>
      <c r="BI705" s="172"/>
      <c r="BJ705" s="172"/>
      <c r="BK705" s="172"/>
      <c r="BL705" s="172"/>
      <c r="BM705" s="172"/>
      <c r="BN705" s="173"/>
      <c r="BO705" s="173"/>
      <c r="BP705" s="174"/>
      <c r="BQ705" s="172"/>
      <c r="BR705" s="172"/>
    </row>
    <row r="706" spans="56:70" s="156" customFormat="1" x14ac:dyDescent="0.15">
      <c r="BD706" s="172"/>
      <c r="BE706" s="172"/>
      <c r="BF706" s="172"/>
      <c r="BG706" s="172"/>
      <c r="BH706" s="172"/>
      <c r="BI706" s="172"/>
      <c r="BJ706" s="172"/>
      <c r="BK706" s="172"/>
      <c r="BL706" s="172"/>
      <c r="BM706" s="172"/>
      <c r="BN706" s="173"/>
      <c r="BO706" s="173"/>
      <c r="BP706" s="174"/>
      <c r="BQ706" s="172"/>
      <c r="BR706" s="172"/>
    </row>
    <row r="707" spans="56:70" s="156" customFormat="1" x14ac:dyDescent="0.15">
      <c r="BD707" s="172"/>
      <c r="BE707" s="172"/>
      <c r="BF707" s="172"/>
      <c r="BG707" s="172"/>
      <c r="BH707" s="172"/>
      <c r="BI707" s="172"/>
      <c r="BJ707" s="172"/>
      <c r="BK707" s="172"/>
      <c r="BL707" s="172"/>
      <c r="BM707" s="172"/>
      <c r="BN707" s="173"/>
      <c r="BO707" s="173"/>
      <c r="BP707" s="174"/>
      <c r="BQ707" s="172"/>
      <c r="BR707" s="172"/>
    </row>
    <row r="708" spans="56:70" s="156" customFormat="1" x14ac:dyDescent="0.15">
      <c r="BD708" s="172"/>
      <c r="BE708" s="172"/>
      <c r="BF708" s="172"/>
      <c r="BG708" s="172"/>
      <c r="BH708" s="172"/>
      <c r="BI708" s="172"/>
      <c r="BJ708" s="172"/>
      <c r="BK708" s="172"/>
      <c r="BL708" s="172"/>
      <c r="BM708" s="172"/>
      <c r="BN708" s="173"/>
      <c r="BO708" s="173"/>
      <c r="BP708" s="174"/>
      <c r="BQ708" s="172"/>
      <c r="BR708" s="172"/>
    </row>
    <row r="709" spans="56:70" s="156" customFormat="1" x14ac:dyDescent="0.15">
      <c r="BD709" s="172"/>
      <c r="BE709" s="172"/>
      <c r="BF709" s="172"/>
      <c r="BG709" s="172"/>
      <c r="BH709" s="172"/>
      <c r="BI709" s="172"/>
      <c r="BJ709" s="172"/>
      <c r="BK709" s="172"/>
      <c r="BL709" s="172"/>
      <c r="BM709" s="172"/>
      <c r="BN709" s="173"/>
      <c r="BO709" s="173"/>
      <c r="BP709" s="174"/>
      <c r="BQ709" s="172"/>
      <c r="BR709" s="172"/>
    </row>
    <row r="710" spans="56:70" s="156" customFormat="1" x14ac:dyDescent="0.15">
      <c r="BD710" s="172"/>
      <c r="BE710" s="172"/>
      <c r="BF710" s="172"/>
      <c r="BG710" s="172"/>
      <c r="BH710" s="172"/>
      <c r="BI710" s="172"/>
      <c r="BJ710" s="172"/>
      <c r="BK710" s="172"/>
      <c r="BL710" s="172"/>
      <c r="BM710" s="172"/>
      <c r="BN710" s="173"/>
      <c r="BO710" s="173"/>
      <c r="BP710" s="174"/>
      <c r="BQ710" s="172"/>
      <c r="BR710" s="172"/>
    </row>
    <row r="711" spans="56:70" s="156" customFormat="1" x14ac:dyDescent="0.15">
      <c r="BD711" s="172"/>
      <c r="BE711" s="172"/>
      <c r="BF711" s="172"/>
      <c r="BG711" s="172"/>
      <c r="BH711" s="172"/>
      <c r="BI711" s="172"/>
      <c r="BJ711" s="172"/>
      <c r="BK711" s="172"/>
      <c r="BL711" s="172"/>
      <c r="BM711" s="172"/>
      <c r="BN711" s="173"/>
      <c r="BO711" s="173"/>
      <c r="BP711" s="174"/>
      <c r="BQ711" s="172"/>
      <c r="BR711" s="172"/>
    </row>
    <row r="712" spans="56:70" s="156" customFormat="1" x14ac:dyDescent="0.15">
      <c r="BD712" s="172"/>
      <c r="BE712" s="172"/>
      <c r="BF712" s="172"/>
      <c r="BG712" s="172"/>
      <c r="BH712" s="172"/>
      <c r="BI712" s="172"/>
      <c r="BJ712" s="172"/>
      <c r="BK712" s="172"/>
      <c r="BL712" s="172"/>
      <c r="BM712" s="172"/>
      <c r="BN712" s="173"/>
      <c r="BO712" s="173"/>
      <c r="BP712" s="174"/>
      <c r="BQ712" s="172"/>
      <c r="BR712" s="172"/>
    </row>
    <row r="713" spans="56:70" s="156" customFormat="1" x14ac:dyDescent="0.15">
      <c r="BD713" s="172"/>
      <c r="BE713" s="172"/>
      <c r="BF713" s="172"/>
      <c r="BG713" s="172"/>
      <c r="BH713" s="172"/>
      <c r="BI713" s="172"/>
      <c r="BJ713" s="172"/>
      <c r="BK713" s="172"/>
      <c r="BL713" s="172"/>
      <c r="BM713" s="172"/>
      <c r="BN713" s="173"/>
      <c r="BO713" s="173"/>
      <c r="BP713" s="174"/>
      <c r="BQ713" s="172"/>
      <c r="BR713" s="172"/>
    </row>
    <row r="714" spans="56:70" s="156" customFormat="1" x14ac:dyDescent="0.15">
      <c r="BD714" s="172"/>
      <c r="BE714" s="172"/>
      <c r="BF714" s="172"/>
      <c r="BG714" s="172"/>
      <c r="BH714" s="172"/>
      <c r="BI714" s="172"/>
      <c r="BJ714" s="172"/>
      <c r="BK714" s="172"/>
      <c r="BL714" s="172"/>
      <c r="BM714" s="172"/>
      <c r="BN714" s="173"/>
      <c r="BO714" s="173"/>
      <c r="BP714" s="174"/>
      <c r="BQ714" s="172"/>
      <c r="BR714" s="172"/>
    </row>
    <row r="715" spans="56:70" s="156" customFormat="1" x14ac:dyDescent="0.15">
      <c r="BD715" s="172"/>
      <c r="BE715" s="172"/>
      <c r="BF715" s="172"/>
      <c r="BG715" s="172"/>
      <c r="BH715" s="172"/>
      <c r="BI715" s="172"/>
      <c r="BJ715" s="172"/>
      <c r="BK715" s="172"/>
      <c r="BL715" s="172"/>
      <c r="BM715" s="172"/>
      <c r="BN715" s="173"/>
      <c r="BO715" s="173"/>
      <c r="BP715" s="174"/>
      <c r="BQ715" s="172"/>
      <c r="BR715" s="172"/>
    </row>
    <row r="716" spans="56:70" s="156" customFormat="1" x14ac:dyDescent="0.15">
      <c r="BD716" s="172"/>
      <c r="BE716" s="172"/>
      <c r="BF716" s="172"/>
      <c r="BG716" s="172"/>
      <c r="BH716" s="172"/>
      <c r="BI716" s="172"/>
      <c r="BJ716" s="172"/>
      <c r="BK716" s="172"/>
      <c r="BL716" s="172"/>
      <c r="BM716" s="172"/>
      <c r="BN716" s="173"/>
      <c r="BO716" s="173"/>
      <c r="BP716" s="174"/>
      <c r="BQ716" s="172"/>
      <c r="BR716" s="172"/>
    </row>
    <row r="717" spans="56:70" s="156" customFormat="1" x14ac:dyDescent="0.15">
      <c r="BD717" s="172"/>
      <c r="BE717" s="172"/>
      <c r="BF717" s="172"/>
      <c r="BG717" s="172"/>
      <c r="BH717" s="172"/>
      <c r="BI717" s="172"/>
      <c r="BJ717" s="172"/>
      <c r="BK717" s="172"/>
      <c r="BL717" s="172"/>
      <c r="BM717" s="172"/>
      <c r="BN717" s="173"/>
      <c r="BO717" s="173"/>
      <c r="BP717" s="174"/>
      <c r="BQ717" s="172"/>
      <c r="BR717" s="172"/>
    </row>
    <row r="718" spans="56:70" s="156" customFormat="1" x14ac:dyDescent="0.15">
      <c r="BD718" s="172"/>
      <c r="BE718" s="172"/>
      <c r="BF718" s="172"/>
      <c r="BG718" s="172"/>
      <c r="BH718" s="172"/>
      <c r="BI718" s="172"/>
      <c r="BJ718" s="172"/>
      <c r="BK718" s="172"/>
      <c r="BL718" s="172"/>
      <c r="BM718" s="172"/>
      <c r="BN718" s="173"/>
      <c r="BO718" s="173"/>
      <c r="BP718" s="174"/>
      <c r="BQ718" s="172"/>
      <c r="BR718" s="172"/>
    </row>
    <row r="719" spans="56:70" s="156" customFormat="1" x14ac:dyDescent="0.15">
      <c r="BD719" s="172"/>
      <c r="BE719" s="172"/>
      <c r="BF719" s="172"/>
      <c r="BG719" s="172"/>
      <c r="BH719" s="172"/>
      <c r="BI719" s="172"/>
      <c r="BJ719" s="172"/>
      <c r="BK719" s="172"/>
      <c r="BL719" s="172"/>
      <c r="BM719" s="172"/>
      <c r="BN719" s="173"/>
      <c r="BO719" s="173"/>
      <c r="BP719" s="174"/>
      <c r="BQ719" s="172"/>
      <c r="BR719" s="172"/>
    </row>
    <row r="720" spans="56:70" s="156" customFormat="1" x14ac:dyDescent="0.15">
      <c r="BD720" s="172"/>
      <c r="BE720" s="172"/>
      <c r="BF720" s="172"/>
      <c r="BG720" s="172"/>
      <c r="BH720" s="172"/>
      <c r="BI720" s="172"/>
      <c r="BJ720" s="172"/>
      <c r="BK720" s="172"/>
      <c r="BL720" s="172"/>
      <c r="BM720" s="172"/>
      <c r="BN720" s="173"/>
      <c r="BO720" s="173"/>
      <c r="BP720" s="174"/>
      <c r="BQ720" s="172"/>
      <c r="BR720" s="172"/>
    </row>
    <row r="721" spans="56:70" s="156" customFormat="1" x14ac:dyDescent="0.15">
      <c r="BD721" s="172"/>
      <c r="BE721" s="172"/>
      <c r="BF721" s="172"/>
      <c r="BG721" s="172"/>
      <c r="BH721" s="172"/>
      <c r="BI721" s="172"/>
      <c r="BJ721" s="172"/>
      <c r="BK721" s="172"/>
      <c r="BL721" s="172"/>
      <c r="BM721" s="172"/>
      <c r="BN721" s="173"/>
      <c r="BO721" s="173"/>
      <c r="BP721" s="174"/>
      <c r="BQ721" s="172"/>
      <c r="BR721" s="172"/>
    </row>
    <row r="722" spans="56:70" s="156" customFormat="1" x14ac:dyDescent="0.15">
      <c r="BD722" s="172"/>
      <c r="BE722" s="172"/>
      <c r="BF722" s="172"/>
      <c r="BG722" s="172"/>
      <c r="BH722" s="172"/>
      <c r="BI722" s="172"/>
      <c r="BJ722" s="172"/>
      <c r="BK722" s="172"/>
      <c r="BL722" s="172"/>
      <c r="BM722" s="172"/>
      <c r="BN722" s="173"/>
      <c r="BO722" s="173"/>
      <c r="BP722" s="174"/>
      <c r="BQ722" s="172"/>
      <c r="BR722" s="172"/>
    </row>
    <row r="723" spans="56:70" s="156" customFormat="1" x14ac:dyDescent="0.15">
      <c r="BD723" s="172"/>
      <c r="BE723" s="172"/>
      <c r="BF723" s="172"/>
      <c r="BG723" s="172"/>
      <c r="BH723" s="172"/>
      <c r="BI723" s="172"/>
      <c r="BJ723" s="172"/>
      <c r="BK723" s="172"/>
      <c r="BL723" s="172"/>
      <c r="BM723" s="172"/>
      <c r="BN723" s="173"/>
      <c r="BO723" s="173"/>
      <c r="BP723" s="174"/>
      <c r="BQ723" s="172"/>
      <c r="BR723" s="172"/>
    </row>
    <row r="724" spans="56:70" s="156" customFormat="1" x14ac:dyDescent="0.15">
      <c r="BD724" s="172"/>
      <c r="BE724" s="172"/>
      <c r="BF724" s="172"/>
      <c r="BG724" s="172"/>
      <c r="BH724" s="172"/>
      <c r="BI724" s="172"/>
      <c r="BJ724" s="172"/>
      <c r="BK724" s="172"/>
      <c r="BL724" s="172"/>
      <c r="BM724" s="172"/>
      <c r="BN724" s="173"/>
      <c r="BO724" s="173"/>
      <c r="BP724" s="174"/>
      <c r="BQ724" s="172"/>
      <c r="BR724" s="172"/>
    </row>
    <row r="725" spans="56:70" s="156" customFormat="1" x14ac:dyDescent="0.15">
      <c r="BD725" s="172"/>
      <c r="BE725" s="172"/>
      <c r="BF725" s="172"/>
      <c r="BG725" s="172"/>
      <c r="BH725" s="172"/>
      <c r="BI725" s="172"/>
      <c r="BJ725" s="172"/>
      <c r="BK725" s="172"/>
      <c r="BL725" s="172"/>
      <c r="BM725" s="172"/>
      <c r="BN725" s="173"/>
      <c r="BO725" s="173"/>
      <c r="BP725" s="174"/>
      <c r="BQ725" s="172"/>
      <c r="BR725" s="172"/>
    </row>
    <row r="726" spans="56:70" s="156" customFormat="1" x14ac:dyDescent="0.15">
      <c r="BD726" s="172"/>
      <c r="BE726" s="172"/>
      <c r="BF726" s="172"/>
      <c r="BG726" s="172"/>
      <c r="BH726" s="172"/>
      <c r="BI726" s="172"/>
      <c r="BJ726" s="172"/>
      <c r="BK726" s="172"/>
      <c r="BL726" s="172"/>
      <c r="BM726" s="172"/>
      <c r="BN726" s="173"/>
      <c r="BO726" s="173"/>
      <c r="BP726" s="174"/>
      <c r="BQ726" s="172"/>
      <c r="BR726" s="172"/>
    </row>
    <row r="727" spans="56:70" s="156" customFormat="1" x14ac:dyDescent="0.15">
      <c r="BD727" s="172"/>
      <c r="BE727" s="172"/>
      <c r="BF727" s="172"/>
      <c r="BG727" s="172"/>
      <c r="BH727" s="172"/>
      <c r="BI727" s="172"/>
      <c r="BJ727" s="172"/>
      <c r="BK727" s="172"/>
      <c r="BL727" s="172"/>
      <c r="BM727" s="172"/>
      <c r="BN727" s="173"/>
      <c r="BO727" s="173"/>
      <c r="BP727" s="174"/>
      <c r="BQ727" s="172"/>
      <c r="BR727" s="172"/>
    </row>
    <row r="728" spans="56:70" s="156" customFormat="1" x14ac:dyDescent="0.15">
      <c r="BD728" s="172"/>
      <c r="BE728" s="172"/>
      <c r="BF728" s="172"/>
      <c r="BG728" s="172"/>
      <c r="BH728" s="172"/>
      <c r="BI728" s="172"/>
      <c r="BJ728" s="172"/>
      <c r="BK728" s="172"/>
      <c r="BL728" s="172"/>
      <c r="BM728" s="172"/>
      <c r="BN728" s="173"/>
      <c r="BO728" s="173"/>
      <c r="BP728" s="174"/>
      <c r="BQ728" s="172"/>
      <c r="BR728" s="172"/>
    </row>
    <row r="729" spans="56:70" s="156" customFormat="1" x14ac:dyDescent="0.15">
      <c r="BD729" s="172"/>
      <c r="BE729" s="172"/>
      <c r="BF729" s="172"/>
      <c r="BG729" s="172"/>
      <c r="BH729" s="172"/>
      <c r="BI729" s="172"/>
      <c r="BJ729" s="172"/>
      <c r="BK729" s="172"/>
      <c r="BL729" s="172"/>
      <c r="BM729" s="172"/>
      <c r="BN729" s="173"/>
      <c r="BO729" s="173"/>
      <c r="BP729" s="174"/>
      <c r="BQ729" s="172"/>
      <c r="BR729" s="172"/>
    </row>
    <row r="730" spans="56:70" s="156" customFormat="1" x14ac:dyDescent="0.15">
      <c r="BD730" s="172"/>
      <c r="BE730" s="172"/>
      <c r="BF730" s="172"/>
      <c r="BG730" s="172"/>
      <c r="BH730" s="172"/>
      <c r="BI730" s="172"/>
      <c r="BJ730" s="172"/>
      <c r="BK730" s="172"/>
      <c r="BL730" s="172"/>
      <c r="BM730" s="172"/>
      <c r="BN730" s="173"/>
      <c r="BO730" s="173"/>
      <c r="BP730" s="174"/>
      <c r="BQ730" s="172"/>
      <c r="BR730" s="172"/>
    </row>
    <row r="731" spans="56:70" s="156" customFormat="1" x14ac:dyDescent="0.15">
      <c r="BD731" s="172"/>
      <c r="BE731" s="172"/>
      <c r="BF731" s="172"/>
      <c r="BG731" s="172"/>
      <c r="BH731" s="172"/>
      <c r="BI731" s="172"/>
      <c r="BJ731" s="172"/>
      <c r="BK731" s="172"/>
      <c r="BL731" s="172"/>
      <c r="BM731" s="172"/>
      <c r="BN731" s="173"/>
      <c r="BO731" s="173"/>
      <c r="BP731" s="174"/>
      <c r="BQ731" s="172"/>
      <c r="BR731" s="172"/>
    </row>
    <row r="732" spans="56:70" s="156" customFormat="1" x14ac:dyDescent="0.15">
      <c r="BD732" s="172"/>
      <c r="BE732" s="172"/>
      <c r="BF732" s="172"/>
      <c r="BG732" s="172"/>
      <c r="BH732" s="172"/>
      <c r="BI732" s="172"/>
      <c r="BJ732" s="172"/>
      <c r="BK732" s="172"/>
      <c r="BL732" s="172"/>
      <c r="BM732" s="172"/>
      <c r="BN732" s="173"/>
      <c r="BO732" s="173"/>
      <c r="BP732" s="174"/>
      <c r="BQ732" s="172"/>
      <c r="BR732" s="172"/>
    </row>
    <row r="733" spans="56:70" s="156" customFormat="1" x14ac:dyDescent="0.15">
      <c r="BD733" s="172"/>
      <c r="BE733" s="172"/>
      <c r="BF733" s="172"/>
      <c r="BG733" s="172"/>
      <c r="BH733" s="172"/>
      <c r="BI733" s="172"/>
      <c r="BJ733" s="172"/>
      <c r="BK733" s="172"/>
      <c r="BL733" s="172"/>
      <c r="BM733" s="172"/>
      <c r="BN733" s="173"/>
      <c r="BO733" s="173"/>
      <c r="BP733" s="174"/>
      <c r="BQ733" s="172"/>
      <c r="BR733" s="172"/>
    </row>
    <row r="734" spans="56:70" s="156" customFormat="1" x14ac:dyDescent="0.15">
      <c r="BD734" s="172"/>
      <c r="BE734" s="172"/>
      <c r="BF734" s="172"/>
      <c r="BG734" s="172"/>
      <c r="BH734" s="172"/>
      <c r="BI734" s="172"/>
      <c r="BJ734" s="172"/>
      <c r="BK734" s="172"/>
      <c r="BL734" s="172"/>
      <c r="BM734" s="172"/>
      <c r="BN734" s="173"/>
      <c r="BO734" s="173"/>
      <c r="BP734" s="174"/>
      <c r="BQ734" s="172"/>
      <c r="BR734" s="172"/>
    </row>
    <row r="735" spans="56:70" s="156" customFormat="1" x14ac:dyDescent="0.15">
      <c r="BD735" s="172"/>
      <c r="BE735" s="172"/>
      <c r="BF735" s="172"/>
      <c r="BG735" s="172"/>
      <c r="BH735" s="172"/>
      <c r="BI735" s="172"/>
      <c r="BJ735" s="172"/>
      <c r="BK735" s="172"/>
      <c r="BL735" s="172"/>
      <c r="BM735" s="172"/>
      <c r="BN735" s="173"/>
      <c r="BO735" s="173"/>
      <c r="BP735" s="174"/>
      <c r="BQ735" s="172"/>
      <c r="BR735" s="172"/>
    </row>
    <row r="736" spans="56:70" s="156" customFormat="1" x14ac:dyDescent="0.15">
      <c r="BD736" s="172"/>
      <c r="BE736" s="172"/>
      <c r="BF736" s="172"/>
      <c r="BG736" s="172"/>
      <c r="BH736" s="172"/>
      <c r="BI736" s="172"/>
      <c r="BJ736" s="172"/>
      <c r="BK736" s="172"/>
      <c r="BL736" s="172"/>
      <c r="BM736" s="172"/>
      <c r="BN736" s="173"/>
      <c r="BO736" s="173"/>
      <c r="BP736" s="174"/>
      <c r="BQ736" s="172"/>
      <c r="BR736" s="172"/>
    </row>
    <row r="737" spans="56:70" s="156" customFormat="1" x14ac:dyDescent="0.15">
      <c r="BD737" s="172"/>
      <c r="BE737" s="172"/>
      <c r="BF737" s="172"/>
      <c r="BG737" s="172"/>
      <c r="BH737" s="172"/>
      <c r="BI737" s="172"/>
      <c r="BJ737" s="172"/>
      <c r="BK737" s="172"/>
      <c r="BL737" s="172"/>
      <c r="BM737" s="172"/>
      <c r="BN737" s="173"/>
      <c r="BO737" s="173"/>
      <c r="BP737" s="174"/>
      <c r="BQ737" s="172"/>
      <c r="BR737" s="172"/>
    </row>
    <row r="738" spans="56:70" s="156" customFormat="1" x14ac:dyDescent="0.15">
      <c r="BD738" s="172"/>
      <c r="BE738" s="172"/>
      <c r="BF738" s="172"/>
      <c r="BG738" s="172"/>
      <c r="BH738" s="172"/>
      <c r="BI738" s="172"/>
      <c r="BJ738" s="172"/>
      <c r="BK738" s="172"/>
      <c r="BL738" s="172"/>
      <c r="BM738" s="172"/>
      <c r="BN738" s="173"/>
      <c r="BO738" s="173"/>
      <c r="BP738" s="174"/>
      <c r="BQ738" s="172"/>
      <c r="BR738" s="172"/>
    </row>
    <row r="739" spans="56:70" s="156" customFormat="1" x14ac:dyDescent="0.15">
      <c r="BD739" s="172"/>
      <c r="BE739" s="172"/>
      <c r="BF739" s="172"/>
      <c r="BG739" s="172"/>
      <c r="BH739" s="172"/>
      <c r="BI739" s="172"/>
      <c r="BJ739" s="172"/>
      <c r="BK739" s="172"/>
      <c r="BL739" s="172"/>
      <c r="BM739" s="172"/>
      <c r="BN739" s="173"/>
      <c r="BO739" s="173"/>
      <c r="BP739" s="174"/>
      <c r="BQ739" s="172"/>
      <c r="BR739" s="172"/>
    </row>
    <row r="740" spans="56:70" s="156" customFormat="1" x14ac:dyDescent="0.15">
      <c r="BD740" s="172"/>
      <c r="BE740" s="172"/>
      <c r="BF740" s="172"/>
      <c r="BG740" s="172"/>
      <c r="BH740" s="172"/>
      <c r="BI740" s="172"/>
      <c r="BJ740" s="172"/>
      <c r="BK740" s="172"/>
      <c r="BL740" s="172"/>
      <c r="BM740" s="172"/>
      <c r="BN740" s="173"/>
      <c r="BO740" s="173"/>
      <c r="BP740" s="174"/>
      <c r="BQ740" s="172"/>
      <c r="BR740" s="172"/>
    </row>
    <row r="741" spans="56:70" s="156" customFormat="1" x14ac:dyDescent="0.15">
      <c r="BD741" s="172"/>
      <c r="BE741" s="172"/>
      <c r="BF741" s="172"/>
      <c r="BG741" s="172"/>
      <c r="BH741" s="172"/>
      <c r="BI741" s="172"/>
      <c r="BJ741" s="172"/>
      <c r="BK741" s="172"/>
      <c r="BL741" s="172"/>
      <c r="BM741" s="172"/>
      <c r="BN741" s="173"/>
      <c r="BO741" s="173"/>
      <c r="BP741" s="174"/>
      <c r="BQ741" s="172"/>
      <c r="BR741" s="172"/>
    </row>
    <row r="742" spans="56:70" s="156" customFormat="1" x14ac:dyDescent="0.15">
      <c r="BD742" s="172"/>
      <c r="BE742" s="172"/>
      <c r="BF742" s="172"/>
      <c r="BG742" s="172"/>
      <c r="BH742" s="172"/>
      <c r="BI742" s="172"/>
      <c r="BJ742" s="172"/>
      <c r="BK742" s="172"/>
      <c r="BL742" s="172"/>
      <c r="BM742" s="172"/>
      <c r="BN742" s="173"/>
      <c r="BO742" s="173"/>
      <c r="BP742" s="174"/>
      <c r="BQ742" s="172"/>
      <c r="BR742" s="172"/>
    </row>
    <row r="743" spans="56:70" s="156" customFormat="1" x14ac:dyDescent="0.15">
      <c r="BD743" s="172"/>
      <c r="BE743" s="172"/>
      <c r="BF743" s="172"/>
      <c r="BG743" s="172"/>
      <c r="BH743" s="172"/>
      <c r="BI743" s="172"/>
      <c r="BJ743" s="172"/>
      <c r="BK743" s="172"/>
      <c r="BL743" s="172"/>
      <c r="BM743" s="172"/>
      <c r="BN743" s="173"/>
      <c r="BO743" s="173"/>
      <c r="BP743" s="174"/>
      <c r="BQ743" s="172"/>
      <c r="BR743" s="172"/>
    </row>
    <row r="744" spans="56:70" s="156" customFormat="1" x14ac:dyDescent="0.15">
      <c r="BD744" s="172"/>
      <c r="BE744" s="172"/>
      <c r="BF744" s="172"/>
      <c r="BG744" s="172"/>
      <c r="BH744" s="172"/>
      <c r="BI744" s="172"/>
      <c r="BJ744" s="172"/>
      <c r="BK744" s="172"/>
      <c r="BL744" s="172"/>
      <c r="BM744" s="172"/>
      <c r="BN744" s="173"/>
      <c r="BO744" s="173"/>
      <c r="BP744" s="174"/>
      <c r="BQ744" s="172"/>
      <c r="BR744" s="172"/>
    </row>
    <row r="745" spans="56:70" s="156" customFormat="1" x14ac:dyDescent="0.15">
      <c r="BD745" s="172"/>
      <c r="BE745" s="172"/>
      <c r="BF745" s="172"/>
      <c r="BG745" s="172"/>
      <c r="BH745" s="172"/>
      <c r="BI745" s="172"/>
      <c r="BJ745" s="172"/>
      <c r="BK745" s="172"/>
      <c r="BL745" s="172"/>
      <c r="BM745" s="172"/>
      <c r="BN745" s="173"/>
      <c r="BO745" s="173"/>
      <c r="BP745" s="174"/>
      <c r="BQ745" s="172"/>
      <c r="BR745" s="172"/>
    </row>
    <row r="746" spans="56:70" s="156" customFormat="1" x14ac:dyDescent="0.15">
      <c r="BD746" s="172"/>
      <c r="BE746" s="172"/>
      <c r="BF746" s="172"/>
      <c r="BG746" s="172"/>
      <c r="BH746" s="172"/>
      <c r="BI746" s="172"/>
      <c r="BJ746" s="172"/>
      <c r="BK746" s="172"/>
      <c r="BL746" s="172"/>
      <c r="BM746" s="172"/>
      <c r="BN746" s="173"/>
      <c r="BO746" s="173"/>
      <c r="BP746" s="174"/>
      <c r="BQ746" s="172"/>
      <c r="BR746" s="172"/>
    </row>
    <row r="747" spans="56:70" s="156" customFormat="1" x14ac:dyDescent="0.15">
      <c r="BD747" s="172"/>
      <c r="BE747" s="172"/>
      <c r="BF747" s="172"/>
      <c r="BG747" s="172"/>
      <c r="BH747" s="172"/>
      <c r="BI747" s="172"/>
      <c r="BJ747" s="172"/>
      <c r="BK747" s="172"/>
      <c r="BL747" s="172"/>
      <c r="BM747" s="172"/>
      <c r="BN747" s="173"/>
      <c r="BO747" s="173"/>
      <c r="BP747" s="174"/>
      <c r="BQ747" s="172"/>
      <c r="BR747" s="172"/>
    </row>
    <row r="748" spans="56:70" s="156" customFormat="1" x14ac:dyDescent="0.15">
      <c r="BD748" s="172"/>
      <c r="BE748" s="172"/>
      <c r="BF748" s="172"/>
      <c r="BG748" s="172"/>
      <c r="BH748" s="172"/>
      <c r="BI748" s="172"/>
      <c r="BJ748" s="172"/>
      <c r="BK748" s="172"/>
      <c r="BL748" s="172"/>
      <c r="BM748" s="172"/>
      <c r="BN748" s="173"/>
      <c r="BO748" s="173"/>
      <c r="BP748" s="174"/>
      <c r="BQ748" s="172"/>
      <c r="BR748" s="172"/>
    </row>
    <row r="749" spans="56:70" s="156" customFormat="1" x14ac:dyDescent="0.15">
      <c r="BD749" s="172"/>
      <c r="BE749" s="172"/>
      <c r="BF749" s="172"/>
      <c r="BG749" s="172"/>
      <c r="BH749" s="172"/>
      <c r="BI749" s="172"/>
      <c r="BJ749" s="172"/>
      <c r="BK749" s="172"/>
      <c r="BL749" s="172"/>
      <c r="BM749" s="172"/>
      <c r="BN749" s="173"/>
      <c r="BO749" s="173"/>
      <c r="BP749" s="174"/>
      <c r="BQ749" s="172"/>
      <c r="BR749" s="172"/>
    </row>
    <row r="750" spans="56:70" s="156" customFormat="1" x14ac:dyDescent="0.15">
      <c r="BD750" s="172"/>
      <c r="BE750" s="172"/>
      <c r="BF750" s="172"/>
      <c r="BG750" s="172"/>
      <c r="BH750" s="172"/>
      <c r="BI750" s="172"/>
      <c r="BJ750" s="172"/>
      <c r="BK750" s="172"/>
      <c r="BL750" s="172"/>
      <c r="BM750" s="172"/>
      <c r="BN750" s="173"/>
      <c r="BO750" s="173"/>
      <c r="BP750" s="174"/>
      <c r="BQ750" s="172"/>
      <c r="BR750" s="172"/>
    </row>
    <row r="751" spans="56:70" s="156" customFormat="1" x14ac:dyDescent="0.15">
      <c r="BD751" s="172"/>
      <c r="BE751" s="172"/>
      <c r="BF751" s="172"/>
      <c r="BG751" s="172"/>
      <c r="BH751" s="172"/>
      <c r="BI751" s="172"/>
      <c r="BJ751" s="172"/>
      <c r="BK751" s="172"/>
      <c r="BL751" s="172"/>
      <c r="BM751" s="172"/>
      <c r="BN751" s="173"/>
      <c r="BO751" s="173"/>
      <c r="BP751" s="174"/>
      <c r="BQ751" s="172"/>
      <c r="BR751" s="172"/>
    </row>
    <row r="752" spans="56:70" s="156" customFormat="1" x14ac:dyDescent="0.15">
      <c r="BD752" s="172"/>
      <c r="BE752" s="172"/>
      <c r="BF752" s="172"/>
      <c r="BG752" s="172"/>
      <c r="BH752" s="172"/>
      <c r="BI752" s="172"/>
      <c r="BJ752" s="172"/>
      <c r="BK752" s="172"/>
      <c r="BL752" s="172"/>
      <c r="BM752" s="172"/>
      <c r="BN752" s="173"/>
      <c r="BO752" s="173"/>
      <c r="BP752" s="174"/>
      <c r="BQ752" s="172"/>
      <c r="BR752" s="172"/>
    </row>
    <row r="753" spans="56:70" s="156" customFormat="1" x14ac:dyDescent="0.15">
      <c r="BD753" s="172"/>
      <c r="BE753" s="172"/>
      <c r="BF753" s="172"/>
      <c r="BG753" s="172"/>
      <c r="BH753" s="172"/>
      <c r="BI753" s="172"/>
      <c r="BJ753" s="172"/>
      <c r="BK753" s="172"/>
      <c r="BL753" s="172"/>
      <c r="BM753" s="172"/>
      <c r="BN753" s="173"/>
      <c r="BO753" s="173"/>
      <c r="BP753" s="174"/>
      <c r="BQ753" s="172"/>
      <c r="BR753" s="172"/>
    </row>
    <row r="754" spans="56:70" s="156" customFormat="1" x14ac:dyDescent="0.15">
      <c r="BD754" s="172"/>
      <c r="BE754" s="172"/>
      <c r="BF754" s="172"/>
      <c r="BG754" s="172"/>
      <c r="BH754" s="172"/>
      <c r="BI754" s="172"/>
      <c r="BJ754" s="172"/>
      <c r="BK754" s="172"/>
      <c r="BL754" s="172"/>
      <c r="BM754" s="172"/>
      <c r="BN754" s="173"/>
      <c r="BO754" s="173"/>
      <c r="BP754" s="174"/>
      <c r="BQ754" s="172"/>
      <c r="BR754" s="172"/>
    </row>
    <row r="755" spans="56:70" s="156" customFormat="1" x14ac:dyDescent="0.15">
      <c r="BD755" s="172"/>
      <c r="BE755" s="172"/>
      <c r="BF755" s="172"/>
      <c r="BG755" s="172"/>
      <c r="BH755" s="172"/>
      <c r="BI755" s="172"/>
      <c r="BJ755" s="172"/>
      <c r="BK755" s="172"/>
      <c r="BL755" s="172"/>
      <c r="BM755" s="172"/>
      <c r="BN755" s="173"/>
      <c r="BO755" s="173"/>
      <c r="BP755" s="174"/>
      <c r="BQ755" s="172"/>
      <c r="BR755" s="172"/>
    </row>
    <row r="756" spans="56:70" s="156" customFormat="1" x14ac:dyDescent="0.15">
      <c r="BD756" s="172"/>
      <c r="BE756" s="172"/>
      <c r="BF756" s="172"/>
      <c r="BG756" s="172"/>
      <c r="BH756" s="172"/>
      <c r="BI756" s="172"/>
      <c r="BJ756" s="172"/>
      <c r="BK756" s="172"/>
      <c r="BL756" s="172"/>
      <c r="BM756" s="172"/>
      <c r="BN756" s="173"/>
      <c r="BO756" s="173"/>
      <c r="BP756" s="174"/>
      <c r="BQ756" s="172"/>
      <c r="BR756" s="172"/>
    </row>
    <row r="757" spans="56:70" s="156" customFormat="1" x14ac:dyDescent="0.15">
      <c r="BD757" s="172"/>
      <c r="BE757" s="172"/>
      <c r="BF757" s="172"/>
      <c r="BG757" s="172"/>
      <c r="BH757" s="172"/>
      <c r="BI757" s="172"/>
      <c r="BJ757" s="172"/>
      <c r="BK757" s="172"/>
      <c r="BL757" s="172"/>
      <c r="BM757" s="172"/>
      <c r="BN757" s="173"/>
      <c r="BO757" s="173"/>
      <c r="BP757" s="174"/>
      <c r="BQ757" s="172"/>
      <c r="BR757" s="172"/>
    </row>
    <row r="758" spans="56:70" s="156" customFormat="1" x14ac:dyDescent="0.15">
      <c r="BD758" s="172"/>
      <c r="BE758" s="172"/>
      <c r="BF758" s="172"/>
      <c r="BG758" s="172"/>
      <c r="BH758" s="172"/>
      <c r="BI758" s="172"/>
      <c r="BJ758" s="172"/>
      <c r="BK758" s="172"/>
      <c r="BL758" s="172"/>
      <c r="BM758" s="172"/>
      <c r="BN758" s="173"/>
      <c r="BO758" s="173"/>
      <c r="BP758" s="174"/>
      <c r="BQ758" s="172"/>
      <c r="BR758" s="172"/>
    </row>
    <row r="759" spans="56:70" s="156" customFormat="1" x14ac:dyDescent="0.15">
      <c r="BD759" s="172"/>
      <c r="BE759" s="172"/>
      <c r="BF759" s="172"/>
      <c r="BG759" s="172"/>
      <c r="BH759" s="172"/>
      <c r="BI759" s="172"/>
      <c r="BJ759" s="172"/>
      <c r="BK759" s="172"/>
      <c r="BL759" s="172"/>
      <c r="BM759" s="172"/>
      <c r="BN759" s="173"/>
      <c r="BO759" s="173"/>
      <c r="BP759" s="174"/>
      <c r="BQ759" s="172"/>
      <c r="BR759" s="172"/>
    </row>
    <row r="760" spans="56:70" s="156" customFormat="1" x14ac:dyDescent="0.15">
      <c r="BD760" s="172"/>
      <c r="BE760" s="172"/>
      <c r="BF760" s="172"/>
      <c r="BG760" s="172"/>
      <c r="BH760" s="172"/>
      <c r="BI760" s="172"/>
      <c r="BJ760" s="172"/>
      <c r="BK760" s="172"/>
      <c r="BL760" s="172"/>
      <c r="BM760" s="172"/>
      <c r="BN760" s="173"/>
      <c r="BO760" s="173"/>
      <c r="BP760" s="174"/>
      <c r="BQ760" s="172"/>
      <c r="BR760" s="172"/>
    </row>
    <row r="761" spans="56:70" s="156" customFormat="1" x14ac:dyDescent="0.15">
      <c r="BD761" s="172"/>
      <c r="BE761" s="172"/>
      <c r="BF761" s="172"/>
      <c r="BG761" s="172"/>
      <c r="BH761" s="172"/>
      <c r="BI761" s="172"/>
      <c r="BJ761" s="172"/>
      <c r="BK761" s="172"/>
      <c r="BL761" s="172"/>
      <c r="BM761" s="172"/>
      <c r="BN761" s="173"/>
      <c r="BO761" s="173"/>
      <c r="BP761" s="174"/>
      <c r="BQ761" s="172"/>
      <c r="BR761" s="172"/>
    </row>
    <row r="762" spans="56:70" s="156" customFormat="1" x14ac:dyDescent="0.15">
      <c r="BD762" s="172"/>
      <c r="BE762" s="172"/>
      <c r="BF762" s="172"/>
      <c r="BG762" s="172"/>
      <c r="BH762" s="172"/>
      <c r="BI762" s="172"/>
      <c r="BJ762" s="172"/>
      <c r="BK762" s="172"/>
      <c r="BL762" s="172"/>
      <c r="BM762" s="172"/>
      <c r="BN762" s="173"/>
      <c r="BO762" s="173"/>
      <c r="BP762" s="174"/>
      <c r="BQ762" s="172"/>
      <c r="BR762" s="172"/>
    </row>
    <row r="763" spans="56:70" s="156" customFormat="1" x14ac:dyDescent="0.15">
      <c r="BD763" s="172"/>
      <c r="BE763" s="172"/>
      <c r="BF763" s="172"/>
      <c r="BG763" s="172"/>
      <c r="BH763" s="172"/>
      <c r="BI763" s="172"/>
      <c r="BJ763" s="172"/>
      <c r="BK763" s="172"/>
      <c r="BL763" s="172"/>
      <c r="BM763" s="172"/>
      <c r="BN763" s="173"/>
      <c r="BO763" s="173"/>
      <c r="BP763" s="174"/>
      <c r="BQ763" s="172"/>
      <c r="BR763" s="172"/>
    </row>
    <row r="764" spans="56:70" s="156" customFormat="1" x14ac:dyDescent="0.15">
      <c r="BD764" s="172"/>
      <c r="BE764" s="172"/>
      <c r="BF764" s="172"/>
      <c r="BG764" s="172"/>
      <c r="BH764" s="172"/>
      <c r="BI764" s="172"/>
      <c r="BJ764" s="172"/>
      <c r="BK764" s="172"/>
      <c r="BL764" s="172"/>
      <c r="BM764" s="172"/>
      <c r="BN764" s="173"/>
      <c r="BO764" s="173"/>
      <c r="BP764" s="174"/>
      <c r="BQ764" s="172"/>
      <c r="BR764" s="172"/>
    </row>
    <row r="765" spans="56:70" s="156" customFormat="1" x14ac:dyDescent="0.15">
      <c r="BD765" s="172"/>
      <c r="BE765" s="172"/>
      <c r="BF765" s="172"/>
      <c r="BG765" s="172"/>
      <c r="BH765" s="172"/>
      <c r="BI765" s="172"/>
      <c r="BJ765" s="172"/>
      <c r="BK765" s="172"/>
      <c r="BL765" s="172"/>
      <c r="BM765" s="172"/>
      <c r="BN765" s="173"/>
      <c r="BO765" s="173"/>
      <c r="BP765" s="174"/>
      <c r="BQ765" s="172"/>
      <c r="BR765" s="172"/>
    </row>
    <row r="766" spans="56:70" s="156" customFormat="1" x14ac:dyDescent="0.15">
      <c r="BD766" s="172"/>
      <c r="BE766" s="172"/>
      <c r="BF766" s="172"/>
      <c r="BG766" s="172"/>
      <c r="BH766" s="172"/>
      <c r="BI766" s="172"/>
      <c r="BJ766" s="172"/>
      <c r="BK766" s="172"/>
      <c r="BL766" s="172"/>
      <c r="BM766" s="172"/>
      <c r="BN766" s="173"/>
      <c r="BO766" s="173"/>
      <c r="BP766" s="174"/>
      <c r="BQ766" s="172"/>
      <c r="BR766" s="172"/>
    </row>
    <row r="767" spans="56:70" s="156" customFormat="1" x14ac:dyDescent="0.15">
      <c r="BD767" s="172"/>
      <c r="BE767" s="172"/>
      <c r="BF767" s="172"/>
      <c r="BG767" s="172"/>
      <c r="BH767" s="172"/>
      <c r="BI767" s="172"/>
      <c r="BJ767" s="172"/>
      <c r="BK767" s="172"/>
      <c r="BL767" s="172"/>
      <c r="BM767" s="172"/>
      <c r="BN767" s="173"/>
      <c r="BO767" s="173"/>
      <c r="BP767" s="174"/>
      <c r="BQ767" s="172"/>
      <c r="BR767" s="172"/>
    </row>
    <row r="768" spans="56:70" s="156" customFormat="1" x14ac:dyDescent="0.15">
      <c r="BD768" s="172"/>
      <c r="BE768" s="172"/>
      <c r="BF768" s="172"/>
      <c r="BG768" s="172"/>
      <c r="BH768" s="172"/>
      <c r="BI768" s="172"/>
      <c r="BJ768" s="172"/>
      <c r="BK768" s="172"/>
      <c r="BL768" s="172"/>
      <c r="BM768" s="172"/>
      <c r="BN768" s="173"/>
      <c r="BO768" s="173"/>
      <c r="BP768" s="174"/>
      <c r="BQ768" s="172"/>
      <c r="BR768" s="172"/>
    </row>
    <row r="769" spans="56:70" s="156" customFormat="1" x14ac:dyDescent="0.15">
      <c r="BD769" s="172"/>
      <c r="BE769" s="172"/>
      <c r="BF769" s="172"/>
      <c r="BG769" s="172"/>
      <c r="BH769" s="172"/>
      <c r="BI769" s="172"/>
      <c r="BJ769" s="172"/>
      <c r="BK769" s="172"/>
      <c r="BL769" s="172"/>
      <c r="BM769" s="172"/>
      <c r="BN769" s="173"/>
      <c r="BO769" s="173"/>
      <c r="BP769" s="174"/>
      <c r="BQ769" s="172"/>
      <c r="BR769" s="172"/>
    </row>
    <row r="770" spans="56:70" s="156" customFormat="1" x14ac:dyDescent="0.15">
      <c r="BD770" s="172"/>
      <c r="BE770" s="172"/>
      <c r="BF770" s="172"/>
      <c r="BG770" s="172"/>
      <c r="BH770" s="172"/>
      <c r="BI770" s="172"/>
      <c r="BJ770" s="172"/>
      <c r="BK770" s="172"/>
      <c r="BL770" s="172"/>
      <c r="BM770" s="172"/>
      <c r="BN770" s="173"/>
      <c r="BO770" s="173"/>
      <c r="BP770" s="174"/>
      <c r="BQ770" s="172"/>
      <c r="BR770" s="172"/>
    </row>
    <row r="771" spans="56:70" s="156" customFormat="1" x14ac:dyDescent="0.15">
      <c r="BD771" s="172"/>
      <c r="BE771" s="172"/>
      <c r="BF771" s="172"/>
      <c r="BG771" s="172"/>
      <c r="BH771" s="172"/>
      <c r="BI771" s="172"/>
      <c r="BJ771" s="172"/>
      <c r="BK771" s="172"/>
      <c r="BL771" s="172"/>
      <c r="BM771" s="172"/>
      <c r="BN771" s="173"/>
      <c r="BO771" s="173"/>
      <c r="BP771" s="174"/>
      <c r="BQ771" s="172"/>
      <c r="BR771" s="172"/>
    </row>
    <row r="772" spans="56:70" s="156" customFormat="1" x14ac:dyDescent="0.15">
      <c r="BD772" s="172"/>
      <c r="BE772" s="172"/>
      <c r="BF772" s="172"/>
      <c r="BG772" s="172"/>
      <c r="BH772" s="172"/>
      <c r="BI772" s="172"/>
      <c r="BJ772" s="172"/>
      <c r="BK772" s="172"/>
      <c r="BL772" s="172"/>
      <c r="BM772" s="172"/>
      <c r="BN772" s="173"/>
      <c r="BO772" s="173"/>
      <c r="BP772" s="174"/>
      <c r="BQ772" s="172"/>
      <c r="BR772" s="172"/>
    </row>
    <row r="773" spans="56:70" s="156" customFormat="1" x14ac:dyDescent="0.15">
      <c r="BD773" s="172"/>
      <c r="BE773" s="172"/>
      <c r="BF773" s="172"/>
      <c r="BG773" s="172"/>
      <c r="BH773" s="172"/>
      <c r="BI773" s="172"/>
      <c r="BJ773" s="172"/>
      <c r="BK773" s="172"/>
      <c r="BL773" s="172"/>
      <c r="BM773" s="172"/>
      <c r="BN773" s="173"/>
      <c r="BO773" s="173"/>
      <c r="BP773" s="174"/>
      <c r="BQ773" s="172"/>
      <c r="BR773" s="172"/>
    </row>
    <row r="774" spans="56:70" s="156" customFormat="1" x14ac:dyDescent="0.15">
      <c r="BD774" s="172"/>
      <c r="BE774" s="172"/>
      <c r="BF774" s="172"/>
      <c r="BG774" s="172"/>
      <c r="BH774" s="172"/>
      <c r="BI774" s="172"/>
      <c r="BJ774" s="172"/>
      <c r="BK774" s="172"/>
      <c r="BL774" s="172"/>
      <c r="BM774" s="172"/>
      <c r="BN774" s="173"/>
      <c r="BO774" s="173"/>
      <c r="BP774" s="174"/>
      <c r="BQ774" s="172"/>
      <c r="BR774" s="172"/>
    </row>
    <row r="775" spans="56:70" s="156" customFormat="1" x14ac:dyDescent="0.15">
      <c r="BD775" s="172"/>
      <c r="BE775" s="172"/>
      <c r="BF775" s="172"/>
      <c r="BG775" s="172"/>
      <c r="BH775" s="172"/>
      <c r="BI775" s="172"/>
      <c r="BJ775" s="172"/>
      <c r="BK775" s="172"/>
      <c r="BL775" s="172"/>
      <c r="BM775" s="172"/>
      <c r="BN775" s="173"/>
      <c r="BO775" s="173"/>
      <c r="BP775" s="174"/>
      <c r="BQ775" s="172"/>
      <c r="BR775" s="172"/>
    </row>
    <row r="776" spans="56:70" s="156" customFormat="1" x14ac:dyDescent="0.15">
      <c r="BD776" s="172"/>
      <c r="BE776" s="172"/>
      <c r="BF776" s="172"/>
      <c r="BG776" s="172"/>
      <c r="BH776" s="172"/>
      <c r="BI776" s="172"/>
      <c r="BJ776" s="172"/>
      <c r="BK776" s="172"/>
      <c r="BL776" s="172"/>
      <c r="BM776" s="172"/>
      <c r="BN776" s="173"/>
      <c r="BO776" s="173"/>
      <c r="BP776" s="174"/>
      <c r="BQ776" s="172"/>
      <c r="BR776" s="172"/>
    </row>
    <row r="777" spans="56:70" s="156" customFormat="1" x14ac:dyDescent="0.15">
      <c r="BD777" s="172"/>
      <c r="BE777" s="172"/>
      <c r="BF777" s="172"/>
      <c r="BG777" s="172"/>
      <c r="BH777" s="172"/>
      <c r="BI777" s="172"/>
      <c r="BJ777" s="172"/>
      <c r="BK777" s="172"/>
      <c r="BL777" s="172"/>
      <c r="BM777" s="172"/>
      <c r="BN777" s="173"/>
      <c r="BO777" s="173"/>
      <c r="BP777" s="174"/>
      <c r="BQ777" s="172"/>
      <c r="BR777" s="172"/>
    </row>
    <row r="778" spans="56:70" s="156" customFormat="1" x14ac:dyDescent="0.15">
      <c r="BD778" s="172"/>
      <c r="BE778" s="172"/>
      <c r="BF778" s="172"/>
      <c r="BG778" s="172"/>
      <c r="BH778" s="172"/>
      <c r="BI778" s="172"/>
      <c r="BJ778" s="172"/>
      <c r="BK778" s="172"/>
      <c r="BL778" s="172"/>
      <c r="BM778" s="172"/>
      <c r="BN778" s="173"/>
      <c r="BO778" s="173"/>
      <c r="BP778" s="174"/>
      <c r="BQ778" s="172"/>
      <c r="BR778" s="172"/>
    </row>
    <row r="779" spans="56:70" s="156" customFormat="1" x14ac:dyDescent="0.15">
      <c r="BD779" s="172"/>
      <c r="BE779" s="172"/>
      <c r="BF779" s="172"/>
      <c r="BG779" s="172"/>
      <c r="BH779" s="172"/>
      <c r="BI779" s="172"/>
      <c r="BJ779" s="172"/>
      <c r="BK779" s="172"/>
      <c r="BL779" s="172"/>
      <c r="BM779" s="172"/>
      <c r="BN779" s="173"/>
      <c r="BO779" s="173"/>
      <c r="BP779" s="174"/>
      <c r="BQ779" s="172"/>
      <c r="BR779" s="172"/>
    </row>
    <row r="780" spans="56:70" s="156" customFormat="1" x14ac:dyDescent="0.15">
      <c r="BD780" s="172"/>
      <c r="BE780" s="172"/>
      <c r="BF780" s="172"/>
      <c r="BG780" s="172"/>
      <c r="BH780" s="172"/>
      <c r="BI780" s="172"/>
      <c r="BJ780" s="172"/>
      <c r="BK780" s="172"/>
      <c r="BL780" s="172"/>
      <c r="BM780" s="172"/>
      <c r="BN780" s="173"/>
      <c r="BO780" s="173"/>
      <c r="BP780" s="174"/>
      <c r="BQ780" s="172"/>
      <c r="BR780" s="172"/>
    </row>
    <row r="781" spans="56:70" s="156" customFormat="1" x14ac:dyDescent="0.15">
      <c r="BD781" s="172"/>
      <c r="BE781" s="172"/>
      <c r="BF781" s="172"/>
      <c r="BG781" s="172"/>
      <c r="BH781" s="172"/>
      <c r="BI781" s="172"/>
      <c r="BJ781" s="172"/>
      <c r="BK781" s="172"/>
      <c r="BL781" s="172"/>
      <c r="BM781" s="172"/>
      <c r="BN781" s="173"/>
      <c r="BO781" s="173"/>
      <c r="BP781" s="174"/>
      <c r="BQ781" s="172"/>
      <c r="BR781" s="172"/>
    </row>
    <row r="782" spans="56:70" s="156" customFormat="1" x14ac:dyDescent="0.15">
      <c r="BD782" s="172"/>
      <c r="BE782" s="172"/>
      <c r="BF782" s="172"/>
      <c r="BG782" s="172"/>
      <c r="BH782" s="172"/>
      <c r="BI782" s="172"/>
      <c r="BJ782" s="172"/>
      <c r="BK782" s="172"/>
      <c r="BL782" s="172"/>
      <c r="BM782" s="172"/>
      <c r="BN782" s="173"/>
      <c r="BO782" s="173"/>
      <c r="BP782" s="174"/>
      <c r="BQ782" s="172"/>
      <c r="BR782" s="172"/>
    </row>
    <row r="783" spans="56:70" s="156" customFormat="1" x14ac:dyDescent="0.15">
      <c r="BD783" s="172"/>
      <c r="BE783" s="172"/>
      <c r="BF783" s="172"/>
      <c r="BG783" s="172"/>
      <c r="BH783" s="172"/>
      <c r="BI783" s="172"/>
      <c r="BJ783" s="172"/>
      <c r="BK783" s="172"/>
      <c r="BL783" s="172"/>
      <c r="BM783" s="172"/>
      <c r="BN783" s="173"/>
      <c r="BO783" s="173"/>
      <c r="BP783" s="174"/>
      <c r="BQ783" s="172"/>
      <c r="BR783" s="172"/>
    </row>
    <row r="784" spans="56:70" s="156" customFormat="1" x14ac:dyDescent="0.15">
      <c r="BD784" s="172"/>
      <c r="BE784" s="172"/>
      <c r="BF784" s="172"/>
      <c r="BG784" s="172"/>
      <c r="BH784" s="172"/>
      <c r="BI784" s="172"/>
      <c r="BJ784" s="172"/>
      <c r="BK784" s="172"/>
      <c r="BL784" s="172"/>
      <c r="BM784" s="172"/>
      <c r="BN784" s="173"/>
      <c r="BO784" s="173"/>
      <c r="BP784" s="174"/>
      <c r="BQ784" s="172"/>
      <c r="BR784" s="172"/>
    </row>
    <row r="785" spans="2:70" s="156" customFormat="1" x14ac:dyDescent="0.15">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c r="AA785" s="157"/>
      <c r="AB785" s="157"/>
      <c r="AC785" s="157"/>
      <c r="AD785" s="157"/>
      <c r="AE785" s="157"/>
      <c r="AF785" s="157"/>
      <c r="AG785" s="157"/>
      <c r="AH785" s="157"/>
      <c r="AI785" s="157"/>
      <c r="AJ785" s="157"/>
      <c r="AK785" s="157"/>
      <c r="AL785" s="157"/>
      <c r="AM785" s="157"/>
      <c r="AN785" s="157"/>
      <c r="AO785" s="157"/>
      <c r="AP785" s="157"/>
      <c r="AQ785" s="157"/>
      <c r="AR785" s="157"/>
      <c r="AS785" s="157"/>
      <c r="AT785" s="157"/>
      <c r="AU785" s="157"/>
      <c r="AV785" s="157"/>
      <c r="AW785" s="157"/>
      <c r="AX785" s="157"/>
      <c r="AY785" s="157"/>
      <c r="AZ785" s="157"/>
      <c r="BA785" s="157"/>
      <c r="BB785" s="157"/>
      <c r="BC785" s="157"/>
      <c r="BD785" s="172"/>
      <c r="BE785" s="172"/>
      <c r="BF785" s="172"/>
      <c r="BG785" s="172"/>
      <c r="BH785" s="172"/>
      <c r="BI785" s="172"/>
      <c r="BJ785" s="172"/>
      <c r="BK785" s="172"/>
      <c r="BL785" s="172"/>
      <c r="BM785" s="172"/>
      <c r="BN785" s="173"/>
      <c r="BO785" s="173"/>
      <c r="BP785" s="174"/>
      <c r="BQ785" s="172"/>
      <c r="BR785" s="172"/>
    </row>
    <row r="786" spans="2:70" s="156" customFormat="1" x14ac:dyDescent="0.15">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c r="AA786" s="157"/>
      <c r="AB786" s="157"/>
      <c r="AC786" s="157"/>
      <c r="AD786" s="157"/>
      <c r="AE786" s="157"/>
      <c r="AF786" s="157"/>
      <c r="AG786" s="157"/>
      <c r="AH786" s="157"/>
      <c r="AI786" s="157"/>
      <c r="AJ786" s="157"/>
      <c r="AK786" s="157"/>
      <c r="AL786" s="157"/>
      <c r="AM786" s="157"/>
      <c r="AN786" s="157"/>
      <c r="AO786" s="157"/>
      <c r="AP786" s="157"/>
      <c r="AQ786" s="157"/>
      <c r="AR786" s="157"/>
      <c r="AS786" s="157"/>
      <c r="AT786" s="157"/>
      <c r="AU786" s="157"/>
      <c r="AV786" s="157"/>
      <c r="AW786" s="157"/>
      <c r="AX786" s="157"/>
      <c r="AY786" s="157"/>
      <c r="AZ786" s="157"/>
      <c r="BA786" s="157"/>
      <c r="BB786" s="157"/>
      <c r="BC786" s="157"/>
      <c r="BD786" s="172"/>
      <c r="BE786" s="172"/>
      <c r="BF786" s="172"/>
      <c r="BG786" s="172"/>
      <c r="BH786" s="172"/>
      <c r="BI786" s="172"/>
      <c r="BJ786" s="172"/>
      <c r="BK786" s="172"/>
      <c r="BL786" s="172"/>
      <c r="BM786" s="172"/>
      <c r="BN786" s="173"/>
      <c r="BO786" s="173"/>
      <c r="BP786" s="174"/>
      <c r="BQ786" s="172"/>
      <c r="BR786" s="172"/>
    </row>
    <row r="787" spans="2:70" s="156" customFormat="1" x14ac:dyDescent="0.15">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c r="AA787" s="157"/>
      <c r="AB787" s="157"/>
      <c r="AC787" s="157"/>
      <c r="AD787" s="157"/>
      <c r="AE787" s="157"/>
      <c r="AF787" s="157"/>
      <c r="AG787" s="157"/>
      <c r="AH787" s="157"/>
      <c r="AI787" s="157"/>
      <c r="AJ787" s="157"/>
      <c r="AK787" s="157"/>
      <c r="AL787" s="157"/>
      <c r="AM787" s="157"/>
      <c r="AN787" s="157"/>
      <c r="AO787" s="157"/>
      <c r="AP787" s="157"/>
      <c r="AQ787" s="157"/>
      <c r="AR787" s="157"/>
      <c r="AS787" s="157"/>
      <c r="AT787" s="157"/>
      <c r="AU787" s="157"/>
      <c r="AV787" s="157"/>
      <c r="AW787" s="157"/>
      <c r="AX787" s="157"/>
      <c r="AY787" s="157"/>
      <c r="AZ787" s="157"/>
      <c r="BA787" s="157"/>
      <c r="BB787" s="157"/>
      <c r="BC787" s="157"/>
      <c r="BD787" s="172"/>
      <c r="BE787" s="172"/>
      <c r="BF787" s="172"/>
      <c r="BG787" s="172"/>
      <c r="BH787" s="172"/>
      <c r="BI787" s="172"/>
      <c r="BJ787" s="172"/>
      <c r="BK787" s="172"/>
      <c r="BL787" s="172"/>
      <c r="BM787" s="172"/>
      <c r="BN787" s="173"/>
      <c r="BO787" s="173"/>
      <c r="BP787" s="174"/>
      <c r="BQ787" s="172"/>
      <c r="BR787" s="172"/>
    </row>
    <row r="788" spans="2:70" s="156" customFormat="1" x14ac:dyDescent="0.15">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c r="AA788" s="157"/>
      <c r="AB788" s="157"/>
      <c r="AC788" s="157"/>
      <c r="AD788" s="157"/>
      <c r="AE788" s="157"/>
      <c r="AF788" s="157"/>
      <c r="AG788" s="157"/>
      <c r="AH788" s="157"/>
      <c r="AI788" s="157"/>
      <c r="AJ788" s="157"/>
      <c r="AK788" s="157"/>
      <c r="AL788" s="157"/>
      <c r="AM788" s="157"/>
      <c r="AN788" s="157"/>
      <c r="AO788" s="157"/>
      <c r="AP788" s="157"/>
      <c r="AQ788" s="157"/>
      <c r="AR788" s="157"/>
      <c r="AS788" s="157"/>
      <c r="AT788" s="157"/>
      <c r="AU788" s="157"/>
      <c r="AV788" s="157"/>
      <c r="AW788" s="157"/>
      <c r="AX788" s="157"/>
      <c r="AY788" s="157"/>
      <c r="AZ788" s="157"/>
      <c r="BA788" s="157"/>
      <c r="BB788" s="157"/>
      <c r="BC788" s="157"/>
      <c r="BD788" s="172"/>
      <c r="BE788" s="172"/>
      <c r="BF788" s="172"/>
      <c r="BG788" s="172"/>
      <c r="BH788" s="172"/>
      <c r="BI788" s="172"/>
      <c r="BJ788" s="172"/>
      <c r="BK788" s="172"/>
      <c r="BL788" s="172"/>
      <c r="BM788" s="172"/>
      <c r="BN788" s="173"/>
      <c r="BO788" s="173"/>
      <c r="BP788" s="174"/>
      <c r="BQ788" s="172"/>
      <c r="BR788" s="172"/>
    </row>
    <row r="789" spans="2:70" s="156" customFormat="1" x14ac:dyDescent="0.15">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c r="AA789" s="157"/>
      <c r="AB789" s="157"/>
      <c r="AC789" s="157"/>
      <c r="AD789" s="157"/>
      <c r="AE789" s="157"/>
      <c r="AF789" s="157"/>
      <c r="AG789" s="157"/>
      <c r="AH789" s="157"/>
      <c r="AI789" s="157"/>
      <c r="AJ789" s="157"/>
      <c r="AK789" s="157"/>
      <c r="AL789" s="157"/>
      <c r="AM789" s="157"/>
      <c r="AN789" s="157"/>
      <c r="AO789" s="157"/>
      <c r="AP789" s="157"/>
      <c r="AQ789" s="157"/>
      <c r="AR789" s="157"/>
      <c r="AS789" s="157"/>
      <c r="AT789" s="157"/>
      <c r="AU789" s="157"/>
      <c r="AV789" s="157"/>
      <c r="AW789" s="157"/>
      <c r="AX789" s="157"/>
      <c r="AY789" s="157"/>
      <c r="AZ789" s="157"/>
      <c r="BA789" s="157"/>
      <c r="BB789" s="157"/>
      <c r="BC789" s="157"/>
      <c r="BD789" s="172"/>
      <c r="BE789" s="172"/>
      <c r="BF789" s="172"/>
      <c r="BG789" s="172"/>
      <c r="BH789" s="172"/>
      <c r="BI789" s="172"/>
      <c r="BJ789" s="172"/>
      <c r="BK789" s="172"/>
      <c r="BL789" s="172"/>
      <c r="BM789" s="172"/>
      <c r="BN789" s="173"/>
      <c r="BO789" s="173"/>
      <c r="BP789" s="174"/>
      <c r="BQ789" s="172"/>
      <c r="BR789" s="172"/>
    </row>
    <row r="790" spans="2:70" s="156" customFormat="1" x14ac:dyDescent="0.15">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c r="AA790" s="157"/>
      <c r="AB790" s="157"/>
      <c r="AC790" s="157"/>
      <c r="AD790" s="157"/>
      <c r="AE790" s="157"/>
      <c r="AF790" s="157"/>
      <c r="AG790" s="157"/>
      <c r="AH790" s="157"/>
      <c r="AI790" s="157"/>
      <c r="AJ790" s="157"/>
      <c r="AK790" s="157"/>
      <c r="AL790" s="157"/>
      <c r="AM790" s="157"/>
      <c r="AN790" s="157"/>
      <c r="AO790" s="157"/>
      <c r="AP790" s="157"/>
      <c r="AQ790" s="157"/>
      <c r="AR790" s="157"/>
      <c r="AS790" s="157"/>
      <c r="AT790" s="157"/>
      <c r="AU790" s="157"/>
      <c r="AV790" s="157"/>
      <c r="AW790" s="157"/>
      <c r="AX790" s="157"/>
      <c r="AY790" s="157"/>
      <c r="AZ790" s="157"/>
      <c r="BA790" s="157"/>
      <c r="BB790" s="157"/>
      <c r="BC790" s="157"/>
      <c r="BD790" s="172"/>
      <c r="BE790" s="172"/>
      <c r="BF790" s="172"/>
      <c r="BG790" s="172"/>
      <c r="BH790" s="172"/>
      <c r="BI790" s="172"/>
      <c r="BJ790" s="172"/>
      <c r="BK790" s="172"/>
      <c r="BL790" s="172"/>
      <c r="BM790" s="172"/>
      <c r="BN790" s="173"/>
      <c r="BO790" s="173"/>
      <c r="BP790" s="174"/>
      <c r="BQ790" s="172"/>
      <c r="BR790" s="172"/>
    </row>
    <row r="791" spans="2:70" s="156" customFormat="1" x14ac:dyDescent="0.15">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c r="AA791" s="157"/>
      <c r="AB791" s="157"/>
      <c r="AC791" s="157"/>
      <c r="AD791" s="157"/>
      <c r="AE791" s="157"/>
      <c r="AF791" s="157"/>
      <c r="AG791" s="157"/>
      <c r="AH791" s="157"/>
      <c r="AI791" s="157"/>
      <c r="AJ791" s="157"/>
      <c r="AK791" s="157"/>
      <c r="AL791" s="157"/>
      <c r="AM791" s="157"/>
      <c r="AN791" s="157"/>
      <c r="AO791" s="157"/>
      <c r="AP791" s="157"/>
      <c r="AQ791" s="157"/>
      <c r="AR791" s="157"/>
      <c r="AS791" s="157"/>
      <c r="AT791" s="157"/>
      <c r="AU791" s="157"/>
      <c r="AV791" s="157"/>
      <c r="AW791" s="157"/>
      <c r="AX791" s="157"/>
      <c r="AY791" s="157"/>
      <c r="AZ791" s="157"/>
      <c r="BA791" s="157"/>
      <c r="BB791" s="157"/>
      <c r="BC791" s="157"/>
      <c r="BD791" s="172"/>
      <c r="BE791" s="172"/>
      <c r="BF791" s="172"/>
      <c r="BG791" s="172"/>
      <c r="BH791" s="172"/>
      <c r="BI791" s="172"/>
      <c r="BJ791" s="172"/>
      <c r="BK791" s="172"/>
      <c r="BL791" s="172"/>
      <c r="BM791" s="172"/>
      <c r="BN791" s="173"/>
      <c r="BO791" s="173"/>
      <c r="BP791" s="174"/>
      <c r="BQ791" s="172"/>
      <c r="BR791" s="172"/>
    </row>
    <row r="795" spans="2:70" s="156" customFormat="1" x14ac:dyDescent="0.15">
      <c r="B795" s="171"/>
      <c r="C795" s="172"/>
      <c r="D795" s="172"/>
      <c r="E795" s="173"/>
      <c r="F795" s="173"/>
      <c r="G795" s="174"/>
      <c r="H795" s="172"/>
      <c r="I795" s="172"/>
      <c r="J795" s="173"/>
      <c r="K795" s="157"/>
      <c r="L795" s="157"/>
      <c r="M795" s="157"/>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157"/>
      <c r="AL795" s="157"/>
      <c r="AM795" s="157"/>
      <c r="AN795" s="157"/>
      <c r="AO795" s="157"/>
      <c r="AP795" s="157"/>
      <c r="AQ795" s="157"/>
      <c r="AR795" s="157"/>
      <c r="AS795" s="157"/>
      <c r="AT795" s="157"/>
      <c r="AU795" s="157"/>
      <c r="AV795" s="157"/>
      <c r="AW795" s="157"/>
      <c r="AX795" s="157"/>
      <c r="AY795" s="157"/>
      <c r="AZ795" s="157"/>
      <c r="BA795" s="157"/>
      <c r="BB795" s="157"/>
      <c r="BC795" s="157"/>
      <c r="BD795" s="157"/>
      <c r="BE795" s="157"/>
      <c r="BF795" s="157"/>
      <c r="BG795" s="157"/>
      <c r="BH795" s="157"/>
      <c r="BI795" s="157"/>
      <c r="BJ795" s="157"/>
      <c r="BK795" s="157"/>
      <c r="BL795" s="157"/>
      <c r="BM795" s="157"/>
      <c r="BN795" s="157"/>
      <c r="BO795" s="157"/>
      <c r="BP795" s="157"/>
      <c r="BQ795" s="157"/>
      <c r="BR795" s="157"/>
    </row>
    <row r="796" spans="2:70" s="156" customFormat="1" x14ac:dyDescent="0.15">
      <c r="B796" s="171"/>
      <c r="C796" s="172"/>
      <c r="D796" s="172"/>
      <c r="E796" s="173"/>
      <c r="F796" s="173"/>
      <c r="G796" s="174"/>
      <c r="H796" s="172"/>
      <c r="I796" s="172"/>
      <c r="J796" s="173"/>
      <c r="K796" s="157"/>
      <c r="L796" s="157"/>
      <c r="M796" s="157"/>
      <c r="N796" s="157"/>
      <c r="O796" s="157"/>
      <c r="P796" s="157"/>
      <c r="Q796" s="157"/>
      <c r="R796" s="157"/>
      <c r="S796" s="157"/>
      <c r="T796" s="157"/>
      <c r="U796" s="157"/>
      <c r="V796" s="157"/>
      <c r="W796" s="157"/>
      <c r="X796" s="157"/>
      <c r="Y796" s="157"/>
      <c r="Z796" s="157"/>
      <c r="AA796" s="157"/>
      <c r="AB796" s="157"/>
      <c r="AC796" s="157"/>
      <c r="AD796" s="157"/>
      <c r="AE796" s="157"/>
      <c r="AF796" s="157"/>
      <c r="AG796" s="157"/>
      <c r="AH796" s="157"/>
      <c r="AI796" s="157"/>
      <c r="AJ796" s="157"/>
      <c r="AK796" s="157"/>
      <c r="AL796" s="157"/>
      <c r="AM796" s="157"/>
      <c r="AN796" s="157"/>
      <c r="AO796" s="157"/>
      <c r="AP796" s="157"/>
      <c r="AQ796" s="157"/>
      <c r="AR796" s="157"/>
      <c r="AS796" s="157"/>
      <c r="AT796" s="157"/>
      <c r="AU796" s="157"/>
      <c r="AV796" s="157"/>
      <c r="AW796" s="157"/>
      <c r="AX796" s="157"/>
      <c r="AY796" s="157"/>
      <c r="AZ796" s="157"/>
      <c r="BA796" s="157"/>
      <c r="BB796" s="157"/>
      <c r="BC796" s="157"/>
      <c r="BD796" s="157"/>
      <c r="BE796" s="157"/>
      <c r="BF796" s="157"/>
      <c r="BG796" s="157"/>
      <c r="BH796" s="157"/>
      <c r="BI796" s="157"/>
      <c r="BJ796" s="157"/>
      <c r="BK796" s="157"/>
      <c r="BL796" s="157"/>
      <c r="BM796" s="157"/>
      <c r="BN796" s="157"/>
      <c r="BO796" s="157"/>
      <c r="BP796" s="157"/>
      <c r="BQ796" s="157"/>
      <c r="BR796" s="157"/>
    </row>
    <row r="797" spans="2:70" s="156" customFormat="1" x14ac:dyDescent="0.15">
      <c r="B797" s="171"/>
      <c r="C797" s="172"/>
      <c r="D797" s="172"/>
      <c r="E797" s="173"/>
      <c r="F797" s="173"/>
      <c r="G797" s="174"/>
      <c r="H797" s="172"/>
      <c r="I797" s="172"/>
      <c r="J797" s="173"/>
      <c r="K797" s="157"/>
      <c r="L797" s="157"/>
      <c r="M797" s="157"/>
      <c r="N797" s="157"/>
      <c r="O797" s="157"/>
      <c r="P797" s="157"/>
      <c r="Q797" s="157"/>
      <c r="R797" s="157"/>
      <c r="S797" s="157"/>
      <c r="T797" s="157"/>
      <c r="U797" s="157"/>
      <c r="V797" s="157"/>
      <c r="W797" s="157"/>
      <c r="X797" s="157"/>
      <c r="Y797" s="157"/>
      <c r="Z797" s="157"/>
      <c r="AA797" s="157"/>
      <c r="AB797" s="157"/>
      <c r="AC797" s="157"/>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7"/>
      <c r="AY797" s="157"/>
      <c r="AZ797" s="157"/>
      <c r="BA797" s="157"/>
      <c r="BB797" s="157"/>
      <c r="BC797" s="157"/>
      <c r="BD797" s="157"/>
      <c r="BE797" s="157"/>
      <c r="BF797" s="157"/>
      <c r="BG797" s="157"/>
      <c r="BH797" s="157"/>
      <c r="BI797" s="157"/>
      <c r="BJ797" s="157"/>
      <c r="BK797" s="157"/>
      <c r="BL797" s="157"/>
      <c r="BM797" s="157"/>
      <c r="BN797" s="157"/>
      <c r="BO797" s="157"/>
      <c r="BP797" s="157"/>
      <c r="BQ797" s="157"/>
      <c r="BR797" s="157"/>
    </row>
    <row r="798" spans="2:70" s="156" customFormat="1" x14ac:dyDescent="0.15">
      <c r="B798" s="171"/>
      <c r="C798" s="172"/>
      <c r="D798" s="172"/>
      <c r="E798" s="173"/>
      <c r="F798" s="173"/>
      <c r="G798" s="174"/>
      <c r="H798" s="172"/>
      <c r="I798" s="172"/>
      <c r="J798" s="173"/>
      <c r="K798" s="157"/>
      <c r="L798" s="157"/>
      <c r="M798" s="157"/>
      <c r="N798" s="157"/>
      <c r="O798" s="157"/>
      <c r="P798" s="157"/>
      <c r="Q798" s="157"/>
      <c r="R798" s="157"/>
      <c r="S798" s="157"/>
      <c r="T798" s="157"/>
      <c r="U798" s="157"/>
      <c r="V798" s="157"/>
      <c r="W798" s="157"/>
      <c r="X798" s="157"/>
      <c r="Y798" s="157"/>
      <c r="Z798" s="157"/>
      <c r="AA798" s="157"/>
      <c r="AB798" s="157"/>
      <c r="AC798" s="157"/>
      <c r="AD798" s="157"/>
      <c r="AE798" s="157"/>
      <c r="AF798" s="157"/>
      <c r="AG798" s="157"/>
      <c r="AH798" s="157"/>
      <c r="AI798" s="157"/>
      <c r="AJ798" s="157"/>
      <c r="AK798" s="157"/>
      <c r="AL798" s="157"/>
      <c r="AM798" s="157"/>
      <c r="AN798" s="157"/>
      <c r="AO798" s="157"/>
      <c r="AP798" s="157"/>
      <c r="AQ798" s="157"/>
      <c r="AR798" s="157"/>
      <c r="AS798" s="157"/>
      <c r="AT798" s="157"/>
      <c r="AU798" s="157"/>
      <c r="AV798" s="157"/>
      <c r="AW798" s="157"/>
      <c r="AX798" s="157"/>
      <c r="AY798" s="157"/>
      <c r="AZ798" s="157"/>
      <c r="BA798" s="157"/>
      <c r="BB798" s="157"/>
      <c r="BC798" s="157"/>
      <c r="BD798" s="157"/>
      <c r="BE798" s="157"/>
      <c r="BF798" s="157"/>
      <c r="BG798" s="157"/>
      <c r="BH798" s="157"/>
      <c r="BI798" s="157"/>
      <c r="BJ798" s="157"/>
      <c r="BK798" s="157"/>
      <c r="BL798" s="157"/>
      <c r="BM798" s="157"/>
      <c r="BN798" s="157"/>
      <c r="BO798" s="157"/>
      <c r="BP798" s="157"/>
      <c r="BQ798" s="157"/>
      <c r="BR798" s="157"/>
    </row>
    <row r="799" spans="2:70" s="156" customFormat="1" x14ac:dyDescent="0.15">
      <c r="B799" s="171"/>
      <c r="C799" s="172"/>
      <c r="D799" s="172"/>
      <c r="E799" s="173"/>
      <c r="F799" s="173"/>
      <c r="G799" s="174"/>
      <c r="H799" s="172"/>
      <c r="I799" s="172"/>
      <c r="J799" s="173"/>
      <c r="K799" s="157"/>
      <c r="L799" s="157"/>
      <c r="M799" s="157"/>
      <c r="N799" s="157"/>
      <c r="O799" s="157"/>
      <c r="P799" s="157"/>
      <c r="Q799" s="157"/>
      <c r="R799" s="157"/>
      <c r="S799" s="157"/>
      <c r="T799" s="157"/>
      <c r="U799" s="157"/>
      <c r="V799" s="157"/>
      <c r="W799" s="157"/>
      <c r="X799" s="157"/>
      <c r="Y799" s="157"/>
      <c r="Z799" s="157"/>
      <c r="AA799" s="157"/>
      <c r="AB799" s="157"/>
      <c r="AC799" s="157"/>
      <c r="AD799" s="157"/>
      <c r="AE799" s="157"/>
      <c r="AF799" s="157"/>
      <c r="AG799" s="157"/>
      <c r="AH799" s="157"/>
      <c r="AI799" s="157"/>
      <c r="AJ799" s="157"/>
      <c r="AK799" s="157"/>
      <c r="AL799" s="157"/>
      <c r="AM799" s="157"/>
      <c r="AN799" s="157"/>
      <c r="AO799" s="157"/>
      <c r="AP799" s="157"/>
      <c r="AQ799" s="157"/>
      <c r="AR799" s="157"/>
      <c r="AS799" s="157"/>
      <c r="AT799" s="157"/>
      <c r="AU799" s="157"/>
      <c r="AV799" s="157"/>
      <c r="AW799" s="157"/>
      <c r="AX799" s="157"/>
      <c r="AY799" s="157"/>
      <c r="AZ799" s="157"/>
      <c r="BA799" s="157"/>
      <c r="BB799" s="157"/>
      <c r="BC799" s="157"/>
      <c r="BD799" s="157"/>
      <c r="BE799" s="157"/>
      <c r="BF799" s="157"/>
      <c r="BG799" s="157"/>
      <c r="BH799" s="157"/>
      <c r="BI799" s="157"/>
      <c r="BJ799" s="157"/>
      <c r="BK799" s="157"/>
      <c r="BL799" s="157"/>
      <c r="BM799" s="157"/>
      <c r="BN799" s="157"/>
      <c r="BO799" s="157"/>
      <c r="BP799" s="157"/>
      <c r="BQ799" s="157"/>
      <c r="BR799" s="157"/>
    </row>
    <row r="800" spans="2:70" s="156" customFormat="1" x14ac:dyDescent="0.15">
      <c r="B800" s="171"/>
      <c r="C800" s="172"/>
      <c r="D800" s="172"/>
      <c r="E800" s="173"/>
      <c r="F800" s="173"/>
      <c r="G800" s="174"/>
      <c r="H800" s="172"/>
      <c r="I800" s="172"/>
      <c r="J800" s="173"/>
      <c r="K800" s="157"/>
      <c r="L800" s="157"/>
      <c r="M800" s="157"/>
      <c r="N800" s="157"/>
      <c r="O800" s="157"/>
      <c r="P800" s="157"/>
      <c r="Q800" s="157"/>
      <c r="R800" s="157"/>
      <c r="S800" s="157"/>
      <c r="T800" s="157"/>
      <c r="U800" s="157"/>
      <c r="V800" s="157"/>
      <c r="W800" s="157"/>
      <c r="X800" s="157"/>
      <c r="Y800" s="157"/>
      <c r="Z800" s="157"/>
      <c r="AA800" s="157"/>
      <c r="AB800" s="157"/>
      <c r="AC800" s="157"/>
      <c r="AD800" s="157"/>
      <c r="AE800" s="157"/>
      <c r="AF800" s="157"/>
      <c r="AG800" s="157"/>
      <c r="AH800" s="157"/>
      <c r="AI800" s="157"/>
      <c r="AJ800" s="157"/>
      <c r="AK800" s="157"/>
      <c r="AL800" s="157"/>
      <c r="AM800" s="157"/>
      <c r="AN800" s="157"/>
      <c r="AO800" s="157"/>
      <c r="AP800" s="157"/>
      <c r="AQ800" s="157"/>
      <c r="AR800" s="157"/>
      <c r="AS800" s="157"/>
      <c r="AT800" s="157"/>
      <c r="AU800" s="157"/>
      <c r="AV800" s="157"/>
      <c r="AW800" s="157"/>
      <c r="AX800" s="157"/>
      <c r="AY800" s="157"/>
      <c r="AZ800" s="157"/>
      <c r="BA800" s="157"/>
      <c r="BB800" s="157"/>
      <c r="BC800" s="157"/>
      <c r="BD800" s="157"/>
      <c r="BE800" s="157"/>
      <c r="BF800" s="157"/>
      <c r="BG800" s="157"/>
      <c r="BH800" s="157"/>
      <c r="BI800" s="157"/>
      <c r="BJ800" s="157"/>
      <c r="BK800" s="157"/>
      <c r="BL800" s="157"/>
      <c r="BM800" s="157"/>
      <c r="BN800" s="157"/>
      <c r="BO800" s="157"/>
      <c r="BP800" s="157"/>
      <c r="BQ800" s="157"/>
      <c r="BR800" s="157"/>
    </row>
    <row r="801" spans="2:10" s="156" customFormat="1" x14ac:dyDescent="0.15">
      <c r="B801" s="171"/>
      <c r="C801" s="172"/>
      <c r="D801" s="172"/>
      <c r="E801" s="173"/>
      <c r="F801" s="173"/>
      <c r="G801" s="174"/>
      <c r="H801" s="172"/>
      <c r="I801" s="172"/>
      <c r="J801" s="173"/>
    </row>
    <row r="802" spans="2:10" s="156" customFormat="1" x14ac:dyDescent="0.15">
      <c r="B802" s="171"/>
      <c r="C802" s="172"/>
      <c r="D802" s="172"/>
      <c r="E802" s="173"/>
      <c r="F802" s="173"/>
      <c r="G802" s="174"/>
      <c r="H802" s="172"/>
      <c r="I802" s="172"/>
      <c r="J802" s="173"/>
    </row>
    <row r="803" spans="2:10" s="156" customFormat="1" x14ac:dyDescent="0.15">
      <c r="B803" s="171"/>
      <c r="C803" s="172"/>
      <c r="D803" s="172"/>
      <c r="E803" s="173"/>
      <c r="F803" s="173"/>
      <c r="G803" s="174"/>
      <c r="H803" s="172"/>
      <c r="I803" s="172"/>
      <c r="J803" s="173"/>
    </row>
    <row r="804" spans="2:10" s="156" customFormat="1" x14ac:dyDescent="0.15">
      <c r="B804" s="171"/>
      <c r="C804" s="172"/>
      <c r="D804" s="172"/>
      <c r="E804" s="173"/>
      <c r="F804" s="173"/>
      <c r="G804" s="174"/>
      <c r="H804" s="172"/>
      <c r="I804" s="172"/>
      <c r="J804" s="173"/>
    </row>
    <row r="805" spans="2:10" s="156" customFormat="1" x14ac:dyDescent="0.15">
      <c r="B805" s="171"/>
      <c r="C805" s="172"/>
      <c r="D805" s="172"/>
      <c r="E805" s="173"/>
      <c r="F805" s="173"/>
      <c r="G805" s="174"/>
      <c r="H805" s="172"/>
      <c r="I805" s="172"/>
      <c r="J805" s="173"/>
    </row>
    <row r="806" spans="2:10" s="156" customFormat="1" x14ac:dyDescent="0.15">
      <c r="B806" s="171"/>
      <c r="C806" s="172"/>
      <c r="D806" s="172"/>
      <c r="E806" s="173"/>
      <c r="F806" s="173"/>
      <c r="G806" s="174"/>
      <c r="H806" s="172"/>
      <c r="I806" s="172"/>
      <c r="J806" s="173"/>
    </row>
    <row r="807" spans="2:10" s="156" customFormat="1" x14ac:dyDescent="0.15">
      <c r="B807" s="171"/>
      <c r="C807" s="172"/>
      <c r="D807" s="172"/>
      <c r="E807" s="173"/>
      <c r="F807" s="173"/>
      <c r="G807" s="174"/>
      <c r="H807" s="172"/>
      <c r="I807" s="172"/>
      <c r="J807" s="173"/>
    </row>
    <row r="808" spans="2:10" s="156" customFormat="1" x14ac:dyDescent="0.15">
      <c r="B808" s="171"/>
      <c r="C808" s="172"/>
      <c r="D808" s="172"/>
      <c r="E808" s="173"/>
      <c r="F808" s="173"/>
      <c r="G808" s="174"/>
      <c r="H808" s="172"/>
      <c r="I808" s="172"/>
      <c r="J808" s="173"/>
    </row>
    <row r="809" spans="2:10" s="156" customFormat="1" x14ac:dyDescent="0.15">
      <c r="B809" s="171"/>
      <c r="C809" s="172"/>
      <c r="D809" s="172"/>
      <c r="E809" s="173"/>
      <c r="F809" s="173"/>
      <c r="G809" s="174"/>
      <c r="H809" s="172"/>
      <c r="I809" s="172"/>
      <c r="J809" s="173"/>
    </row>
    <row r="810" spans="2:10" s="156" customFormat="1" x14ac:dyDescent="0.15">
      <c r="B810" s="171"/>
      <c r="C810" s="172"/>
      <c r="D810" s="172"/>
      <c r="E810" s="173"/>
      <c r="F810" s="173"/>
      <c r="G810" s="174"/>
      <c r="H810" s="172"/>
      <c r="I810" s="172"/>
      <c r="J810" s="173"/>
    </row>
    <row r="811" spans="2:10" s="156" customFormat="1" x14ac:dyDescent="0.15">
      <c r="B811" s="171"/>
      <c r="C811" s="172"/>
      <c r="D811" s="172"/>
      <c r="E811" s="173"/>
      <c r="F811" s="173"/>
      <c r="G811" s="174"/>
      <c r="H811" s="172"/>
      <c r="I811" s="172"/>
      <c r="J811" s="173"/>
    </row>
    <row r="812" spans="2:10" s="156" customFormat="1" x14ac:dyDescent="0.15">
      <c r="B812" s="171"/>
      <c r="C812" s="172"/>
      <c r="D812" s="172"/>
      <c r="E812" s="173"/>
      <c r="F812" s="173"/>
      <c r="G812" s="174"/>
      <c r="H812" s="172"/>
      <c r="I812" s="172"/>
      <c r="J812" s="173"/>
    </row>
    <row r="813" spans="2:10" s="156" customFormat="1" x14ac:dyDescent="0.15">
      <c r="B813" s="171"/>
      <c r="C813" s="172"/>
      <c r="D813" s="172"/>
      <c r="E813" s="173"/>
      <c r="F813" s="173"/>
      <c r="G813" s="174"/>
      <c r="H813" s="172"/>
      <c r="I813" s="172"/>
      <c r="J813" s="173"/>
    </row>
    <row r="814" spans="2:10" s="156" customFormat="1" x14ac:dyDescent="0.15">
      <c r="B814" s="171"/>
      <c r="C814" s="172"/>
      <c r="D814" s="172"/>
      <c r="E814" s="173"/>
      <c r="F814" s="173"/>
      <c r="G814" s="174"/>
      <c r="H814" s="172"/>
      <c r="I814" s="172"/>
      <c r="J814" s="173"/>
    </row>
    <row r="815" spans="2:10" s="156" customFormat="1" x14ac:dyDescent="0.15">
      <c r="B815" s="171"/>
      <c r="C815" s="172"/>
      <c r="D815" s="172"/>
      <c r="E815" s="173"/>
      <c r="F815" s="173"/>
      <c r="G815" s="174"/>
      <c r="H815" s="172"/>
      <c r="I815" s="172"/>
      <c r="J815" s="173"/>
    </row>
    <row r="816" spans="2:10" s="156" customFormat="1" x14ac:dyDescent="0.15">
      <c r="B816" s="171"/>
      <c r="C816" s="172"/>
      <c r="D816" s="172"/>
      <c r="E816" s="173"/>
      <c r="F816" s="173"/>
      <c r="G816" s="174"/>
      <c r="H816" s="172"/>
      <c r="I816" s="172"/>
      <c r="J816" s="173"/>
    </row>
    <row r="817" spans="2:10" s="156" customFormat="1" x14ac:dyDescent="0.15">
      <c r="B817" s="171"/>
      <c r="C817" s="172"/>
      <c r="D817" s="172"/>
      <c r="E817" s="173"/>
      <c r="F817" s="173"/>
      <c r="G817" s="174"/>
      <c r="H817" s="172"/>
      <c r="I817" s="172"/>
      <c r="J817" s="173"/>
    </row>
    <row r="818" spans="2:10" s="156" customFormat="1" x14ac:dyDescent="0.15">
      <c r="B818" s="171"/>
      <c r="C818" s="172"/>
      <c r="D818" s="172"/>
      <c r="E818" s="173"/>
      <c r="F818" s="173"/>
      <c r="G818" s="174"/>
      <c r="H818" s="172"/>
      <c r="I818" s="172"/>
      <c r="J818" s="173"/>
    </row>
    <row r="819" spans="2:10" s="156" customFormat="1" x14ac:dyDescent="0.15">
      <c r="B819" s="171"/>
      <c r="C819" s="172"/>
      <c r="D819" s="172"/>
      <c r="E819" s="173"/>
      <c r="F819" s="173"/>
      <c r="G819" s="174"/>
      <c r="H819" s="172"/>
      <c r="I819" s="172"/>
      <c r="J819" s="173"/>
    </row>
    <row r="820" spans="2:10" s="156" customFormat="1" x14ac:dyDescent="0.15">
      <c r="B820" s="171"/>
      <c r="C820" s="172"/>
      <c r="D820" s="172"/>
      <c r="E820" s="173"/>
      <c r="F820" s="173"/>
      <c r="G820" s="174"/>
      <c r="H820" s="172"/>
      <c r="I820" s="172"/>
      <c r="J820" s="173"/>
    </row>
    <row r="821" spans="2:10" s="156" customFormat="1" x14ac:dyDescent="0.15">
      <c r="B821" s="171"/>
      <c r="C821" s="172"/>
      <c r="D821" s="172"/>
      <c r="E821" s="173"/>
      <c r="F821" s="173"/>
      <c r="G821" s="174"/>
      <c r="H821" s="172"/>
      <c r="I821" s="172"/>
      <c r="J821" s="173"/>
    </row>
    <row r="822" spans="2:10" s="156" customFormat="1" x14ac:dyDescent="0.15">
      <c r="B822" s="171"/>
      <c r="C822" s="172"/>
      <c r="D822" s="172"/>
      <c r="E822" s="173"/>
      <c r="F822" s="173"/>
      <c r="G822" s="174"/>
      <c r="H822" s="172"/>
      <c r="I822" s="172"/>
      <c r="J822" s="173"/>
    </row>
    <row r="823" spans="2:10" s="156" customFormat="1" x14ac:dyDescent="0.15">
      <c r="B823" s="171"/>
      <c r="C823" s="172"/>
      <c r="D823" s="172"/>
      <c r="E823" s="173"/>
      <c r="F823" s="173"/>
      <c r="G823" s="174"/>
      <c r="H823" s="172"/>
      <c r="I823" s="172"/>
      <c r="J823" s="173"/>
    </row>
    <row r="824" spans="2:10" s="156" customFormat="1" x14ac:dyDescent="0.15">
      <c r="B824" s="171"/>
      <c r="C824" s="172"/>
      <c r="D824" s="172"/>
      <c r="E824" s="173"/>
      <c r="F824" s="173"/>
      <c r="G824" s="174"/>
      <c r="H824" s="172"/>
      <c r="I824" s="172"/>
      <c r="J824" s="173"/>
    </row>
    <row r="825" spans="2:10" s="156" customFormat="1" x14ac:dyDescent="0.15">
      <c r="B825" s="171"/>
      <c r="C825" s="172"/>
      <c r="D825" s="172"/>
      <c r="E825" s="173"/>
      <c r="F825" s="173"/>
      <c r="G825" s="174"/>
      <c r="H825" s="172"/>
      <c r="I825" s="172"/>
      <c r="J825" s="173"/>
    </row>
    <row r="826" spans="2:10" s="156" customFormat="1" x14ac:dyDescent="0.15">
      <c r="B826" s="171"/>
      <c r="C826" s="172"/>
      <c r="D826" s="172"/>
      <c r="E826" s="173"/>
      <c r="F826" s="173"/>
      <c r="G826" s="174"/>
      <c r="H826" s="172"/>
      <c r="I826" s="172"/>
      <c r="J826" s="173"/>
    </row>
    <row r="827" spans="2:10" s="156" customFormat="1" x14ac:dyDescent="0.15">
      <c r="B827" s="171"/>
      <c r="C827" s="172"/>
      <c r="D827" s="172"/>
      <c r="E827" s="173"/>
      <c r="F827" s="173"/>
      <c r="G827" s="174"/>
      <c r="H827" s="172"/>
      <c r="I827" s="172"/>
      <c r="J827" s="173"/>
    </row>
    <row r="828" spans="2:10" s="156" customFormat="1" x14ac:dyDescent="0.15">
      <c r="B828" s="171"/>
      <c r="C828" s="172"/>
      <c r="D828" s="172"/>
      <c r="E828" s="173"/>
      <c r="F828" s="173"/>
      <c r="G828" s="174"/>
      <c r="H828" s="172"/>
      <c r="I828" s="172"/>
      <c r="J828" s="173"/>
    </row>
    <row r="829" spans="2:10" s="156" customFormat="1" x14ac:dyDescent="0.15">
      <c r="B829" s="171"/>
      <c r="C829" s="172"/>
      <c r="D829" s="172"/>
      <c r="E829" s="173"/>
      <c r="F829" s="173"/>
      <c r="G829" s="174"/>
      <c r="H829" s="172"/>
      <c r="I829" s="172"/>
      <c r="J829" s="173"/>
    </row>
    <row r="830" spans="2:10" s="156" customFormat="1" x14ac:dyDescent="0.15">
      <c r="B830" s="171"/>
      <c r="C830" s="172"/>
      <c r="D830" s="172"/>
      <c r="E830" s="173"/>
      <c r="F830" s="173"/>
      <c r="G830" s="174"/>
      <c r="H830" s="172"/>
      <c r="I830" s="172"/>
      <c r="J830" s="173"/>
    </row>
    <row r="831" spans="2:10" s="156" customFormat="1" x14ac:dyDescent="0.15">
      <c r="B831" s="171"/>
      <c r="C831" s="172"/>
      <c r="D831" s="172"/>
      <c r="E831" s="173"/>
      <c r="F831" s="173"/>
      <c r="G831" s="174"/>
      <c r="H831" s="172"/>
      <c r="I831" s="172"/>
      <c r="J831" s="173"/>
    </row>
    <row r="832" spans="2:10" s="156" customFormat="1" x14ac:dyDescent="0.15">
      <c r="B832" s="171"/>
      <c r="C832" s="172"/>
      <c r="D832" s="172"/>
      <c r="E832" s="173"/>
      <c r="F832" s="173"/>
      <c r="G832" s="174"/>
      <c r="H832" s="172"/>
      <c r="I832" s="172"/>
      <c r="J832" s="173"/>
    </row>
    <row r="833" spans="2:10" s="156" customFormat="1" x14ac:dyDescent="0.15">
      <c r="B833" s="171"/>
      <c r="C833" s="172"/>
      <c r="D833" s="172"/>
      <c r="E833" s="173"/>
      <c r="F833" s="173"/>
      <c r="G833" s="174"/>
      <c r="H833" s="172"/>
      <c r="I833" s="172"/>
      <c r="J833" s="173"/>
    </row>
    <row r="834" spans="2:10" s="156" customFormat="1" x14ac:dyDescent="0.15">
      <c r="B834" s="171"/>
      <c r="C834" s="172"/>
      <c r="D834" s="172"/>
      <c r="E834" s="173"/>
      <c r="F834" s="173"/>
      <c r="G834" s="174"/>
      <c r="H834" s="172"/>
      <c r="I834" s="172"/>
      <c r="J834" s="173"/>
    </row>
    <row r="835" spans="2:10" s="156" customFormat="1" x14ac:dyDescent="0.15">
      <c r="B835" s="171"/>
      <c r="C835" s="172"/>
      <c r="D835" s="172"/>
      <c r="E835" s="173"/>
      <c r="F835" s="173"/>
      <c r="G835" s="174"/>
      <c r="H835" s="172"/>
      <c r="I835" s="172"/>
      <c r="J835" s="173"/>
    </row>
    <row r="836" spans="2:10" s="156" customFormat="1" x14ac:dyDescent="0.15">
      <c r="B836" s="171"/>
      <c r="C836" s="172"/>
      <c r="D836" s="172"/>
      <c r="E836" s="173"/>
      <c r="F836" s="173"/>
      <c r="G836" s="174"/>
      <c r="H836" s="172"/>
      <c r="I836" s="172"/>
      <c r="J836" s="173"/>
    </row>
    <row r="837" spans="2:10" s="156" customFormat="1" x14ac:dyDescent="0.15">
      <c r="B837" s="171"/>
      <c r="C837" s="172"/>
      <c r="D837" s="172"/>
      <c r="E837" s="173"/>
      <c r="F837" s="173"/>
      <c r="G837" s="174"/>
      <c r="H837" s="172"/>
      <c r="I837" s="172"/>
      <c r="J837" s="173"/>
    </row>
    <row r="838" spans="2:10" s="156" customFormat="1" x14ac:dyDescent="0.15">
      <c r="B838" s="171"/>
      <c r="C838" s="172"/>
      <c r="D838" s="172"/>
      <c r="E838" s="173"/>
      <c r="F838" s="173"/>
      <c r="G838" s="174"/>
      <c r="H838" s="172"/>
      <c r="I838" s="172"/>
      <c r="J838" s="173"/>
    </row>
    <row r="839" spans="2:10" s="156" customFormat="1" x14ac:dyDescent="0.15">
      <c r="B839" s="171"/>
      <c r="C839" s="172"/>
      <c r="D839" s="172"/>
      <c r="E839" s="173"/>
      <c r="F839" s="173"/>
      <c r="G839" s="174"/>
      <c r="H839" s="172"/>
      <c r="I839" s="172"/>
      <c r="J839" s="173"/>
    </row>
    <row r="840" spans="2:10" s="156" customFormat="1" x14ac:dyDescent="0.15">
      <c r="B840" s="171"/>
      <c r="C840" s="172"/>
      <c r="D840" s="172"/>
      <c r="E840" s="173"/>
      <c r="F840" s="173"/>
      <c r="G840" s="174"/>
      <c r="H840" s="172"/>
      <c r="I840" s="172"/>
      <c r="J840" s="173"/>
    </row>
    <row r="841" spans="2:10" s="156" customFormat="1" x14ac:dyDescent="0.15">
      <c r="B841" s="171"/>
      <c r="C841" s="172"/>
      <c r="D841" s="172"/>
      <c r="E841" s="173"/>
      <c r="F841" s="173"/>
      <c r="G841" s="174"/>
      <c r="H841" s="172"/>
      <c r="I841" s="172"/>
      <c r="J841" s="173"/>
    </row>
    <row r="842" spans="2:10" s="156" customFormat="1" x14ac:dyDescent="0.15">
      <c r="B842" s="171"/>
      <c r="C842" s="172"/>
      <c r="D842" s="172"/>
      <c r="E842" s="173"/>
      <c r="F842" s="173"/>
      <c r="G842" s="174"/>
      <c r="H842" s="172"/>
      <c r="I842" s="172"/>
      <c r="J842" s="173"/>
    </row>
    <row r="843" spans="2:10" s="156" customFormat="1" x14ac:dyDescent="0.15">
      <c r="B843" s="171"/>
      <c r="C843" s="172"/>
      <c r="D843" s="172"/>
      <c r="E843" s="173"/>
      <c r="F843" s="173"/>
      <c r="G843" s="174"/>
      <c r="H843" s="172"/>
      <c r="I843" s="172"/>
      <c r="J843" s="173"/>
    </row>
    <row r="844" spans="2:10" s="156" customFormat="1" x14ac:dyDescent="0.15">
      <c r="B844" s="171"/>
      <c r="C844" s="172"/>
      <c r="D844" s="172"/>
      <c r="E844" s="173"/>
      <c r="F844" s="173"/>
      <c r="G844" s="174"/>
      <c r="H844" s="172"/>
      <c r="I844" s="172"/>
      <c r="J844" s="173"/>
    </row>
    <row r="845" spans="2:10" s="156" customFormat="1" x14ac:dyDescent="0.15">
      <c r="B845" s="171"/>
      <c r="C845" s="172"/>
      <c r="D845" s="172"/>
      <c r="E845" s="173"/>
      <c r="F845" s="173"/>
      <c r="G845" s="174"/>
      <c r="H845" s="172"/>
      <c r="I845" s="172"/>
      <c r="J845" s="173"/>
    </row>
    <row r="846" spans="2:10" s="156" customFormat="1" x14ac:dyDescent="0.15">
      <c r="B846" s="171"/>
      <c r="C846" s="172"/>
      <c r="D846" s="172"/>
      <c r="E846" s="173"/>
      <c r="F846" s="173"/>
      <c r="G846" s="174"/>
      <c r="H846" s="172"/>
      <c r="I846" s="172"/>
      <c r="J846" s="173"/>
    </row>
    <row r="847" spans="2:10" s="156" customFormat="1" x14ac:dyDescent="0.15">
      <c r="B847" s="171"/>
      <c r="C847" s="172"/>
      <c r="D847" s="172"/>
      <c r="E847" s="173"/>
      <c r="F847" s="173"/>
      <c r="G847" s="174"/>
      <c r="H847" s="172"/>
      <c r="I847" s="172"/>
      <c r="J847" s="173"/>
    </row>
    <row r="848" spans="2:10" s="156" customFormat="1" x14ac:dyDescent="0.15">
      <c r="B848" s="171"/>
      <c r="C848" s="172"/>
      <c r="D848" s="172"/>
      <c r="E848" s="173"/>
      <c r="F848" s="173"/>
      <c r="G848" s="174"/>
      <c r="H848" s="172"/>
      <c r="I848" s="172"/>
      <c r="J848" s="173"/>
    </row>
    <row r="849" spans="2:10" s="156" customFormat="1" x14ac:dyDescent="0.15">
      <c r="B849" s="171"/>
      <c r="C849" s="172"/>
      <c r="D849" s="172"/>
      <c r="E849" s="173"/>
      <c r="F849" s="173"/>
      <c r="G849" s="174"/>
      <c r="H849" s="172"/>
      <c r="I849" s="172"/>
      <c r="J849" s="173"/>
    </row>
    <row r="850" spans="2:10" s="156" customFormat="1" x14ac:dyDescent="0.15">
      <c r="B850" s="171"/>
      <c r="C850" s="172"/>
      <c r="D850" s="172"/>
      <c r="E850" s="173"/>
      <c r="F850" s="173"/>
      <c r="G850" s="174"/>
      <c r="H850" s="172"/>
      <c r="I850" s="172"/>
      <c r="J850" s="173"/>
    </row>
    <row r="851" spans="2:10" s="156" customFormat="1" x14ac:dyDescent="0.15">
      <c r="B851" s="171"/>
      <c r="C851" s="172"/>
      <c r="D851" s="172"/>
      <c r="E851" s="173"/>
      <c r="F851" s="173"/>
      <c r="G851" s="174"/>
      <c r="H851" s="172"/>
      <c r="I851" s="172"/>
      <c r="J851" s="173"/>
    </row>
    <row r="852" spans="2:10" s="156" customFormat="1" x14ac:dyDescent="0.15">
      <c r="B852" s="171"/>
      <c r="C852" s="172"/>
      <c r="D852" s="172"/>
      <c r="E852" s="173"/>
      <c r="F852" s="173"/>
      <c r="G852" s="174"/>
      <c r="H852" s="172"/>
      <c r="I852" s="172"/>
      <c r="J852" s="173"/>
    </row>
    <row r="853" spans="2:10" s="156" customFormat="1" x14ac:dyDescent="0.15">
      <c r="B853" s="171"/>
      <c r="C853" s="172"/>
      <c r="D853" s="172"/>
      <c r="E853" s="173"/>
      <c r="F853" s="173"/>
      <c r="G853" s="174"/>
      <c r="H853" s="172"/>
      <c r="I853" s="172"/>
      <c r="J853" s="173"/>
    </row>
    <row r="854" spans="2:10" s="156" customFormat="1" x14ac:dyDescent="0.15">
      <c r="B854" s="171"/>
      <c r="C854" s="172"/>
      <c r="D854" s="172"/>
      <c r="E854" s="173"/>
      <c r="F854" s="173"/>
      <c r="G854" s="174"/>
      <c r="H854" s="172"/>
      <c r="I854" s="172"/>
      <c r="J854" s="173"/>
    </row>
    <row r="855" spans="2:10" s="156" customFormat="1" x14ac:dyDescent="0.15">
      <c r="B855" s="171"/>
      <c r="C855" s="172"/>
      <c r="D855" s="172"/>
      <c r="E855" s="173"/>
      <c r="F855" s="173"/>
      <c r="G855" s="174"/>
      <c r="H855" s="172"/>
      <c r="I855" s="172"/>
      <c r="J855" s="173"/>
    </row>
    <row r="856" spans="2:10" s="156" customFormat="1" x14ac:dyDescent="0.15">
      <c r="B856" s="171"/>
      <c r="C856" s="172"/>
      <c r="D856" s="172"/>
      <c r="E856" s="173"/>
      <c r="F856" s="173"/>
      <c r="G856" s="174"/>
      <c r="H856" s="172"/>
      <c r="I856" s="172"/>
      <c r="J856" s="173"/>
    </row>
    <row r="857" spans="2:10" s="156" customFormat="1" x14ac:dyDescent="0.15">
      <c r="B857" s="171"/>
      <c r="C857" s="172"/>
      <c r="D857" s="172"/>
      <c r="E857" s="173"/>
      <c r="F857" s="173"/>
      <c r="G857" s="174"/>
      <c r="H857" s="172"/>
      <c r="I857" s="172"/>
      <c r="J857" s="173"/>
    </row>
    <row r="858" spans="2:10" s="156" customFormat="1" x14ac:dyDescent="0.15">
      <c r="B858" s="171"/>
      <c r="C858" s="172"/>
      <c r="D858" s="172"/>
      <c r="E858" s="173"/>
      <c r="F858" s="173"/>
      <c r="G858" s="174"/>
      <c r="H858" s="172"/>
      <c r="I858" s="172"/>
      <c r="J858" s="173"/>
    </row>
    <row r="859" spans="2:10" s="156" customFormat="1" x14ac:dyDescent="0.15">
      <c r="B859" s="171"/>
      <c r="C859" s="172"/>
      <c r="D859" s="172"/>
      <c r="E859" s="173"/>
      <c r="F859" s="173"/>
      <c r="G859" s="174"/>
      <c r="H859" s="172"/>
      <c r="I859" s="172"/>
      <c r="J859" s="173"/>
    </row>
    <row r="860" spans="2:10" s="156" customFormat="1" x14ac:dyDescent="0.15">
      <c r="B860" s="171"/>
      <c r="C860" s="172"/>
      <c r="D860" s="172"/>
      <c r="E860" s="173"/>
      <c r="F860" s="173"/>
      <c r="G860" s="174"/>
      <c r="H860" s="172"/>
      <c r="I860" s="172"/>
      <c r="J860" s="173"/>
    </row>
    <row r="861" spans="2:10" s="156" customFormat="1" x14ac:dyDescent="0.15">
      <c r="B861" s="171"/>
      <c r="C861" s="172"/>
      <c r="D861" s="172"/>
      <c r="E861" s="173"/>
      <c r="F861" s="173"/>
      <c r="G861" s="174"/>
      <c r="H861" s="172"/>
      <c r="I861" s="172"/>
      <c r="J861" s="173"/>
    </row>
    <row r="862" spans="2:10" s="156" customFormat="1" x14ac:dyDescent="0.15">
      <c r="B862" s="171"/>
      <c r="C862" s="172"/>
      <c r="D862" s="172"/>
      <c r="E862" s="173"/>
      <c r="F862" s="173"/>
      <c r="G862" s="174"/>
      <c r="H862" s="172"/>
      <c r="I862" s="172"/>
      <c r="J862" s="173"/>
    </row>
    <row r="863" spans="2:10" s="156" customFormat="1" x14ac:dyDescent="0.15">
      <c r="B863" s="171"/>
      <c r="C863" s="172"/>
      <c r="D863" s="172"/>
      <c r="E863" s="173"/>
      <c r="F863" s="173"/>
      <c r="G863" s="174"/>
      <c r="H863" s="172"/>
      <c r="I863" s="172"/>
      <c r="J863" s="173"/>
    </row>
    <row r="864" spans="2:10" s="156" customFormat="1" x14ac:dyDescent="0.15">
      <c r="B864" s="171"/>
      <c r="C864" s="172"/>
      <c r="D864" s="172"/>
      <c r="E864" s="173"/>
      <c r="F864" s="173"/>
      <c r="G864" s="174"/>
      <c r="H864" s="172"/>
      <c r="I864" s="172"/>
      <c r="J864" s="173"/>
    </row>
    <row r="865" spans="2:10" s="156" customFormat="1" x14ac:dyDescent="0.15">
      <c r="B865" s="171"/>
      <c r="C865" s="172"/>
      <c r="D865" s="172"/>
      <c r="E865" s="173"/>
      <c r="F865" s="173"/>
      <c r="G865" s="174"/>
      <c r="H865" s="172"/>
      <c r="I865" s="172"/>
      <c r="J865" s="173"/>
    </row>
    <row r="866" spans="2:10" s="156" customFormat="1" x14ac:dyDescent="0.15">
      <c r="B866" s="171"/>
      <c r="C866" s="172"/>
      <c r="D866" s="172"/>
      <c r="E866" s="173"/>
      <c r="F866" s="173"/>
      <c r="G866" s="174"/>
      <c r="H866" s="172"/>
      <c r="I866" s="172"/>
      <c r="J866" s="173"/>
    </row>
    <row r="867" spans="2:10" s="156" customFormat="1" x14ac:dyDescent="0.15">
      <c r="B867" s="171"/>
      <c r="C867" s="172"/>
      <c r="D867" s="172"/>
      <c r="E867" s="173"/>
      <c r="F867" s="173"/>
      <c r="G867" s="174"/>
      <c r="H867" s="172"/>
      <c r="I867" s="172"/>
      <c r="J867" s="173"/>
    </row>
    <row r="868" spans="2:10" s="156" customFormat="1" x14ac:dyDescent="0.15">
      <c r="B868" s="171"/>
      <c r="C868" s="172"/>
      <c r="D868" s="172"/>
      <c r="E868" s="173"/>
      <c r="F868" s="173"/>
      <c r="G868" s="174"/>
      <c r="H868" s="172"/>
      <c r="I868" s="172"/>
      <c r="J868" s="173"/>
    </row>
    <row r="869" spans="2:10" s="156" customFormat="1" x14ac:dyDescent="0.15">
      <c r="B869" s="171"/>
      <c r="C869" s="172"/>
      <c r="D869" s="172"/>
      <c r="E869" s="173"/>
      <c r="F869" s="173"/>
      <c r="G869" s="174"/>
      <c r="H869" s="172"/>
      <c r="I869" s="172"/>
      <c r="J869" s="173"/>
    </row>
    <row r="870" spans="2:10" s="156" customFormat="1" x14ac:dyDescent="0.15">
      <c r="B870" s="171"/>
      <c r="C870" s="172"/>
      <c r="D870" s="172"/>
      <c r="E870" s="173"/>
      <c r="F870" s="173"/>
      <c r="G870" s="174"/>
      <c r="H870" s="172"/>
      <c r="I870" s="172"/>
      <c r="J870" s="173"/>
    </row>
    <row r="871" spans="2:10" s="156" customFormat="1" x14ac:dyDescent="0.15">
      <c r="B871" s="171"/>
      <c r="C871" s="172"/>
      <c r="D871" s="172"/>
      <c r="E871" s="173"/>
      <c r="F871" s="173"/>
      <c r="G871" s="174"/>
      <c r="H871" s="172"/>
      <c r="I871" s="172"/>
      <c r="J871" s="173"/>
    </row>
    <row r="872" spans="2:10" s="156" customFormat="1" x14ac:dyDescent="0.15">
      <c r="B872" s="171"/>
      <c r="C872" s="172"/>
      <c r="D872" s="172"/>
      <c r="E872" s="173"/>
      <c r="F872" s="173"/>
      <c r="G872" s="174"/>
      <c r="H872" s="172"/>
      <c r="I872" s="172"/>
      <c r="J872" s="173"/>
    </row>
    <row r="873" spans="2:10" s="156" customFormat="1" x14ac:dyDescent="0.15">
      <c r="B873" s="171"/>
      <c r="C873" s="172"/>
      <c r="D873" s="172"/>
      <c r="E873" s="173"/>
      <c r="F873" s="173"/>
      <c r="G873" s="174"/>
      <c r="H873" s="172"/>
      <c r="I873" s="172"/>
      <c r="J873" s="173"/>
    </row>
    <row r="874" spans="2:10" s="156" customFormat="1" x14ac:dyDescent="0.15">
      <c r="B874" s="171"/>
      <c r="C874" s="172"/>
      <c r="D874" s="172"/>
      <c r="E874" s="173"/>
      <c r="F874" s="173"/>
      <c r="G874" s="174"/>
      <c r="H874" s="172"/>
      <c r="I874" s="172"/>
      <c r="J874" s="173"/>
    </row>
    <row r="875" spans="2:10" s="156" customFormat="1" x14ac:dyDescent="0.15">
      <c r="B875" s="171"/>
      <c r="C875" s="172"/>
      <c r="D875" s="172"/>
      <c r="E875" s="173"/>
      <c r="F875" s="173"/>
      <c r="G875" s="174"/>
      <c r="H875" s="172"/>
      <c r="I875" s="172"/>
      <c r="J875" s="173"/>
    </row>
    <row r="876" spans="2:10" s="156" customFormat="1" x14ac:dyDescent="0.15">
      <c r="B876" s="171"/>
      <c r="C876" s="172"/>
      <c r="D876" s="172"/>
      <c r="E876" s="173"/>
      <c r="F876" s="173"/>
      <c r="G876" s="174"/>
      <c r="H876" s="172"/>
      <c r="I876" s="172"/>
      <c r="J876" s="173"/>
    </row>
    <row r="877" spans="2:10" s="156" customFormat="1" x14ac:dyDescent="0.15">
      <c r="B877" s="171"/>
      <c r="C877" s="172"/>
      <c r="D877" s="172"/>
      <c r="E877" s="173"/>
      <c r="F877" s="173"/>
      <c r="G877" s="174"/>
      <c r="H877" s="172"/>
      <c r="I877" s="172"/>
      <c r="J877" s="173"/>
    </row>
    <row r="878" spans="2:10" s="156" customFormat="1" x14ac:dyDescent="0.15">
      <c r="B878" s="171"/>
      <c r="C878" s="172"/>
      <c r="D878" s="172"/>
      <c r="E878" s="173"/>
      <c r="F878" s="173"/>
      <c r="G878" s="174"/>
      <c r="H878" s="172"/>
      <c r="I878" s="172"/>
      <c r="J878" s="173"/>
    </row>
    <row r="879" spans="2:10" s="156" customFormat="1" x14ac:dyDescent="0.15">
      <c r="B879" s="171"/>
      <c r="C879" s="172"/>
      <c r="D879" s="172"/>
      <c r="E879" s="173"/>
      <c r="F879" s="173"/>
      <c r="G879" s="174"/>
      <c r="H879" s="172"/>
      <c r="I879" s="172"/>
      <c r="J879" s="173"/>
    </row>
    <row r="880" spans="2:10" s="156" customFormat="1" x14ac:dyDescent="0.15">
      <c r="B880" s="171"/>
      <c r="C880" s="172"/>
      <c r="D880" s="172"/>
      <c r="E880" s="173"/>
      <c r="F880" s="173"/>
      <c r="G880" s="174"/>
      <c r="H880" s="172"/>
      <c r="I880" s="172"/>
      <c r="J880" s="173"/>
    </row>
    <row r="881" spans="2:10" s="156" customFormat="1" x14ac:dyDescent="0.15">
      <c r="B881" s="171"/>
      <c r="C881" s="172"/>
      <c r="D881" s="172"/>
      <c r="E881" s="173"/>
      <c r="F881" s="173"/>
      <c r="G881" s="174"/>
      <c r="H881" s="172"/>
      <c r="I881" s="172"/>
      <c r="J881" s="173"/>
    </row>
    <row r="882" spans="2:10" s="156" customFormat="1" x14ac:dyDescent="0.15">
      <c r="B882" s="171"/>
      <c r="C882" s="172"/>
      <c r="D882" s="172"/>
      <c r="E882" s="173"/>
      <c r="F882" s="173"/>
      <c r="G882" s="174"/>
      <c r="H882" s="172"/>
      <c r="I882" s="172"/>
      <c r="J882" s="173"/>
    </row>
    <row r="883" spans="2:10" s="156" customFormat="1" x14ac:dyDescent="0.15">
      <c r="B883" s="171"/>
      <c r="C883" s="172"/>
      <c r="D883" s="172"/>
      <c r="E883" s="173"/>
      <c r="F883" s="173"/>
      <c r="G883" s="174"/>
      <c r="H883" s="172"/>
      <c r="I883" s="172"/>
      <c r="J883" s="173"/>
    </row>
    <row r="884" spans="2:10" s="156" customFormat="1" x14ac:dyDescent="0.15">
      <c r="B884" s="171"/>
      <c r="C884" s="172"/>
      <c r="D884" s="172"/>
      <c r="E884" s="173"/>
      <c r="F884" s="173"/>
      <c r="G884" s="174"/>
      <c r="H884" s="172"/>
      <c r="I884" s="172"/>
      <c r="J884" s="173"/>
    </row>
    <row r="885" spans="2:10" s="156" customFormat="1" x14ac:dyDescent="0.15">
      <c r="B885" s="171"/>
      <c r="C885" s="172"/>
      <c r="D885" s="172"/>
      <c r="E885" s="173"/>
      <c r="F885" s="173"/>
      <c r="G885" s="174"/>
      <c r="H885" s="172"/>
      <c r="I885" s="172"/>
      <c r="J885" s="173"/>
    </row>
    <row r="886" spans="2:10" s="156" customFormat="1" x14ac:dyDescent="0.15">
      <c r="B886" s="171"/>
      <c r="C886" s="172"/>
      <c r="D886" s="172"/>
      <c r="E886" s="173"/>
      <c r="F886" s="173"/>
      <c r="G886" s="174"/>
      <c r="H886" s="172"/>
      <c r="I886" s="172"/>
      <c r="J886" s="173"/>
    </row>
    <row r="887" spans="2:10" s="156" customFormat="1" x14ac:dyDescent="0.15">
      <c r="B887" s="171"/>
      <c r="C887" s="172"/>
      <c r="D887" s="172"/>
      <c r="E887" s="173"/>
      <c r="F887" s="173"/>
      <c r="G887" s="174"/>
      <c r="H887" s="172"/>
      <c r="I887" s="172"/>
      <c r="J887" s="173"/>
    </row>
    <row r="888" spans="2:10" s="156" customFormat="1" x14ac:dyDescent="0.15">
      <c r="B888" s="171"/>
      <c r="C888" s="172"/>
      <c r="D888" s="172"/>
      <c r="E888" s="173"/>
      <c r="F888" s="173"/>
      <c r="G888" s="174"/>
      <c r="H888" s="172"/>
      <c r="I888" s="172"/>
      <c r="J888" s="173"/>
    </row>
    <row r="889" spans="2:10" s="156" customFormat="1" x14ac:dyDescent="0.15">
      <c r="B889" s="171"/>
      <c r="C889" s="172"/>
      <c r="D889" s="172"/>
      <c r="E889" s="173"/>
      <c r="F889" s="173"/>
      <c r="G889" s="174"/>
      <c r="H889" s="172"/>
      <c r="I889" s="172"/>
      <c r="J889" s="173"/>
    </row>
    <row r="890" spans="2:10" s="156" customFormat="1" x14ac:dyDescent="0.15">
      <c r="B890" s="171"/>
      <c r="C890" s="172"/>
      <c r="D890" s="172"/>
      <c r="E890" s="173"/>
      <c r="F890" s="173"/>
      <c r="G890" s="174"/>
      <c r="H890" s="172"/>
      <c r="I890" s="172"/>
      <c r="J890" s="173"/>
    </row>
    <row r="891" spans="2:10" s="156" customFormat="1" x14ac:dyDescent="0.15">
      <c r="B891" s="171"/>
      <c r="C891" s="172"/>
      <c r="D891" s="172"/>
      <c r="E891" s="173"/>
      <c r="F891" s="173"/>
      <c r="G891" s="174"/>
      <c r="H891" s="172"/>
      <c r="I891" s="172"/>
      <c r="J891" s="173"/>
    </row>
    <row r="892" spans="2:10" s="156" customFormat="1" x14ac:dyDescent="0.15">
      <c r="B892" s="171"/>
      <c r="C892" s="172"/>
      <c r="D892" s="172"/>
      <c r="E892" s="173"/>
      <c r="F892" s="173"/>
      <c r="G892" s="174"/>
      <c r="H892" s="172"/>
      <c r="I892" s="172"/>
      <c r="J892" s="173"/>
    </row>
    <row r="893" spans="2:10" s="156" customFormat="1" x14ac:dyDescent="0.15">
      <c r="B893" s="171"/>
      <c r="C893" s="172"/>
      <c r="D893" s="172"/>
      <c r="E893" s="173"/>
      <c r="F893" s="173"/>
      <c r="G893" s="174"/>
      <c r="H893" s="172"/>
      <c r="I893" s="172"/>
      <c r="J893" s="173"/>
    </row>
    <row r="894" spans="2:10" s="156" customFormat="1" x14ac:dyDescent="0.15">
      <c r="B894" s="171"/>
      <c r="C894" s="172"/>
      <c r="D894" s="172"/>
      <c r="E894" s="173"/>
      <c r="F894" s="173"/>
      <c r="G894" s="174"/>
      <c r="H894" s="172"/>
      <c r="I894" s="172"/>
      <c r="J894" s="173"/>
    </row>
    <row r="895" spans="2:10" s="156" customFormat="1" x14ac:dyDescent="0.15">
      <c r="B895" s="171"/>
      <c r="C895" s="172"/>
      <c r="D895" s="172"/>
      <c r="E895" s="173"/>
      <c r="F895" s="173"/>
      <c r="G895" s="174"/>
      <c r="H895" s="172"/>
      <c r="I895" s="172"/>
      <c r="J895" s="173"/>
    </row>
    <row r="896" spans="2:10" s="156" customFormat="1" x14ac:dyDescent="0.15">
      <c r="B896" s="171"/>
      <c r="C896" s="172"/>
      <c r="D896" s="172"/>
      <c r="E896" s="173"/>
      <c r="F896" s="173"/>
      <c r="G896" s="174"/>
      <c r="H896" s="172"/>
      <c r="I896" s="172"/>
      <c r="J896" s="173"/>
    </row>
    <row r="897" spans="2:10" s="156" customFormat="1" x14ac:dyDescent="0.15">
      <c r="B897" s="171"/>
      <c r="C897" s="172"/>
      <c r="D897" s="172"/>
      <c r="E897" s="173"/>
      <c r="F897" s="173"/>
      <c r="G897" s="174"/>
      <c r="H897" s="172"/>
      <c r="I897" s="172"/>
      <c r="J897" s="173"/>
    </row>
    <row r="898" spans="2:10" s="156" customFormat="1" x14ac:dyDescent="0.15">
      <c r="B898" s="171"/>
      <c r="C898" s="172"/>
      <c r="D898" s="172"/>
      <c r="E898" s="173"/>
      <c r="F898" s="173"/>
      <c r="G898" s="174"/>
      <c r="H898" s="172"/>
      <c r="I898" s="172"/>
      <c r="J898" s="173"/>
    </row>
    <row r="899" spans="2:10" s="156" customFormat="1" x14ac:dyDescent="0.15">
      <c r="B899" s="171"/>
      <c r="C899" s="172"/>
      <c r="D899" s="172"/>
      <c r="E899" s="173"/>
      <c r="F899" s="173"/>
      <c r="G899" s="174"/>
      <c r="H899" s="172"/>
      <c r="I899" s="172"/>
      <c r="J899" s="173"/>
    </row>
    <row r="900" spans="2:10" s="156" customFormat="1" x14ac:dyDescent="0.15">
      <c r="B900" s="171"/>
      <c r="C900" s="172"/>
      <c r="D900" s="172"/>
      <c r="E900" s="173"/>
      <c r="F900" s="173"/>
      <c r="G900" s="174"/>
      <c r="H900" s="172"/>
      <c r="I900" s="172"/>
      <c r="J900" s="173"/>
    </row>
    <row r="901" spans="2:10" s="156" customFormat="1" x14ac:dyDescent="0.15">
      <c r="B901" s="171"/>
      <c r="C901" s="172"/>
      <c r="D901" s="172"/>
      <c r="E901" s="173"/>
      <c r="F901" s="173"/>
      <c r="G901" s="174"/>
      <c r="H901" s="172"/>
      <c r="I901" s="172"/>
      <c r="J901" s="173"/>
    </row>
    <row r="902" spans="2:10" s="156" customFormat="1" x14ac:dyDescent="0.15">
      <c r="B902" s="171"/>
      <c r="C902" s="172"/>
      <c r="D902" s="172"/>
      <c r="E902" s="173"/>
      <c r="F902" s="173"/>
      <c r="G902" s="174"/>
      <c r="H902" s="172"/>
      <c r="I902" s="172"/>
      <c r="J902" s="173"/>
    </row>
    <row r="903" spans="2:10" s="156" customFormat="1" x14ac:dyDescent="0.15">
      <c r="B903" s="171"/>
      <c r="C903" s="172"/>
      <c r="D903" s="172"/>
      <c r="E903" s="173"/>
      <c r="F903" s="173"/>
      <c r="G903" s="174"/>
      <c r="H903" s="172"/>
      <c r="I903" s="172"/>
      <c r="J903" s="173"/>
    </row>
    <row r="904" spans="2:10" s="156" customFormat="1" x14ac:dyDescent="0.15">
      <c r="B904" s="171"/>
      <c r="C904" s="172"/>
      <c r="D904" s="172"/>
      <c r="E904" s="173"/>
      <c r="F904" s="173"/>
      <c r="G904" s="174"/>
      <c r="H904" s="172"/>
      <c r="I904" s="172"/>
      <c r="J904" s="173"/>
    </row>
    <row r="905" spans="2:10" s="156" customFormat="1" x14ac:dyDescent="0.15">
      <c r="B905" s="171"/>
      <c r="C905" s="172"/>
      <c r="D905" s="172"/>
      <c r="E905" s="173"/>
      <c r="F905" s="173"/>
      <c r="G905" s="174"/>
      <c r="H905" s="172"/>
      <c r="I905" s="172"/>
      <c r="J905" s="173"/>
    </row>
    <row r="906" spans="2:10" s="156" customFormat="1" x14ac:dyDescent="0.15">
      <c r="B906" s="171"/>
      <c r="C906" s="172"/>
      <c r="D906" s="172"/>
      <c r="E906" s="173"/>
      <c r="F906" s="173"/>
      <c r="G906" s="174"/>
      <c r="H906" s="172"/>
      <c r="I906" s="172"/>
      <c r="J906" s="173"/>
    </row>
    <row r="907" spans="2:10" s="156" customFormat="1" x14ac:dyDescent="0.15">
      <c r="B907" s="171"/>
      <c r="C907" s="172"/>
      <c r="D907" s="172"/>
      <c r="E907" s="173"/>
      <c r="F907" s="173"/>
      <c r="G907" s="174"/>
      <c r="H907" s="172"/>
      <c r="I907" s="172"/>
      <c r="J907" s="173"/>
    </row>
    <row r="908" spans="2:10" s="156" customFormat="1" x14ac:dyDescent="0.15">
      <c r="B908" s="171"/>
      <c r="C908" s="172"/>
      <c r="D908" s="172"/>
      <c r="E908" s="173"/>
      <c r="F908" s="173"/>
      <c r="G908" s="174"/>
      <c r="H908" s="172"/>
      <c r="I908" s="172"/>
      <c r="J908" s="173"/>
    </row>
    <row r="909" spans="2:10" s="156" customFormat="1" x14ac:dyDescent="0.15">
      <c r="B909" s="171"/>
      <c r="C909" s="172"/>
      <c r="D909" s="172"/>
      <c r="E909" s="173"/>
      <c r="F909" s="173"/>
      <c r="G909" s="174"/>
      <c r="H909" s="172"/>
      <c r="I909" s="172"/>
      <c r="J909" s="173"/>
    </row>
    <row r="910" spans="2:10" s="156" customFormat="1" x14ac:dyDescent="0.15">
      <c r="B910" s="171"/>
      <c r="C910" s="172"/>
      <c r="D910" s="172"/>
      <c r="E910" s="173"/>
      <c r="F910" s="173"/>
      <c r="G910" s="174"/>
      <c r="H910" s="172"/>
      <c r="I910" s="172"/>
      <c r="J910" s="173"/>
    </row>
    <row r="911" spans="2:10" s="156" customFormat="1" x14ac:dyDescent="0.15">
      <c r="B911" s="171"/>
      <c r="C911" s="172"/>
      <c r="D911" s="172"/>
      <c r="E911" s="173"/>
      <c r="F911" s="173"/>
      <c r="G911" s="174"/>
      <c r="H911" s="172"/>
      <c r="I911" s="172"/>
      <c r="J911" s="173"/>
    </row>
    <row r="912" spans="2:10" s="156" customFormat="1" x14ac:dyDescent="0.15">
      <c r="B912" s="171"/>
      <c r="C912" s="172"/>
      <c r="D912" s="172"/>
      <c r="E912" s="173"/>
      <c r="F912" s="173"/>
      <c r="G912" s="174"/>
      <c r="H912" s="172"/>
      <c r="I912" s="172"/>
      <c r="J912" s="173"/>
    </row>
    <row r="913" spans="2:10" s="156" customFormat="1" x14ac:dyDescent="0.15">
      <c r="B913" s="171"/>
      <c r="C913" s="172"/>
      <c r="D913" s="172"/>
      <c r="E913" s="173"/>
      <c r="F913" s="173"/>
      <c r="G913" s="174"/>
      <c r="H913" s="172"/>
      <c r="I913" s="172"/>
      <c r="J913" s="173"/>
    </row>
    <row r="914" spans="2:10" s="156" customFormat="1" x14ac:dyDescent="0.15">
      <c r="B914" s="171"/>
      <c r="C914" s="172"/>
      <c r="D914" s="172"/>
      <c r="E914" s="173"/>
      <c r="F914" s="173"/>
      <c r="G914" s="174"/>
      <c r="H914" s="172"/>
      <c r="I914" s="172"/>
      <c r="J914" s="173"/>
    </row>
    <row r="915" spans="2:10" s="156" customFormat="1" x14ac:dyDescent="0.15">
      <c r="B915" s="171"/>
      <c r="C915" s="172"/>
      <c r="D915" s="172"/>
      <c r="E915" s="173"/>
      <c r="F915" s="173"/>
      <c r="G915" s="174"/>
      <c r="H915" s="172"/>
      <c r="I915" s="172"/>
      <c r="J915" s="173"/>
    </row>
    <row r="916" spans="2:10" s="156" customFormat="1" x14ac:dyDescent="0.15">
      <c r="B916" s="171"/>
      <c r="C916" s="172"/>
      <c r="D916" s="172"/>
      <c r="E916" s="173"/>
      <c r="F916" s="173"/>
      <c r="G916" s="174"/>
      <c r="H916" s="172"/>
      <c r="I916" s="172"/>
      <c r="J916" s="173"/>
    </row>
    <row r="917" spans="2:10" s="156" customFormat="1" x14ac:dyDescent="0.15">
      <c r="B917" s="171"/>
      <c r="C917" s="172"/>
      <c r="D917" s="172"/>
      <c r="E917" s="173"/>
      <c r="F917" s="173"/>
      <c r="G917" s="174"/>
      <c r="H917" s="172"/>
      <c r="I917" s="172"/>
      <c r="J917" s="173"/>
    </row>
    <row r="918" spans="2:10" s="156" customFormat="1" x14ac:dyDescent="0.15">
      <c r="B918" s="171"/>
      <c r="C918" s="172"/>
      <c r="D918" s="172"/>
      <c r="E918" s="173"/>
      <c r="F918" s="173"/>
      <c r="G918" s="174"/>
      <c r="H918" s="172"/>
      <c r="I918" s="172"/>
      <c r="J918" s="173"/>
    </row>
    <row r="919" spans="2:10" s="156" customFormat="1" x14ac:dyDescent="0.15">
      <c r="B919" s="171"/>
      <c r="C919" s="172"/>
      <c r="D919" s="172"/>
      <c r="E919" s="173"/>
      <c r="F919" s="173"/>
      <c r="G919" s="174"/>
      <c r="H919" s="172"/>
      <c r="I919" s="172"/>
      <c r="J919" s="173"/>
    </row>
    <row r="920" spans="2:10" s="156" customFormat="1" x14ac:dyDescent="0.15">
      <c r="B920" s="171"/>
      <c r="C920" s="172"/>
      <c r="D920" s="172"/>
      <c r="E920" s="173"/>
      <c r="F920" s="173"/>
      <c r="G920" s="174"/>
      <c r="H920" s="172"/>
      <c r="I920" s="172"/>
      <c r="J920" s="173"/>
    </row>
    <row r="921" spans="2:10" s="156" customFormat="1" x14ac:dyDescent="0.15">
      <c r="B921" s="171"/>
      <c r="C921" s="172"/>
      <c r="D921" s="172"/>
      <c r="E921" s="173"/>
      <c r="F921" s="173"/>
      <c r="G921" s="174"/>
      <c r="H921" s="172"/>
      <c r="I921" s="172"/>
      <c r="J921" s="173"/>
    </row>
    <row r="922" spans="2:10" s="156" customFormat="1" x14ac:dyDescent="0.15">
      <c r="B922" s="171"/>
      <c r="C922" s="172"/>
      <c r="D922" s="172"/>
      <c r="E922" s="173"/>
      <c r="F922" s="173"/>
      <c r="G922" s="174"/>
      <c r="H922" s="172"/>
      <c r="I922" s="172"/>
      <c r="J922" s="173"/>
    </row>
    <row r="923" spans="2:10" s="156" customFormat="1" x14ac:dyDescent="0.15">
      <c r="B923" s="171"/>
      <c r="C923" s="172"/>
      <c r="D923" s="172"/>
      <c r="E923" s="173"/>
      <c r="F923" s="173"/>
      <c r="G923" s="174"/>
      <c r="H923" s="172"/>
      <c r="I923" s="172"/>
      <c r="J923" s="173"/>
    </row>
    <row r="924" spans="2:10" s="156" customFormat="1" x14ac:dyDescent="0.15">
      <c r="B924" s="171"/>
      <c r="C924" s="172"/>
      <c r="D924" s="172"/>
      <c r="E924" s="173"/>
      <c r="F924" s="173"/>
      <c r="G924" s="174"/>
      <c r="H924" s="172"/>
      <c r="I924" s="172"/>
      <c r="J924" s="173"/>
    </row>
    <row r="925" spans="2:10" s="156" customFormat="1" x14ac:dyDescent="0.15">
      <c r="B925" s="171"/>
      <c r="C925" s="172"/>
      <c r="D925" s="172"/>
      <c r="E925" s="173"/>
      <c r="F925" s="173"/>
      <c r="G925" s="174"/>
      <c r="H925" s="172"/>
      <c r="I925" s="172"/>
      <c r="J925" s="173"/>
    </row>
    <row r="926" spans="2:10" s="156" customFormat="1" x14ac:dyDescent="0.15">
      <c r="B926" s="171"/>
      <c r="C926" s="172"/>
      <c r="D926" s="172"/>
      <c r="E926" s="173"/>
      <c r="F926" s="173"/>
      <c r="G926" s="174"/>
      <c r="H926" s="172"/>
      <c r="I926" s="172"/>
      <c r="J926" s="173"/>
    </row>
    <row r="927" spans="2:10" s="156" customFormat="1" x14ac:dyDescent="0.15">
      <c r="B927" s="171"/>
      <c r="C927" s="172"/>
      <c r="D927" s="172"/>
      <c r="E927" s="173"/>
      <c r="F927" s="173"/>
      <c r="G927" s="174"/>
      <c r="H927" s="172"/>
      <c r="I927" s="172"/>
      <c r="J927" s="173"/>
    </row>
    <row r="928" spans="2:10" s="156" customFormat="1" x14ac:dyDescent="0.15">
      <c r="B928" s="171"/>
      <c r="C928" s="172"/>
      <c r="D928" s="172"/>
      <c r="E928" s="173"/>
      <c r="F928" s="173"/>
      <c r="G928" s="174"/>
      <c r="H928" s="172"/>
      <c r="I928" s="172"/>
      <c r="J928" s="173"/>
    </row>
    <row r="929" spans="2:10" s="156" customFormat="1" x14ac:dyDescent="0.15">
      <c r="B929" s="171"/>
      <c r="C929" s="172"/>
      <c r="D929" s="172"/>
      <c r="E929" s="173"/>
      <c r="F929" s="173"/>
      <c r="G929" s="174"/>
      <c r="H929" s="172"/>
      <c r="I929" s="172"/>
      <c r="J929" s="173"/>
    </row>
    <row r="930" spans="2:10" s="156" customFormat="1" x14ac:dyDescent="0.15">
      <c r="B930" s="171"/>
      <c r="C930" s="172"/>
      <c r="D930" s="172"/>
      <c r="E930" s="173"/>
      <c r="F930" s="173"/>
      <c r="G930" s="174"/>
      <c r="H930" s="172"/>
      <c r="I930" s="172"/>
      <c r="J930" s="173"/>
    </row>
    <row r="931" spans="2:10" s="156" customFormat="1" x14ac:dyDescent="0.15">
      <c r="B931" s="171"/>
      <c r="C931" s="172"/>
      <c r="D931" s="172"/>
      <c r="E931" s="173"/>
      <c r="F931" s="173"/>
      <c r="G931" s="174"/>
      <c r="H931" s="172"/>
      <c r="I931" s="172"/>
      <c r="J931" s="173"/>
    </row>
    <row r="932" spans="2:10" s="156" customFormat="1" x14ac:dyDescent="0.15">
      <c r="B932" s="171"/>
      <c r="C932" s="172"/>
      <c r="D932" s="172"/>
      <c r="E932" s="173"/>
      <c r="F932" s="173"/>
      <c r="G932" s="174"/>
      <c r="H932" s="172"/>
      <c r="I932" s="172"/>
      <c r="J932" s="173"/>
    </row>
    <row r="933" spans="2:10" s="156" customFormat="1" x14ac:dyDescent="0.15">
      <c r="B933" s="171"/>
      <c r="C933" s="172"/>
      <c r="D933" s="172"/>
      <c r="E933" s="173"/>
      <c r="F933" s="173"/>
      <c r="G933" s="174"/>
      <c r="H933" s="172"/>
      <c r="I933" s="172"/>
      <c r="J933" s="173"/>
    </row>
    <row r="934" spans="2:10" s="156" customFormat="1" x14ac:dyDescent="0.15">
      <c r="B934" s="171"/>
      <c r="C934" s="172"/>
      <c r="D934" s="172"/>
      <c r="E934" s="173"/>
      <c r="F934" s="173"/>
      <c r="G934" s="174"/>
      <c r="H934" s="172"/>
      <c r="I934" s="172"/>
      <c r="J934" s="173"/>
    </row>
    <row r="935" spans="2:10" s="156" customFormat="1" x14ac:dyDescent="0.15">
      <c r="B935" s="171"/>
      <c r="C935" s="172"/>
      <c r="D935" s="172"/>
      <c r="E935" s="173"/>
      <c r="F935" s="173"/>
      <c r="G935" s="174"/>
      <c r="H935" s="172"/>
      <c r="I935" s="172"/>
      <c r="J935" s="173"/>
    </row>
    <row r="936" spans="2:10" s="156" customFormat="1" x14ac:dyDescent="0.15">
      <c r="B936" s="171"/>
      <c r="C936" s="172"/>
      <c r="D936" s="172"/>
      <c r="E936" s="173"/>
      <c r="F936" s="173"/>
      <c r="G936" s="174"/>
      <c r="H936" s="172"/>
      <c r="I936" s="172"/>
      <c r="J936" s="173"/>
    </row>
    <row r="937" spans="2:10" s="156" customFormat="1" x14ac:dyDescent="0.15">
      <c r="B937" s="171"/>
      <c r="C937" s="172"/>
      <c r="D937" s="172"/>
      <c r="E937" s="173"/>
      <c r="F937" s="173"/>
      <c r="G937" s="174"/>
      <c r="H937" s="172"/>
      <c r="I937" s="172"/>
      <c r="J937" s="173"/>
    </row>
    <row r="938" spans="2:10" s="156" customFormat="1" x14ac:dyDescent="0.15">
      <c r="B938" s="171"/>
      <c r="C938" s="172"/>
      <c r="D938" s="172"/>
      <c r="E938" s="173"/>
      <c r="F938" s="173"/>
      <c r="G938" s="174"/>
      <c r="H938" s="172"/>
      <c r="I938" s="172"/>
      <c r="J938" s="173"/>
    </row>
    <row r="939" spans="2:10" s="156" customFormat="1" x14ac:dyDescent="0.15">
      <c r="B939" s="171"/>
      <c r="C939" s="172"/>
      <c r="D939" s="172"/>
      <c r="E939" s="173"/>
      <c r="F939" s="173"/>
      <c r="G939" s="174"/>
      <c r="H939" s="172"/>
      <c r="I939" s="172"/>
      <c r="J939" s="173"/>
    </row>
    <row r="940" spans="2:10" s="156" customFormat="1" x14ac:dyDescent="0.15">
      <c r="B940" s="171"/>
      <c r="C940" s="172"/>
      <c r="D940" s="172"/>
      <c r="E940" s="173"/>
      <c r="F940" s="173"/>
      <c r="G940" s="174"/>
      <c r="H940" s="172"/>
      <c r="I940" s="172"/>
      <c r="J940" s="173"/>
    </row>
    <row r="941" spans="2:10" s="156" customFormat="1" x14ac:dyDescent="0.15">
      <c r="B941" s="171"/>
      <c r="C941" s="172"/>
      <c r="D941" s="172"/>
      <c r="E941" s="173"/>
      <c r="F941" s="173"/>
      <c r="G941" s="174"/>
      <c r="H941" s="172"/>
      <c r="I941" s="172"/>
      <c r="J941" s="173"/>
    </row>
    <row r="942" spans="2:10" s="156" customFormat="1" x14ac:dyDescent="0.15">
      <c r="B942" s="171"/>
      <c r="C942" s="172"/>
      <c r="D942" s="172"/>
      <c r="E942" s="173"/>
      <c r="F942" s="173"/>
      <c r="G942" s="174"/>
      <c r="H942" s="172"/>
      <c r="I942" s="172"/>
      <c r="J942" s="173"/>
    </row>
    <row r="943" spans="2:10" s="156" customFormat="1" x14ac:dyDescent="0.15">
      <c r="B943" s="171"/>
      <c r="C943" s="172"/>
      <c r="D943" s="172"/>
      <c r="E943" s="173"/>
      <c r="F943" s="173"/>
      <c r="G943" s="174"/>
      <c r="H943" s="172"/>
      <c r="I943" s="172"/>
      <c r="J943" s="173"/>
    </row>
    <row r="944" spans="2:10" s="156" customFormat="1" x14ac:dyDescent="0.15">
      <c r="B944" s="171"/>
      <c r="C944" s="172"/>
      <c r="D944" s="172"/>
      <c r="E944" s="173"/>
      <c r="F944" s="173"/>
      <c r="G944" s="174"/>
      <c r="H944" s="172"/>
      <c r="I944" s="172"/>
      <c r="J944" s="173"/>
    </row>
    <row r="945" spans="2:10" s="156" customFormat="1" x14ac:dyDescent="0.15">
      <c r="B945" s="171"/>
      <c r="C945" s="172"/>
      <c r="D945" s="172"/>
      <c r="E945" s="173"/>
      <c r="F945" s="173"/>
      <c r="G945" s="174"/>
      <c r="H945" s="172"/>
      <c r="I945" s="172"/>
      <c r="J945" s="173"/>
    </row>
    <row r="946" spans="2:10" s="156" customFormat="1" x14ac:dyDescent="0.15">
      <c r="B946" s="171"/>
      <c r="C946" s="172"/>
      <c r="D946" s="172"/>
      <c r="E946" s="173"/>
      <c r="F946" s="173"/>
      <c r="G946" s="174"/>
      <c r="H946" s="172"/>
      <c r="I946" s="172"/>
      <c r="J946" s="173"/>
    </row>
    <row r="947" spans="2:10" s="156" customFormat="1" x14ac:dyDescent="0.15">
      <c r="B947" s="171"/>
      <c r="C947" s="172"/>
      <c r="D947" s="172"/>
      <c r="E947" s="173"/>
      <c r="F947" s="173"/>
      <c r="G947" s="174"/>
      <c r="H947" s="172"/>
      <c r="I947" s="172"/>
      <c r="J947" s="173"/>
    </row>
    <row r="948" spans="2:10" s="156" customFormat="1" x14ac:dyDescent="0.15">
      <c r="B948" s="171"/>
      <c r="C948" s="172"/>
      <c r="D948" s="172"/>
      <c r="E948" s="173"/>
      <c r="F948" s="173"/>
      <c r="G948" s="174"/>
      <c r="H948" s="172"/>
      <c r="I948" s="172"/>
      <c r="J948" s="173"/>
    </row>
    <row r="949" spans="2:10" s="156" customFormat="1" x14ac:dyDescent="0.15">
      <c r="B949" s="171"/>
      <c r="C949" s="172"/>
      <c r="D949" s="172"/>
      <c r="E949" s="173"/>
      <c r="F949" s="173"/>
      <c r="G949" s="174"/>
      <c r="H949" s="172"/>
      <c r="I949" s="172"/>
      <c r="J949" s="173"/>
    </row>
    <row r="950" spans="2:10" s="156" customFormat="1" x14ac:dyDescent="0.15">
      <c r="B950" s="171"/>
      <c r="C950" s="172"/>
      <c r="D950" s="172"/>
      <c r="E950" s="173"/>
      <c r="F950" s="173"/>
      <c r="G950" s="174"/>
      <c r="H950" s="172"/>
      <c r="I950" s="172"/>
      <c r="J950" s="173"/>
    </row>
    <row r="951" spans="2:10" s="156" customFormat="1" x14ac:dyDescent="0.15">
      <c r="B951" s="171"/>
      <c r="C951" s="172"/>
      <c r="D951" s="172"/>
      <c r="E951" s="173"/>
      <c r="F951" s="173"/>
      <c r="G951" s="174"/>
      <c r="H951" s="172"/>
      <c r="I951" s="172"/>
      <c r="J951" s="173"/>
    </row>
    <row r="952" spans="2:10" s="156" customFormat="1" x14ac:dyDescent="0.15">
      <c r="B952" s="171"/>
      <c r="C952" s="172"/>
      <c r="D952" s="172"/>
      <c r="E952" s="173"/>
      <c r="F952" s="173"/>
      <c r="G952" s="174"/>
      <c r="H952" s="172"/>
      <c r="I952" s="172"/>
      <c r="J952" s="173"/>
    </row>
    <row r="953" spans="2:10" s="156" customFormat="1" x14ac:dyDescent="0.15">
      <c r="B953" s="171"/>
      <c r="C953" s="172"/>
      <c r="D953" s="172"/>
      <c r="E953" s="173"/>
      <c r="F953" s="173"/>
      <c r="G953" s="174"/>
      <c r="H953" s="172"/>
      <c r="I953" s="172"/>
      <c r="J953" s="173"/>
    </row>
    <row r="954" spans="2:10" s="156" customFormat="1" x14ac:dyDescent="0.15">
      <c r="B954" s="171"/>
      <c r="C954" s="172"/>
      <c r="D954" s="172"/>
      <c r="E954" s="173"/>
      <c r="F954" s="173"/>
      <c r="G954" s="174"/>
      <c r="H954" s="172"/>
      <c r="I954" s="172"/>
      <c r="J954" s="173"/>
    </row>
    <row r="955" spans="2:10" s="156" customFormat="1" x14ac:dyDescent="0.15">
      <c r="B955" s="171"/>
      <c r="C955" s="172"/>
      <c r="D955" s="172"/>
      <c r="E955" s="173"/>
      <c r="F955" s="173"/>
      <c r="G955" s="174"/>
      <c r="H955" s="172"/>
      <c r="I955" s="172"/>
      <c r="J955" s="173"/>
    </row>
    <row r="956" spans="2:10" s="156" customFormat="1" x14ac:dyDescent="0.15">
      <c r="B956" s="171"/>
      <c r="C956" s="172"/>
      <c r="D956" s="172"/>
      <c r="E956" s="173"/>
      <c r="F956" s="173"/>
      <c r="G956" s="174"/>
      <c r="H956" s="172"/>
      <c r="I956" s="172"/>
      <c r="J956" s="173"/>
    </row>
    <row r="957" spans="2:10" s="156" customFormat="1" x14ac:dyDescent="0.15">
      <c r="B957" s="171"/>
      <c r="C957" s="172"/>
      <c r="D957" s="172"/>
      <c r="E957" s="173"/>
      <c r="F957" s="173"/>
      <c r="G957" s="174"/>
      <c r="H957" s="172"/>
      <c r="I957" s="172"/>
      <c r="J957" s="173"/>
    </row>
    <row r="958" spans="2:10" s="156" customFormat="1" x14ac:dyDescent="0.15">
      <c r="B958" s="171"/>
      <c r="C958" s="172"/>
      <c r="D958" s="172"/>
      <c r="E958" s="173"/>
      <c r="F958" s="173"/>
      <c r="G958" s="174"/>
      <c r="H958" s="172"/>
      <c r="I958" s="172"/>
      <c r="J958" s="173"/>
    </row>
    <row r="959" spans="2:10" s="156" customFormat="1" x14ac:dyDescent="0.15">
      <c r="B959" s="171"/>
      <c r="C959" s="172"/>
      <c r="D959" s="172"/>
      <c r="E959" s="173"/>
      <c r="F959" s="173"/>
      <c r="G959" s="174"/>
      <c r="H959" s="172"/>
      <c r="I959" s="172"/>
      <c r="J959" s="173"/>
    </row>
    <row r="960" spans="2:10" s="156" customFormat="1" x14ac:dyDescent="0.15">
      <c r="B960" s="171"/>
      <c r="C960" s="172"/>
      <c r="D960" s="172"/>
      <c r="E960" s="173"/>
      <c r="F960" s="173"/>
      <c r="G960" s="174"/>
      <c r="H960" s="172"/>
      <c r="I960" s="172"/>
      <c r="J960" s="173"/>
    </row>
    <row r="961" spans="2:10" s="156" customFormat="1" x14ac:dyDescent="0.15">
      <c r="B961" s="171"/>
      <c r="C961" s="172"/>
      <c r="D961" s="172"/>
      <c r="E961" s="173"/>
      <c r="F961" s="173"/>
      <c r="G961" s="174"/>
      <c r="H961" s="172"/>
      <c r="I961" s="172"/>
      <c r="J961" s="173"/>
    </row>
    <row r="962" spans="2:10" s="156" customFormat="1" x14ac:dyDescent="0.15">
      <c r="B962" s="171"/>
      <c r="C962" s="172"/>
      <c r="D962" s="172"/>
      <c r="E962" s="173"/>
      <c r="F962" s="173"/>
      <c r="G962" s="174"/>
      <c r="H962" s="172"/>
      <c r="I962" s="172"/>
      <c r="J962" s="173"/>
    </row>
    <row r="963" spans="2:10" s="156" customFormat="1" x14ac:dyDescent="0.15">
      <c r="B963" s="171"/>
      <c r="C963" s="172"/>
      <c r="D963" s="172"/>
      <c r="E963" s="173"/>
      <c r="F963" s="173"/>
      <c r="G963" s="174"/>
      <c r="H963" s="172"/>
      <c r="I963" s="172"/>
      <c r="J963" s="173"/>
    </row>
    <row r="964" spans="2:10" s="156" customFormat="1" x14ac:dyDescent="0.15">
      <c r="B964" s="171"/>
      <c r="C964" s="172"/>
      <c r="D964" s="172"/>
      <c r="E964" s="173"/>
      <c r="F964" s="173"/>
      <c r="G964" s="174"/>
      <c r="H964" s="172"/>
      <c r="I964" s="172"/>
      <c r="J964" s="173"/>
    </row>
    <row r="965" spans="2:10" s="156" customFormat="1" x14ac:dyDescent="0.15">
      <c r="B965" s="171"/>
      <c r="C965" s="172"/>
      <c r="D965" s="172"/>
      <c r="E965" s="173"/>
      <c r="F965" s="173"/>
      <c r="G965" s="174"/>
      <c r="H965" s="172"/>
      <c r="I965" s="172"/>
      <c r="J965" s="173"/>
    </row>
    <row r="966" spans="2:10" s="156" customFormat="1" x14ac:dyDescent="0.15">
      <c r="B966" s="171"/>
      <c r="C966" s="172"/>
      <c r="D966" s="172"/>
      <c r="E966" s="173"/>
      <c r="F966" s="173"/>
      <c r="G966" s="174"/>
      <c r="H966" s="172"/>
      <c r="I966" s="172"/>
      <c r="J966" s="173"/>
    </row>
    <row r="967" spans="2:10" s="156" customFormat="1" x14ac:dyDescent="0.15">
      <c r="B967" s="171"/>
      <c r="C967" s="172"/>
      <c r="D967" s="172"/>
      <c r="E967" s="173"/>
      <c r="F967" s="173"/>
      <c r="G967" s="174"/>
      <c r="H967" s="172"/>
      <c r="I967" s="172"/>
      <c r="J967" s="173"/>
    </row>
    <row r="968" spans="2:10" s="156" customFormat="1" x14ac:dyDescent="0.15">
      <c r="B968" s="171"/>
      <c r="C968" s="172"/>
      <c r="D968" s="172"/>
      <c r="E968" s="173"/>
      <c r="F968" s="173"/>
      <c r="G968" s="174"/>
      <c r="H968" s="172"/>
      <c r="I968" s="172"/>
      <c r="J968" s="173"/>
    </row>
    <row r="969" spans="2:10" s="156" customFormat="1" x14ac:dyDescent="0.15">
      <c r="B969" s="171"/>
      <c r="C969" s="172"/>
      <c r="D969" s="172"/>
      <c r="E969" s="173"/>
      <c r="F969" s="173"/>
      <c r="G969" s="174"/>
      <c r="H969" s="172"/>
      <c r="I969" s="172"/>
      <c r="J969" s="173"/>
    </row>
    <row r="970" spans="2:10" s="156" customFormat="1" x14ac:dyDescent="0.15">
      <c r="B970" s="171"/>
      <c r="C970" s="172"/>
      <c r="D970" s="172"/>
      <c r="E970" s="173"/>
      <c r="F970" s="173"/>
      <c r="G970" s="174"/>
      <c r="H970" s="172"/>
      <c r="I970" s="172"/>
      <c r="J970" s="173"/>
    </row>
    <row r="971" spans="2:10" s="156" customFormat="1" x14ac:dyDescent="0.15">
      <c r="B971" s="171"/>
      <c r="C971" s="172"/>
      <c r="D971" s="172"/>
      <c r="E971" s="173"/>
      <c r="F971" s="173"/>
      <c r="G971" s="174"/>
      <c r="H971" s="172"/>
      <c r="I971" s="172"/>
      <c r="J971" s="173"/>
    </row>
    <row r="972" spans="2:10" s="156" customFormat="1" x14ac:dyDescent="0.15">
      <c r="B972" s="171"/>
      <c r="C972" s="172"/>
      <c r="D972" s="172"/>
      <c r="E972" s="173"/>
      <c r="F972" s="173"/>
      <c r="G972" s="174"/>
      <c r="H972" s="172"/>
      <c r="I972" s="172"/>
      <c r="J972" s="173"/>
    </row>
    <row r="973" spans="2:10" s="156" customFormat="1" x14ac:dyDescent="0.15">
      <c r="B973" s="171"/>
      <c r="C973" s="172"/>
      <c r="D973" s="172"/>
      <c r="E973" s="173"/>
      <c r="F973" s="173"/>
      <c r="G973" s="174"/>
      <c r="H973" s="172"/>
      <c r="I973" s="172"/>
      <c r="J973" s="173"/>
    </row>
    <row r="974" spans="2:10" s="156" customFormat="1" x14ac:dyDescent="0.15">
      <c r="B974" s="171"/>
      <c r="C974" s="172"/>
      <c r="D974" s="172"/>
      <c r="E974" s="173"/>
      <c r="F974" s="173"/>
      <c r="G974" s="174"/>
      <c r="H974" s="172"/>
      <c r="I974" s="172"/>
      <c r="J974" s="173"/>
    </row>
    <row r="975" spans="2:10" s="156" customFormat="1" x14ac:dyDescent="0.15">
      <c r="B975" s="171"/>
      <c r="C975" s="172"/>
      <c r="D975" s="172"/>
      <c r="E975" s="173"/>
      <c r="F975" s="173"/>
      <c r="G975" s="174"/>
      <c r="H975" s="172"/>
      <c r="I975" s="172"/>
      <c r="J975" s="173"/>
    </row>
    <row r="976" spans="2:10" s="156" customFormat="1" x14ac:dyDescent="0.15">
      <c r="B976" s="171"/>
      <c r="C976" s="172"/>
      <c r="D976" s="172"/>
      <c r="E976" s="173"/>
      <c r="F976" s="173"/>
      <c r="G976" s="174"/>
      <c r="H976" s="172"/>
      <c r="I976" s="172"/>
      <c r="J976" s="173"/>
    </row>
    <row r="977" spans="2:10" s="156" customFormat="1" x14ac:dyDescent="0.15">
      <c r="B977" s="171"/>
      <c r="C977" s="172"/>
      <c r="D977" s="172"/>
      <c r="E977" s="173"/>
      <c r="F977" s="173"/>
      <c r="G977" s="174"/>
      <c r="H977" s="172"/>
      <c r="I977" s="172"/>
      <c r="J977" s="173"/>
    </row>
    <row r="978" spans="2:10" s="156" customFormat="1" x14ac:dyDescent="0.15">
      <c r="B978" s="171"/>
      <c r="C978" s="172"/>
      <c r="D978" s="172"/>
      <c r="E978" s="173"/>
      <c r="F978" s="173"/>
      <c r="G978" s="174"/>
      <c r="H978" s="172"/>
      <c r="I978" s="172"/>
      <c r="J978" s="173"/>
    </row>
    <row r="979" spans="2:10" s="156" customFormat="1" x14ac:dyDescent="0.15">
      <c r="B979" s="171"/>
      <c r="C979" s="172"/>
      <c r="D979" s="172"/>
      <c r="E979" s="173"/>
      <c r="F979" s="173"/>
      <c r="G979" s="174"/>
      <c r="H979" s="172"/>
      <c r="I979" s="172"/>
      <c r="J979" s="173"/>
    </row>
    <row r="980" spans="2:10" s="156" customFormat="1" x14ac:dyDescent="0.15">
      <c r="B980" s="171"/>
      <c r="C980" s="172"/>
      <c r="D980" s="172"/>
      <c r="E980" s="173"/>
      <c r="F980" s="173"/>
      <c r="G980" s="174"/>
      <c r="H980" s="172"/>
      <c r="I980" s="172"/>
      <c r="J980" s="173"/>
    </row>
    <row r="981" spans="2:10" s="156" customFormat="1" x14ac:dyDescent="0.15">
      <c r="B981" s="171"/>
      <c r="C981" s="172"/>
      <c r="D981" s="172"/>
      <c r="E981" s="173"/>
      <c r="F981" s="173"/>
      <c r="G981" s="174"/>
      <c r="H981" s="172"/>
      <c r="I981" s="172"/>
      <c r="J981" s="173"/>
    </row>
    <row r="982" spans="2:10" s="156" customFormat="1" x14ac:dyDescent="0.15">
      <c r="B982" s="171"/>
      <c r="C982" s="172"/>
      <c r="D982" s="172"/>
      <c r="E982" s="173"/>
      <c r="F982" s="173"/>
      <c r="G982" s="174"/>
      <c r="H982" s="172"/>
      <c r="I982" s="172"/>
      <c r="J982" s="173"/>
    </row>
    <row r="983" spans="2:10" s="156" customFormat="1" x14ac:dyDescent="0.15">
      <c r="B983" s="171"/>
      <c r="C983" s="172"/>
      <c r="D983" s="172"/>
      <c r="E983" s="173"/>
      <c r="F983" s="173"/>
      <c r="G983" s="174"/>
      <c r="H983" s="172"/>
      <c r="I983" s="172"/>
      <c r="J983" s="173"/>
    </row>
    <row r="984" spans="2:10" s="156" customFormat="1" x14ac:dyDescent="0.15">
      <c r="B984" s="171"/>
      <c r="C984" s="172"/>
      <c r="D984" s="172"/>
      <c r="E984" s="173"/>
      <c r="F984" s="173"/>
      <c r="G984" s="174"/>
      <c r="H984" s="172"/>
      <c r="I984" s="172"/>
      <c r="J984" s="173"/>
    </row>
    <row r="985" spans="2:10" s="156" customFormat="1" x14ac:dyDescent="0.15">
      <c r="B985" s="171"/>
      <c r="C985" s="172"/>
      <c r="D985" s="172"/>
      <c r="E985" s="173"/>
      <c r="F985" s="173"/>
      <c r="G985" s="174"/>
      <c r="H985" s="172"/>
      <c r="I985" s="172"/>
      <c r="J985" s="173"/>
    </row>
    <row r="986" spans="2:10" s="156" customFormat="1" x14ac:dyDescent="0.15">
      <c r="B986" s="171"/>
      <c r="C986" s="172"/>
      <c r="D986" s="172"/>
      <c r="E986" s="173"/>
      <c r="F986" s="173"/>
      <c r="G986" s="174"/>
      <c r="H986" s="172"/>
      <c r="I986" s="172"/>
      <c r="J986" s="173"/>
    </row>
    <row r="987" spans="2:10" s="156" customFormat="1" x14ac:dyDescent="0.15">
      <c r="B987" s="171"/>
      <c r="C987" s="172"/>
      <c r="D987" s="172"/>
      <c r="E987" s="173"/>
      <c r="F987" s="173"/>
      <c r="G987" s="174"/>
      <c r="H987" s="172"/>
      <c r="I987" s="172"/>
      <c r="J987" s="173"/>
    </row>
    <row r="988" spans="2:10" s="156" customFormat="1" x14ac:dyDescent="0.15">
      <c r="B988" s="171"/>
      <c r="C988" s="172"/>
      <c r="D988" s="172"/>
      <c r="E988" s="173"/>
      <c r="F988" s="173"/>
      <c r="G988" s="174"/>
      <c r="H988" s="172"/>
      <c r="I988" s="172"/>
      <c r="J988" s="173"/>
    </row>
    <row r="989" spans="2:10" s="156" customFormat="1" x14ac:dyDescent="0.15">
      <c r="B989" s="171"/>
      <c r="C989" s="172"/>
      <c r="D989" s="172"/>
      <c r="E989" s="173"/>
      <c r="F989" s="173"/>
      <c r="G989" s="174"/>
      <c r="H989" s="172"/>
      <c r="I989" s="172"/>
      <c r="J989" s="173"/>
    </row>
    <row r="990" spans="2:10" s="156" customFormat="1" x14ac:dyDescent="0.15">
      <c r="B990" s="171"/>
      <c r="C990" s="172"/>
      <c r="D990" s="172"/>
      <c r="E990" s="173"/>
      <c r="F990" s="173"/>
      <c r="G990" s="174"/>
      <c r="H990" s="172"/>
      <c r="I990" s="172"/>
      <c r="J990" s="173"/>
    </row>
    <row r="991" spans="2:10" s="156" customFormat="1" x14ac:dyDescent="0.15">
      <c r="B991" s="171"/>
      <c r="C991" s="172"/>
      <c r="D991" s="172"/>
      <c r="E991" s="173"/>
      <c r="F991" s="173"/>
      <c r="G991" s="174"/>
      <c r="H991" s="172"/>
      <c r="I991" s="172"/>
      <c r="J991" s="173"/>
    </row>
    <row r="992" spans="2:10" s="156" customFormat="1" x14ac:dyDescent="0.15">
      <c r="B992" s="171"/>
      <c r="C992" s="172"/>
      <c r="D992" s="172"/>
      <c r="E992" s="173"/>
      <c r="F992" s="173"/>
      <c r="G992" s="174"/>
      <c r="H992" s="172"/>
      <c r="I992" s="172"/>
      <c r="J992" s="173"/>
    </row>
    <row r="993" spans="2:10" s="156" customFormat="1" x14ac:dyDescent="0.15">
      <c r="B993" s="171"/>
      <c r="C993" s="172"/>
      <c r="D993" s="172"/>
      <c r="E993" s="173"/>
      <c r="F993" s="173"/>
      <c r="G993" s="174"/>
      <c r="H993" s="172"/>
      <c r="I993" s="172"/>
      <c r="J993" s="173"/>
    </row>
    <row r="994" spans="2:10" s="156" customFormat="1" x14ac:dyDescent="0.15">
      <c r="B994" s="171"/>
      <c r="C994" s="172"/>
      <c r="D994" s="172"/>
      <c r="E994" s="173"/>
      <c r="F994" s="173"/>
      <c r="G994" s="174"/>
      <c r="H994" s="172"/>
      <c r="I994" s="172"/>
      <c r="J994" s="173"/>
    </row>
    <row r="995" spans="2:10" s="156" customFormat="1" x14ac:dyDescent="0.15">
      <c r="B995" s="171"/>
      <c r="C995" s="172"/>
      <c r="D995" s="172"/>
      <c r="E995" s="173"/>
      <c r="F995" s="173"/>
      <c r="G995" s="174"/>
      <c r="H995" s="172"/>
      <c r="I995" s="172"/>
      <c r="J995" s="173"/>
    </row>
    <row r="996" spans="2:10" s="156" customFormat="1" x14ac:dyDescent="0.15">
      <c r="B996" s="171"/>
      <c r="C996" s="172"/>
      <c r="D996" s="172"/>
      <c r="E996" s="173"/>
      <c r="F996" s="173"/>
      <c r="G996" s="174"/>
      <c r="H996" s="172"/>
      <c r="I996" s="172"/>
      <c r="J996" s="173"/>
    </row>
    <row r="997" spans="2:10" s="156" customFormat="1" x14ac:dyDescent="0.15">
      <c r="B997" s="171"/>
      <c r="C997" s="172"/>
      <c r="D997" s="172"/>
      <c r="E997" s="173"/>
      <c r="F997" s="173"/>
      <c r="G997" s="174"/>
      <c r="H997" s="172"/>
      <c r="I997" s="172"/>
      <c r="J997" s="173"/>
    </row>
    <row r="998" spans="2:10" s="156" customFormat="1" x14ac:dyDescent="0.15">
      <c r="B998" s="171"/>
      <c r="C998" s="172"/>
      <c r="D998" s="172"/>
      <c r="E998" s="173"/>
      <c r="F998" s="173"/>
      <c r="G998" s="174"/>
      <c r="H998" s="172"/>
      <c r="I998" s="172"/>
      <c r="J998" s="173"/>
    </row>
    <row r="999" spans="2:10" s="156" customFormat="1" x14ac:dyDescent="0.15">
      <c r="B999" s="171"/>
      <c r="C999" s="172"/>
      <c r="D999" s="172"/>
      <c r="E999" s="173"/>
      <c r="F999" s="173"/>
      <c r="G999" s="174"/>
      <c r="H999" s="172"/>
      <c r="I999" s="172"/>
      <c r="J999" s="173"/>
    </row>
    <row r="1000" spans="2:10" s="156" customFormat="1" x14ac:dyDescent="0.15">
      <c r="B1000" s="171"/>
      <c r="C1000" s="172"/>
      <c r="D1000" s="172"/>
      <c r="E1000" s="173"/>
      <c r="F1000" s="173"/>
      <c r="G1000" s="174"/>
      <c r="H1000" s="172"/>
      <c r="I1000" s="172"/>
      <c r="J1000" s="173"/>
    </row>
    <row r="1001" spans="2:10" s="156" customFormat="1" x14ac:dyDescent="0.15">
      <c r="B1001" s="171"/>
      <c r="C1001" s="172"/>
      <c r="D1001" s="172"/>
      <c r="E1001" s="173"/>
      <c r="F1001" s="173"/>
      <c r="G1001" s="174"/>
      <c r="H1001" s="172"/>
      <c r="I1001" s="172"/>
      <c r="J1001" s="173"/>
    </row>
    <row r="1002" spans="2:10" s="156" customFormat="1" x14ac:dyDescent="0.15">
      <c r="B1002" s="171"/>
      <c r="C1002" s="172"/>
      <c r="D1002" s="172"/>
      <c r="E1002" s="173"/>
      <c r="F1002" s="173"/>
      <c r="G1002" s="174"/>
      <c r="H1002" s="172"/>
      <c r="I1002" s="172"/>
      <c r="J1002" s="173"/>
    </row>
    <row r="1003" spans="2:10" s="156" customFormat="1" x14ac:dyDescent="0.15">
      <c r="B1003" s="171"/>
      <c r="C1003" s="172"/>
      <c r="D1003" s="172"/>
      <c r="E1003" s="173"/>
      <c r="F1003" s="173"/>
      <c r="G1003" s="174"/>
      <c r="H1003" s="172"/>
      <c r="I1003" s="172"/>
      <c r="J1003" s="173"/>
    </row>
    <row r="1004" spans="2:10" s="156" customFormat="1" x14ac:dyDescent="0.15">
      <c r="B1004" s="171"/>
      <c r="C1004" s="172"/>
      <c r="D1004" s="172"/>
      <c r="E1004" s="173"/>
      <c r="F1004" s="173"/>
      <c r="G1004" s="174"/>
      <c r="H1004" s="172"/>
      <c r="I1004" s="172"/>
      <c r="J1004" s="173"/>
    </row>
    <row r="1005" spans="2:10" s="156" customFormat="1" x14ac:dyDescent="0.15">
      <c r="B1005" s="171"/>
      <c r="C1005" s="172"/>
      <c r="D1005" s="172"/>
      <c r="E1005" s="173"/>
      <c r="F1005" s="173"/>
      <c r="G1005" s="174"/>
      <c r="H1005" s="172"/>
      <c r="I1005" s="172"/>
      <c r="J1005" s="173"/>
    </row>
    <row r="1006" spans="2:10" s="156" customFormat="1" x14ac:dyDescent="0.15">
      <c r="B1006" s="171"/>
      <c r="C1006" s="172"/>
      <c r="D1006" s="172"/>
      <c r="E1006" s="173"/>
      <c r="F1006" s="173"/>
      <c r="G1006" s="174"/>
      <c r="H1006" s="172"/>
      <c r="I1006" s="172"/>
      <c r="J1006" s="173"/>
    </row>
    <row r="1007" spans="2:10" s="156" customFormat="1" x14ac:dyDescent="0.15">
      <c r="B1007" s="171"/>
      <c r="C1007" s="172"/>
      <c r="D1007" s="172"/>
      <c r="E1007" s="173"/>
      <c r="F1007" s="173"/>
      <c r="G1007" s="174"/>
      <c r="H1007" s="172"/>
      <c r="I1007" s="172"/>
      <c r="J1007" s="173"/>
    </row>
    <row r="1008" spans="2:10" s="156" customFormat="1" x14ac:dyDescent="0.15">
      <c r="B1008" s="171"/>
      <c r="C1008" s="172"/>
      <c r="D1008" s="172"/>
      <c r="E1008" s="173"/>
      <c r="F1008" s="173"/>
      <c r="G1008" s="174"/>
      <c r="H1008" s="172"/>
      <c r="I1008" s="172"/>
      <c r="J1008" s="173"/>
    </row>
    <row r="1009" spans="2:10" s="156" customFormat="1" x14ac:dyDescent="0.15">
      <c r="B1009" s="171"/>
      <c r="C1009" s="172"/>
      <c r="D1009" s="172"/>
      <c r="E1009" s="173"/>
      <c r="F1009" s="173"/>
      <c r="G1009" s="174"/>
      <c r="H1009" s="172"/>
      <c r="I1009" s="172"/>
      <c r="J1009" s="173"/>
    </row>
    <row r="1010" spans="2:10" s="156" customFormat="1" x14ac:dyDescent="0.15">
      <c r="B1010" s="171"/>
      <c r="C1010" s="172"/>
      <c r="D1010" s="172"/>
      <c r="E1010" s="173"/>
      <c r="F1010" s="173"/>
      <c r="G1010" s="174"/>
      <c r="H1010" s="172"/>
      <c r="I1010" s="172"/>
      <c r="J1010" s="173"/>
    </row>
    <row r="1011" spans="2:10" s="156" customFormat="1" x14ac:dyDescent="0.15">
      <c r="B1011" s="171"/>
      <c r="C1011" s="172"/>
      <c r="D1011" s="172"/>
      <c r="E1011" s="173"/>
      <c r="F1011" s="173"/>
      <c r="G1011" s="174"/>
      <c r="H1011" s="172"/>
      <c r="I1011" s="172"/>
      <c r="J1011" s="173"/>
    </row>
    <row r="1012" spans="2:10" s="156" customFormat="1" x14ac:dyDescent="0.15">
      <c r="B1012" s="171"/>
      <c r="C1012" s="172"/>
      <c r="D1012" s="172"/>
      <c r="E1012" s="173"/>
      <c r="F1012" s="173"/>
      <c r="G1012" s="174"/>
      <c r="H1012" s="172"/>
      <c r="I1012" s="172"/>
      <c r="J1012" s="173"/>
    </row>
    <row r="1013" spans="2:10" s="156" customFormat="1" x14ac:dyDescent="0.15">
      <c r="B1013" s="171"/>
      <c r="C1013" s="172"/>
      <c r="D1013" s="172"/>
      <c r="E1013" s="173"/>
      <c r="F1013" s="173"/>
      <c r="G1013" s="174"/>
      <c r="H1013" s="172"/>
      <c r="I1013" s="172"/>
      <c r="J1013" s="173"/>
    </row>
    <row r="1014" spans="2:10" s="156" customFormat="1" x14ac:dyDescent="0.15">
      <c r="B1014" s="171"/>
      <c r="C1014" s="172"/>
      <c r="D1014" s="172"/>
      <c r="E1014" s="173"/>
      <c r="F1014" s="173"/>
      <c r="G1014" s="174"/>
      <c r="H1014" s="172"/>
      <c r="I1014" s="172"/>
      <c r="J1014" s="173"/>
    </row>
    <row r="1015" spans="2:10" s="156" customFormat="1" x14ac:dyDescent="0.15">
      <c r="B1015" s="171"/>
      <c r="C1015" s="172"/>
      <c r="D1015" s="172"/>
      <c r="E1015" s="173"/>
      <c r="F1015" s="173"/>
      <c r="G1015" s="174"/>
      <c r="H1015" s="172"/>
      <c r="I1015" s="172"/>
      <c r="J1015" s="173"/>
    </row>
    <row r="1016" spans="2:10" s="156" customFormat="1" x14ac:dyDescent="0.15">
      <c r="B1016" s="171"/>
      <c r="C1016" s="172"/>
      <c r="D1016" s="172"/>
      <c r="E1016" s="173"/>
      <c r="F1016" s="173"/>
      <c r="G1016" s="174"/>
      <c r="H1016" s="172"/>
      <c r="I1016" s="172"/>
      <c r="J1016" s="173"/>
    </row>
    <row r="1017" spans="2:10" s="156" customFormat="1" x14ac:dyDescent="0.15">
      <c r="B1017" s="171"/>
      <c r="C1017" s="172"/>
      <c r="D1017" s="172"/>
      <c r="E1017" s="173"/>
      <c r="F1017" s="173"/>
      <c r="G1017" s="174"/>
      <c r="H1017" s="172"/>
      <c r="I1017" s="172"/>
      <c r="J1017" s="173"/>
    </row>
    <row r="1018" spans="2:10" s="156" customFormat="1" x14ac:dyDescent="0.15">
      <c r="B1018" s="171"/>
      <c r="C1018" s="172"/>
      <c r="D1018" s="172"/>
      <c r="E1018" s="173"/>
      <c r="F1018" s="173"/>
      <c r="G1018" s="174"/>
      <c r="H1018" s="172"/>
      <c r="I1018" s="172"/>
      <c r="J1018" s="173"/>
    </row>
    <row r="1019" spans="2:10" s="156" customFormat="1" x14ac:dyDescent="0.15">
      <c r="B1019" s="171"/>
      <c r="C1019" s="172"/>
      <c r="D1019" s="172"/>
      <c r="E1019" s="173"/>
      <c r="F1019" s="173"/>
      <c r="G1019" s="174"/>
      <c r="H1019" s="172"/>
      <c r="I1019" s="172"/>
      <c r="J1019" s="173"/>
    </row>
    <row r="1020" spans="2:10" s="156" customFormat="1" x14ac:dyDescent="0.15">
      <c r="B1020" s="171"/>
      <c r="C1020" s="172"/>
      <c r="D1020" s="172"/>
      <c r="E1020" s="173"/>
      <c r="F1020" s="173"/>
      <c r="G1020" s="174"/>
      <c r="H1020" s="172"/>
      <c r="I1020" s="172"/>
      <c r="J1020" s="173"/>
    </row>
    <row r="1021" spans="2:10" s="156" customFormat="1" x14ac:dyDescent="0.15">
      <c r="B1021" s="171"/>
      <c r="C1021" s="172"/>
      <c r="D1021" s="172"/>
      <c r="E1021" s="173"/>
      <c r="F1021" s="173"/>
      <c r="G1021" s="174"/>
      <c r="H1021" s="172"/>
      <c r="I1021" s="172"/>
      <c r="J1021" s="173"/>
    </row>
    <row r="1022" spans="2:10" s="156" customFormat="1" x14ac:dyDescent="0.15">
      <c r="B1022" s="171"/>
      <c r="C1022" s="172"/>
      <c r="D1022" s="172"/>
      <c r="E1022" s="173"/>
      <c r="F1022" s="173"/>
      <c r="G1022" s="174"/>
      <c r="H1022" s="172"/>
      <c r="I1022" s="172"/>
      <c r="J1022" s="173"/>
    </row>
    <row r="1023" spans="2:10" s="156" customFormat="1" x14ac:dyDescent="0.15">
      <c r="B1023" s="171"/>
      <c r="C1023" s="172"/>
      <c r="D1023" s="172"/>
      <c r="E1023" s="173"/>
      <c r="F1023" s="173"/>
      <c r="G1023" s="174"/>
      <c r="H1023" s="172"/>
      <c r="I1023" s="172"/>
      <c r="J1023" s="173"/>
    </row>
    <row r="1024" spans="2:10" s="156" customFormat="1" x14ac:dyDescent="0.15">
      <c r="B1024" s="171"/>
      <c r="C1024" s="172"/>
      <c r="D1024" s="172"/>
      <c r="E1024" s="173"/>
      <c r="F1024" s="173"/>
      <c r="G1024" s="174"/>
      <c r="H1024" s="172"/>
      <c r="I1024" s="172"/>
      <c r="J1024" s="173"/>
    </row>
    <row r="1025" spans="2:10" s="156" customFormat="1" x14ac:dyDescent="0.15">
      <c r="B1025" s="171"/>
      <c r="C1025" s="172"/>
      <c r="D1025" s="172"/>
      <c r="E1025" s="173"/>
      <c r="F1025" s="173"/>
      <c r="G1025" s="174"/>
      <c r="H1025" s="172"/>
      <c r="I1025" s="172"/>
      <c r="J1025" s="173"/>
    </row>
    <row r="1026" spans="2:10" s="156" customFormat="1" x14ac:dyDescent="0.15">
      <c r="B1026" s="171"/>
      <c r="C1026" s="172"/>
      <c r="D1026" s="172"/>
      <c r="E1026" s="173"/>
      <c r="F1026" s="173"/>
      <c r="G1026" s="174"/>
      <c r="H1026" s="172"/>
      <c r="I1026" s="172"/>
      <c r="J1026" s="173"/>
    </row>
    <row r="1027" spans="2:10" s="156" customFormat="1" x14ac:dyDescent="0.15">
      <c r="B1027" s="171"/>
      <c r="C1027" s="172"/>
      <c r="D1027" s="172"/>
      <c r="E1027" s="173"/>
      <c r="F1027" s="173"/>
      <c r="G1027" s="174"/>
      <c r="H1027" s="172"/>
      <c r="I1027" s="172"/>
      <c r="J1027" s="173"/>
    </row>
    <row r="1028" spans="2:10" s="156" customFormat="1" x14ac:dyDescent="0.15">
      <c r="B1028" s="171"/>
      <c r="C1028" s="172"/>
      <c r="D1028" s="172"/>
      <c r="E1028" s="173"/>
      <c r="F1028" s="173"/>
      <c r="G1028" s="174"/>
      <c r="H1028" s="172"/>
      <c r="I1028" s="172"/>
      <c r="J1028" s="173"/>
    </row>
    <row r="1029" spans="2:10" s="156" customFormat="1" x14ac:dyDescent="0.15">
      <c r="B1029" s="171"/>
      <c r="C1029" s="172"/>
      <c r="D1029" s="172"/>
      <c r="E1029" s="173"/>
      <c r="F1029" s="173"/>
      <c r="G1029" s="174"/>
      <c r="H1029" s="172"/>
      <c r="I1029" s="172"/>
      <c r="J1029" s="173"/>
    </row>
    <row r="1030" spans="2:10" s="156" customFormat="1" x14ac:dyDescent="0.15">
      <c r="B1030" s="171"/>
      <c r="C1030" s="172"/>
      <c r="D1030" s="172"/>
      <c r="E1030" s="173"/>
      <c r="F1030" s="173"/>
      <c r="G1030" s="174"/>
      <c r="H1030" s="172"/>
      <c r="I1030" s="172"/>
      <c r="J1030" s="173"/>
    </row>
    <row r="1031" spans="2:10" s="156" customFormat="1" x14ac:dyDescent="0.15">
      <c r="B1031" s="171"/>
      <c r="C1031" s="172"/>
      <c r="D1031" s="172"/>
      <c r="E1031" s="173"/>
      <c r="F1031" s="173"/>
      <c r="G1031" s="174"/>
      <c r="H1031" s="172"/>
      <c r="I1031" s="172"/>
      <c r="J1031" s="173"/>
    </row>
    <row r="1032" spans="2:10" s="156" customFormat="1" x14ac:dyDescent="0.15">
      <c r="B1032" s="171"/>
      <c r="C1032" s="172"/>
      <c r="D1032" s="172"/>
      <c r="E1032" s="173"/>
      <c r="F1032" s="173"/>
      <c r="G1032" s="174"/>
      <c r="H1032" s="172"/>
      <c r="I1032" s="172"/>
      <c r="J1032" s="173"/>
    </row>
    <row r="1033" spans="2:10" s="156" customFormat="1" x14ac:dyDescent="0.15">
      <c r="B1033" s="171"/>
      <c r="C1033" s="172"/>
      <c r="D1033" s="172"/>
      <c r="E1033" s="173"/>
      <c r="F1033" s="173"/>
      <c r="G1033" s="174"/>
      <c r="H1033" s="172"/>
      <c r="I1033" s="172"/>
      <c r="J1033" s="173"/>
    </row>
    <row r="1034" spans="2:10" s="156" customFormat="1" x14ac:dyDescent="0.15">
      <c r="B1034" s="171"/>
      <c r="C1034" s="172"/>
      <c r="D1034" s="172"/>
      <c r="E1034" s="173"/>
      <c r="F1034" s="173"/>
      <c r="G1034" s="174"/>
      <c r="H1034" s="172"/>
      <c r="I1034" s="172"/>
      <c r="J1034" s="173"/>
    </row>
    <row r="1035" spans="2:10" s="156" customFormat="1" x14ac:dyDescent="0.15">
      <c r="B1035" s="171"/>
      <c r="C1035" s="172"/>
      <c r="D1035" s="172"/>
      <c r="E1035" s="173"/>
      <c r="F1035" s="173"/>
      <c r="G1035" s="174"/>
      <c r="H1035" s="172"/>
      <c r="I1035" s="172"/>
      <c r="J1035" s="173"/>
    </row>
    <row r="1036" spans="2:10" s="156" customFormat="1" x14ac:dyDescent="0.15">
      <c r="B1036" s="171"/>
      <c r="C1036" s="172"/>
      <c r="D1036" s="172"/>
      <c r="E1036" s="173"/>
      <c r="F1036" s="173"/>
      <c r="G1036" s="174"/>
      <c r="H1036" s="172"/>
      <c r="I1036" s="172"/>
      <c r="J1036" s="173"/>
    </row>
    <row r="1037" spans="2:10" s="156" customFormat="1" x14ac:dyDescent="0.15">
      <c r="B1037" s="171"/>
      <c r="C1037" s="172"/>
      <c r="D1037" s="172"/>
      <c r="E1037" s="173"/>
      <c r="F1037" s="173"/>
      <c r="G1037" s="174"/>
      <c r="H1037" s="172"/>
      <c r="I1037" s="172"/>
      <c r="J1037" s="173"/>
    </row>
    <row r="1038" spans="2:10" s="156" customFormat="1" x14ac:dyDescent="0.15">
      <c r="B1038" s="171"/>
      <c r="C1038" s="172"/>
      <c r="D1038" s="172"/>
      <c r="E1038" s="173"/>
      <c r="F1038" s="173"/>
      <c r="G1038" s="174"/>
      <c r="H1038" s="172"/>
      <c r="I1038" s="172"/>
      <c r="J1038" s="173"/>
    </row>
    <row r="1039" spans="2:10" s="156" customFormat="1" x14ac:dyDescent="0.15">
      <c r="B1039" s="171"/>
      <c r="C1039" s="172"/>
      <c r="D1039" s="172"/>
      <c r="E1039" s="173"/>
      <c r="F1039" s="173"/>
      <c r="G1039" s="174"/>
      <c r="H1039" s="172"/>
      <c r="I1039" s="172"/>
      <c r="J1039" s="173"/>
    </row>
    <row r="1040" spans="2:10" s="156" customFormat="1" x14ac:dyDescent="0.15">
      <c r="B1040" s="171"/>
      <c r="C1040" s="172"/>
      <c r="D1040" s="172"/>
      <c r="E1040" s="173"/>
      <c r="F1040" s="173"/>
      <c r="G1040" s="174"/>
      <c r="H1040" s="172"/>
      <c r="I1040" s="172"/>
      <c r="J1040" s="173"/>
    </row>
    <row r="1041" spans="2:10" s="156" customFormat="1" x14ac:dyDescent="0.15">
      <c r="B1041" s="171"/>
      <c r="C1041" s="172"/>
      <c r="D1041" s="172"/>
      <c r="E1041" s="173"/>
      <c r="F1041" s="173"/>
      <c r="G1041" s="174"/>
      <c r="H1041" s="172"/>
      <c r="I1041" s="172"/>
      <c r="J1041" s="173"/>
    </row>
    <row r="1042" spans="2:10" s="156" customFormat="1" x14ac:dyDescent="0.15">
      <c r="B1042" s="171"/>
      <c r="C1042" s="172"/>
      <c r="D1042" s="172"/>
      <c r="E1042" s="173"/>
      <c r="F1042" s="173"/>
      <c r="G1042" s="174"/>
      <c r="H1042" s="172"/>
      <c r="I1042" s="172"/>
      <c r="J1042" s="173"/>
    </row>
    <row r="1043" spans="2:10" s="156" customFormat="1" x14ac:dyDescent="0.15">
      <c r="B1043" s="171"/>
      <c r="C1043" s="172"/>
      <c r="D1043" s="172"/>
      <c r="E1043" s="173"/>
      <c r="F1043" s="173"/>
      <c r="G1043" s="174"/>
      <c r="H1043" s="172"/>
      <c r="I1043" s="172"/>
      <c r="J1043" s="173"/>
    </row>
    <row r="1044" spans="2:10" s="156" customFormat="1" x14ac:dyDescent="0.15">
      <c r="B1044" s="171"/>
      <c r="C1044" s="172"/>
      <c r="D1044" s="172"/>
      <c r="E1044" s="173"/>
      <c r="F1044" s="173"/>
      <c r="G1044" s="174"/>
      <c r="H1044" s="172"/>
      <c r="I1044" s="172"/>
      <c r="J1044" s="173"/>
    </row>
    <row r="1045" spans="2:10" s="156" customFormat="1" x14ac:dyDescent="0.15">
      <c r="B1045" s="171"/>
      <c r="C1045" s="172"/>
      <c r="D1045" s="172"/>
      <c r="E1045" s="173"/>
      <c r="F1045" s="173"/>
      <c r="G1045" s="174"/>
      <c r="H1045" s="172"/>
      <c r="I1045" s="172"/>
      <c r="J1045" s="173"/>
    </row>
    <row r="1046" spans="2:10" s="156" customFormat="1" x14ac:dyDescent="0.15">
      <c r="B1046" s="171"/>
      <c r="C1046" s="172"/>
      <c r="D1046" s="172"/>
      <c r="E1046" s="173"/>
      <c r="F1046" s="173"/>
      <c r="G1046" s="174"/>
      <c r="H1046" s="172"/>
      <c r="I1046" s="172"/>
      <c r="J1046" s="173"/>
    </row>
    <row r="1047" spans="2:10" s="156" customFormat="1" x14ac:dyDescent="0.15">
      <c r="B1047" s="171"/>
      <c r="C1047" s="172"/>
      <c r="D1047" s="172"/>
      <c r="E1047" s="173"/>
      <c r="F1047" s="173"/>
      <c r="G1047" s="174"/>
      <c r="H1047" s="172"/>
      <c r="I1047" s="172"/>
      <c r="J1047" s="173"/>
    </row>
    <row r="1048" spans="2:10" s="156" customFormat="1" x14ac:dyDescent="0.15">
      <c r="B1048" s="171"/>
      <c r="C1048" s="172"/>
      <c r="D1048" s="172"/>
      <c r="E1048" s="173"/>
      <c r="F1048" s="173"/>
      <c r="G1048" s="174"/>
      <c r="H1048" s="172"/>
      <c r="I1048" s="172"/>
      <c r="J1048" s="173"/>
    </row>
    <row r="1049" spans="2:10" s="156" customFormat="1" x14ac:dyDescent="0.15">
      <c r="B1049" s="171"/>
      <c r="C1049" s="172"/>
      <c r="D1049" s="172"/>
      <c r="E1049" s="173"/>
      <c r="F1049" s="173"/>
      <c r="G1049" s="174"/>
      <c r="H1049" s="172"/>
      <c r="I1049" s="172"/>
      <c r="J1049" s="173"/>
    </row>
    <row r="1050" spans="2:10" s="156" customFormat="1" x14ac:dyDescent="0.15">
      <c r="B1050" s="171"/>
      <c r="C1050" s="172"/>
      <c r="D1050" s="172"/>
      <c r="E1050" s="173"/>
      <c r="F1050" s="173"/>
      <c r="G1050" s="174"/>
      <c r="H1050" s="172"/>
      <c r="I1050" s="172"/>
      <c r="J1050" s="173"/>
    </row>
    <row r="1051" spans="2:10" s="156" customFormat="1" x14ac:dyDescent="0.15">
      <c r="B1051" s="171"/>
      <c r="C1051" s="172"/>
      <c r="D1051" s="172"/>
      <c r="E1051" s="173"/>
      <c r="F1051" s="173"/>
      <c r="G1051" s="174"/>
      <c r="H1051" s="172"/>
      <c r="I1051" s="172"/>
      <c r="J1051" s="173"/>
    </row>
    <row r="1052" spans="2:10" s="156" customFormat="1" x14ac:dyDescent="0.15">
      <c r="B1052" s="171"/>
      <c r="C1052" s="172"/>
      <c r="D1052" s="172"/>
      <c r="E1052" s="173"/>
      <c r="F1052" s="173"/>
      <c r="G1052" s="174"/>
      <c r="H1052" s="172"/>
      <c r="I1052" s="172"/>
      <c r="J1052" s="173"/>
    </row>
    <row r="1053" spans="2:10" s="156" customFormat="1" x14ac:dyDescent="0.15">
      <c r="B1053" s="171"/>
      <c r="C1053" s="172"/>
      <c r="D1053" s="172"/>
      <c r="E1053" s="173"/>
      <c r="F1053" s="173"/>
      <c r="G1053" s="174"/>
      <c r="H1053" s="172"/>
      <c r="I1053" s="172"/>
      <c r="J1053" s="173"/>
    </row>
    <row r="1054" spans="2:10" s="156" customFormat="1" x14ac:dyDescent="0.15">
      <c r="B1054" s="171"/>
      <c r="C1054" s="172"/>
      <c r="D1054" s="172"/>
      <c r="E1054" s="173"/>
      <c r="F1054" s="173"/>
      <c r="G1054" s="174"/>
      <c r="H1054" s="172"/>
      <c r="I1054" s="172"/>
      <c r="J1054" s="173"/>
    </row>
    <row r="1055" spans="2:10" s="156" customFormat="1" x14ac:dyDescent="0.15">
      <c r="B1055" s="171"/>
      <c r="C1055" s="172"/>
      <c r="D1055" s="172"/>
      <c r="E1055" s="173"/>
      <c r="F1055" s="173"/>
      <c r="G1055" s="174"/>
      <c r="H1055" s="172"/>
      <c r="I1055" s="172"/>
      <c r="J1055" s="173"/>
    </row>
    <row r="1056" spans="2:10" s="156" customFormat="1" x14ac:dyDescent="0.15">
      <c r="B1056" s="171"/>
      <c r="C1056" s="172"/>
      <c r="D1056" s="172"/>
      <c r="E1056" s="173"/>
      <c r="F1056" s="173"/>
      <c r="G1056" s="174"/>
      <c r="H1056" s="172"/>
      <c r="I1056" s="172"/>
      <c r="J1056" s="173"/>
    </row>
    <row r="1057" spans="2:10" s="156" customFormat="1" x14ac:dyDescent="0.15">
      <c r="B1057" s="171"/>
      <c r="C1057" s="172"/>
      <c r="D1057" s="172"/>
      <c r="E1057" s="173"/>
      <c r="F1057" s="173"/>
      <c r="G1057" s="174"/>
      <c r="H1057" s="172"/>
      <c r="I1057" s="172"/>
      <c r="J1057" s="173"/>
    </row>
    <row r="1058" spans="2:10" s="156" customFormat="1" x14ac:dyDescent="0.15">
      <c r="B1058" s="171"/>
      <c r="C1058" s="172"/>
      <c r="D1058" s="172"/>
      <c r="E1058" s="173"/>
      <c r="F1058" s="173"/>
      <c r="G1058" s="174"/>
      <c r="H1058" s="172"/>
      <c r="I1058" s="172"/>
      <c r="J1058" s="173"/>
    </row>
    <row r="1059" spans="2:10" s="156" customFormat="1" x14ac:dyDescent="0.15">
      <c r="B1059" s="171"/>
      <c r="C1059" s="172"/>
      <c r="D1059" s="172"/>
      <c r="E1059" s="173"/>
      <c r="F1059" s="173"/>
      <c r="G1059" s="174"/>
      <c r="H1059" s="172"/>
      <c r="I1059" s="172"/>
      <c r="J1059" s="173"/>
    </row>
    <row r="1060" spans="2:10" s="156" customFormat="1" x14ac:dyDescent="0.15">
      <c r="B1060" s="171"/>
      <c r="C1060" s="172"/>
      <c r="D1060" s="172"/>
      <c r="E1060" s="173"/>
      <c r="F1060" s="173"/>
      <c r="G1060" s="174"/>
      <c r="H1060" s="172"/>
      <c r="I1060" s="172"/>
      <c r="J1060" s="173"/>
    </row>
    <row r="1061" spans="2:10" s="156" customFormat="1" x14ac:dyDescent="0.15">
      <c r="B1061" s="171"/>
      <c r="C1061" s="172"/>
      <c r="D1061" s="172"/>
      <c r="E1061" s="173"/>
      <c r="F1061" s="173"/>
      <c r="G1061" s="174"/>
      <c r="H1061" s="172"/>
      <c r="I1061" s="172"/>
      <c r="J1061" s="173"/>
    </row>
    <row r="1062" spans="2:10" s="156" customFormat="1" x14ac:dyDescent="0.15">
      <c r="B1062" s="171"/>
      <c r="C1062" s="172"/>
      <c r="D1062" s="172"/>
      <c r="E1062" s="173"/>
      <c r="F1062" s="173"/>
      <c r="G1062" s="174"/>
      <c r="H1062" s="172"/>
      <c r="I1062" s="172"/>
      <c r="J1062" s="173"/>
    </row>
    <row r="1063" spans="2:10" s="156" customFormat="1" x14ac:dyDescent="0.15">
      <c r="B1063" s="171"/>
      <c r="C1063" s="172"/>
      <c r="D1063" s="172"/>
      <c r="E1063" s="173"/>
      <c r="F1063" s="173"/>
      <c r="G1063" s="174"/>
      <c r="H1063" s="172"/>
      <c r="I1063" s="172"/>
      <c r="J1063" s="173"/>
    </row>
    <row r="1064" spans="2:10" s="156" customFormat="1" x14ac:dyDescent="0.15">
      <c r="B1064" s="171"/>
      <c r="C1064" s="172"/>
      <c r="D1064" s="172"/>
      <c r="E1064" s="173"/>
      <c r="F1064" s="173"/>
      <c r="G1064" s="174"/>
      <c r="H1064" s="172"/>
      <c r="I1064" s="172"/>
      <c r="J1064" s="173"/>
    </row>
    <row r="1065" spans="2:10" s="156" customFormat="1" x14ac:dyDescent="0.15">
      <c r="B1065" s="171"/>
      <c r="C1065" s="172"/>
      <c r="D1065" s="172"/>
      <c r="E1065" s="173"/>
      <c r="F1065" s="173"/>
      <c r="G1065" s="174"/>
      <c r="H1065" s="172"/>
      <c r="I1065" s="172"/>
      <c r="J1065" s="173"/>
    </row>
    <row r="1066" spans="2:10" s="156" customFormat="1" x14ac:dyDescent="0.15">
      <c r="B1066" s="171"/>
      <c r="C1066" s="172"/>
      <c r="D1066" s="172"/>
      <c r="E1066" s="173"/>
      <c r="F1066" s="173"/>
      <c r="G1066" s="174"/>
      <c r="H1066" s="172"/>
      <c r="I1066" s="172"/>
      <c r="J1066" s="173"/>
    </row>
    <row r="1067" spans="2:10" s="156" customFormat="1" x14ac:dyDescent="0.15">
      <c r="B1067" s="171"/>
      <c r="C1067" s="172"/>
      <c r="D1067" s="172"/>
      <c r="E1067" s="173"/>
      <c r="F1067" s="173"/>
      <c r="G1067" s="174"/>
      <c r="H1067" s="172"/>
      <c r="I1067" s="172"/>
      <c r="J1067" s="173"/>
    </row>
    <row r="1068" spans="2:10" s="156" customFormat="1" x14ac:dyDescent="0.15">
      <c r="B1068" s="171"/>
      <c r="C1068" s="172"/>
      <c r="D1068" s="172"/>
      <c r="E1068" s="173"/>
      <c r="F1068" s="173"/>
      <c r="G1068" s="174"/>
      <c r="H1068" s="172"/>
      <c r="I1068" s="172"/>
      <c r="J1068" s="173"/>
    </row>
    <row r="1069" spans="2:10" s="156" customFormat="1" x14ac:dyDescent="0.15">
      <c r="B1069" s="171"/>
      <c r="C1069" s="172"/>
      <c r="D1069" s="172"/>
      <c r="E1069" s="173"/>
      <c r="F1069" s="173"/>
      <c r="G1069" s="174"/>
      <c r="H1069" s="172"/>
      <c r="I1069" s="172"/>
      <c r="J1069" s="173"/>
    </row>
    <row r="1070" spans="2:10" s="156" customFormat="1" x14ac:dyDescent="0.15">
      <c r="B1070" s="171"/>
      <c r="C1070" s="172"/>
      <c r="D1070" s="172"/>
      <c r="E1070" s="173"/>
      <c r="F1070" s="173"/>
      <c r="G1070" s="174"/>
      <c r="H1070" s="172"/>
      <c r="I1070" s="172"/>
      <c r="J1070" s="173"/>
    </row>
    <row r="1071" spans="2:10" s="156" customFormat="1" x14ac:dyDescent="0.15">
      <c r="B1071" s="171"/>
      <c r="C1071" s="172"/>
      <c r="D1071" s="172"/>
      <c r="E1071" s="173"/>
      <c r="F1071" s="173"/>
      <c r="G1071" s="174"/>
      <c r="H1071" s="172"/>
      <c r="I1071" s="172"/>
      <c r="J1071" s="173"/>
    </row>
    <row r="1072" spans="2:10" s="156" customFormat="1" x14ac:dyDescent="0.15">
      <c r="B1072" s="171"/>
      <c r="C1072" s="172"/>
      <c r="D1072" s="172"/>
      <c r="E1072" s="173"/>
      <c r="F1072" s="173"/>
      <c r="G1072" s="174"/>
      <c r="H1072" s="172"/>
      <c r="I1072" s="172"/>
      <c r="J1072" s="173"/>
    </row>
    <row r="1073" spans="2:10" s="156" customFormat="1" x14ac:dyDescent="0.15">
      <c r="B1073" s="171"/>
      <c r="C1073" s="172"/>
      <c r="D1073" s="172"/>
      <c r="E1073" s="173"/>
      <c r="F1073" s="173"/>
      <c r="G1073" s="174"/>
      <c r="H1073" s="172"/>
      <c r="I1073" s="172"/>
      <c r="J1073" s="173"/>
    </row>
    <row r="1074" spans="2:10" s="156" customFormat="1" x14ac:dyDescent="0.15">
      <c r="B1074" s="171"/>
      <c r="C1074" s="172"/>
      <c r="D1074" s="172"/>
      <c r="E1074" s="173"/>
      <c r="F1074" s="173"/>
      <c r="G1074" s="174"/>
      <c r="H1074" s="172"/>
      <c r="I1074" s="172"/>
      <c r="J1074" s="173"/>
    </row>
    <row r="1075" spans="2:10" s="156" customFormat="1" x14ac:dyDescent="0.15">
      <c r="B1075" s="171"/>
      <c r="C1075" s="172"/>
      <c r="D1075" s="172"/>
      <c r="E1075" s="173"/>
      <c r="F1075" s="173"/>
      <c r="G1075" s="174"/>
      <c r="H1075" s="172"/>
      <c r="I1075" s="172"/>
      <c r="J1075" s="173"/>
    </row>
    <row r="1076" spans="2:10" s="156" customFormat="1" x14ac:dyDescent="0.15">
      <c r="B1076" s="171"/>
      <c r="C1076" s="172"/>
      <c r="D1076" s="172"/>
      <c r="E1076" s="173"/>
      <c r="F1076" s="173"/>
      <c r="G1076" s="174"/>
      <c r="H1076" s="172"/>
      <c r="I1076" s="172"/>
      <c r="J1076" s="173"/>
    </row>
    <row r="1077" spans="2:10" s="156" customFormat="1" x14ac:dyDescent="0.15">
      <c r="B1077" s="171"/>
      <c r="C1077" s="172"/>
      <c r="D1077" s="172"/>
      <c r="E1077" s="173"/>
      <c r="F1077" s="173"/>
      <c r="G1077" s="174"/>
      <c r="H1077" s="172"/>
      <c r="I1077" s="172"/>
      <c r="J1077" s="173"/>
    </row>
    <row r="1078" spans="2:10" s="156" customFormat="1" x14ac:dyDescent="0.15">
      <c r="B1078" s="171"/>
      <c r="C1078" s="172"/>
      <c r="D1078" s="172"/>
      <c r="E1078" s="173"/>
      <c r="F1078" s="173"/>
      <c r="G1078" s="174"/>
      <c r="H1078" s="172"/>
      <c r="I1078" s="172"/>
      <c r="J1078" s="173"/>
    </row>
    <row r="1079" spans="2:10" s="156" customFormat="1" x14ac:dyDescent="0.15">
      <c r="B1079" s="171"/>
      <c r="C1079" s="172"/>
      <c r="D1079" s="172"/>
      <c r="E1079" s="173"/>
      <c r="F1079" s="173"/>
      <c r="G1079" s="174"/>
      <c r="H1079" s="172"/>
      <c r="I1079" s="172"/>
      <c r="J1079" s="173"/>
    </row>
    <row r="1080" spans="2:10" s="156" customFormat="1" x14ac:dyDescent="0.15">
      <c r="B1080" s="171"/>
      <c r="C1080" s="172"/>
      <c r="D1080" s="172"/>
      <c r="E1080" s="173"/>
      <c r="F1080" s="173"/>
      <c r="G1080" s="174"/>
      <c r="H1080" s="172"/>
      <c r="I1080" s="172"/>
      <c r="J1080" s="173"/>
    </row>
    <row r="1081" spans="2:10" s="156" customFormat="1" x14ac:dyDescent="0.15">
      <c r="B1081" s="171"/>
      <c r="C1081" s="172"/>
      <c r="D1081" s="172"/>
      <c r="E1081" s="173"/>
      <c r="F1081" s="173"/>
      <c r="G1081" s="174"/>
      <c r="H1081" s="172"/>
      <c r="I1081" s="172"/>
      <c r="J1081" s="173"/>
    </row>
    <row r="1082" spans="2:10" s="156" customFormat="1" x14ac:dyDescent="0.15">
      <c r="B1082" s="171"/>
      <c r="C1082" s="172"/>
      <c r="D1082" s="172"/>
      <c r="E1082" s="173"/>
      <c r="F1082" s="173"/>
      <c r="G1082" s="174"/>
      <c r="H1082" s="172"/>
      <c r="I1082" s="172"/>
      <c r="J1082" s="173"/>
    </row>
    <row r="1083" spans="2:10" s="156" customFormat="1" x14ac:dyDescent="0.15">
      <c r="B1083" s="171"/>
      <c r="C1083" s="172"/>
      <c r="D1083" s="172"/>
      <c r="E1083" s="173"/>
      <c r="F1083" s="173"/>
      <c r="G1083" s="174"/>
      <c r="H1083" s="172"/>
      <c r="I1083" s="172"/>
      <c r="J1083" s="173"/>
    </row>
    <row r="1084" spans="2:10" s="156" customFormat="1" x14ac:dyDescent="0.15">
      <c r="B1084" s="171"/>
      <c r="C1084" s="172"/>
      <c r="D1084" s="172"/>
      <c r="E1084" s="173"/>
      <c r="F1084" s="173"/>
      <c r="G1084" s="174"/>
      <c r="H1084" s="172"/>
      <c r="I1084" s="172"/>
      <c r="J1084" s="173"/>
    </row>
    <row r="1085" spans="2:10" s="156" customFormat="1" x14ac:dyDescent="0.15">
      <c r="B1085" s="171"/>
      <c r="C1085" s="172"/>
      <c r="D1085" s="172"/>
      <c r="E1085" s="173"/>
      <c r="F1085" s="173"/>
      <c r="G1085" s="174"/>
      <c r="H1085" s="172"/>
      <c r="I1085" s="172"/>
      <c r="J1085" s="173"/>
    </row>
    <row r="1086" spans="2:10" s="156" customFormat="1" x14ac:dyDescent="0.15">
      <c r="B1086" s="171"/>
      <c r="C1086" s="172"/>
      <c r="D1086" s="172"/>
      <c r="E1086" s="173"/>
      <c r="F1086" s="173"/>
      <c r="G1086" s="174"/>
      <c r="H1086" s="172"/>
      <c r="I1086" s="172"/>
      <c r="J1086" s="173"/>
    </row>
    <row r="1087" spans="2:10" s="156" customFormat="1" x14ac:dyDescent="0.15">
      <c r="B1087" s="171"/>
      <c r="C1087" s="172"/>
      <c r="D1087" s="172"/>
      <c r="E1087" s="173"/>
      <c r="F1087" s="173"/>
      <c r="G1087" s="174"/>
      <c r="H1087" s="172"/>
      <c r="I1087" s="172"/>
      <c r="J1087" s="173"/>
    </row>
    <row r="1088" spans="2:10" s="156" customFormat="1" x14ac:dyDescent="0.15">
      <c r="B1088" s="171"/>
      <c r="C1088" s="172"/>
      <c r="D1088" s="172"/>
      <c r="E1088" s="173"/>
      <c r="F1088" s="173"/>
      <c r="G1088" s="174"/>
      <c r="H1088" s="172"/>
      <c r="I1088" s="172"/>
      <c r="J1088" s="173"/>
    </row>
    <row r="1089" spans="2:10" s="156" customFormat="1" x14ac:dyDescent="0.15">
      <c r="B1089" s="171"/>
      <c r="C1089" s="172"/>
      <c r="D1089" s="172"/>
      <c r="E1089" s="173"/>
      <c r="F1089" s="173"/>
      <c r="G1089" s="174"/>
      <c r="H1089" s="172"/>
      <c r="I1089" s="172"/>
      <c r="J1089" s="173"/>
    </row>
    <row r="1090" spans="2:10" s="156" customFormat="1" x14ac:dyDescent="0.15">
      <c r="B1090" s="171"/>
      <c r="C1090" s="172"/>
      <c r="D1090" s="172"/>
      <c r="E1090" s="173"/>
      <c r="F1090" s="173"/>
      <c r="G1090" s="174"/>
      <c r="H1090" s="172"/>
      <c r="I1090" s="172"/>
      <c r="J1090" s="173"/>
    </row>
    <row r="1091" spans="2:10" s="156" customFormat="1" x14ac:dyDescent="0.15">
      <c r="B1091" s="171"/>
      <c r="C1091" s="172"/>
      <c r="D1091" s="172"/>
      <c r="E1091" s="173"/>
      <c r="F1091" s="173"/>
      <c r="G1091" s="174"/>
      <c r="H1091" s="172"/>
      <c r="I1091" s="172"/>
      <c r="J1091" s="173"/>
    </row>
    <row r="1092" spans="2:10" s="156" customFormat="1" x14ac:dyDescent="0.15">
      <c r="B1092" s="171"/>
      <c r="C1092" s="172"/>
      <c r="D1092" s="172"/>
      <c r="E1092" s="173"/>
      <c r="F1092" s="173"/>
      <c r="G1092" s="174"/>
      <c r="H1092" s="172"/>
      <c r="I1092" s="172"/>
      <c r="J1092" s="173"/>
    </row>
    <row r="1093" spans="2:10" s="156" customFormat="1" x14ac:dyDescent="0.15">
      <c r="B1093" s="171"/>
      <c r="C1093" s="172"/>
      <c r="D1093" s="172"/>
      <c r="E1093" s="173"/>
      <c r="F1093" s="173"/>
      <c r="G1093" s="174"/>
      <c r="H1093" s="172"/>
      <c r="I1093" s="172"/>
      <c r="J1093" s="173"/>
    </row>
    <row r="1094" spans="2:10" s="156" customFormat="1" x14ac:dyDescent="0.15">
      <c r="B1094" s="171"/>
      <c r="C1094" s="172"/>
      <c r="D1094" s="172"/>
      <c r="E1094" s="173"/>
      <c r="F1094" s="173"/>
      <c r="G1094" s="174"/>
      <c r="H1094" s="172"/>
      <c r="I1094" s="172"/>
      <c r="J1094" s="173"/>
    </row>
    <row r="1095" spans="2:10" s="156" customFormat="1" x14ac:dyDescent="0.15">
      <c r="B1095" s="171"/>
      <c r="C1095" s="172"/>
      <c r="D1095" s="172"/>
      <c r="E1095" s="173"/>
      <c r="F1095" s="173"/>
      <c r="G1095" s="174"/>
      <c r="H1095" s="172"/>
      <c r="I1095" s="172"/>
      <c r="J1095" s="173"/>
    </row>
    <row r="1096" spans="2:10" s="156" customFormat="1" x14ac:dyDescent="0.15">
      <c r="B1096" s="171"/>
      <c r="C1096" s="172"/>
      <c r="D1096" s="172"/>
      <c r="E1096" s="173"/>
      <c r="F1096" s="173"/>
      <c r="G1096" s="174"/>
      <c r="H1096" s="172"/>
      <c r="I1096" s="172"/>
      <c r="J1096" s="173"/>
    </row>
    <row r="1097" spans="2:10" s="156" customFormat="1" x14ac:dyDescent="0.15">
      <c r="B1097" s="171"/>
      <c r="C1097" s="172"/>
      <c r="D1097" s="172"/>
      <c r="E1097" s="173"/>
      <c r="F1097" s="173"/>
      <c r="G1097" s="174"/>
      <c r="H1097" s="172"/>
      <c r="I1097" s="172"/>
      <c r="J1097" s="173"/>
    </row>
    <row r="1098" spans="2:10" s="156" customFormat="1" x14ac:dyDescent="0.15">
      <c r="B1098" s="171"/>
      <c r="C1098" s="172"/>
      <c r="D1098" s="172"/>
      <c r="E1098" s="173"/>
      <c r="F1098" s="173"/>
      <c r="G1098" s="174"/>
      <c r="H1098" s="172"/>
      <c r="I1098" s="172"/>
      <c r="J1098" s="173"/>
    </row>
    <row r="1099" spans="2:10" s="156" customFormat="1" x14ac:dyDescent="0.15">
      <c r="B1099" s="171"/>
      <c r="C1099" s="172"/>
      <c r="D1099" s="172"/>
      <c r="E1099" s="173"/>
      <c r="F1099" s="173"/>
      <c r="G1099" s="174"/>
      <c r="H1099" s="172"/>
      <c r="I1099" s="172"/>
      <c r="J1099" s="173"/>
    </row>
    <row r="1100" spans="2:10" s="156" customFormat="1" x14ac:dyDescent="0.15">
      <c r="B1100" s="171"/>
      <c r="C1100" s="172"/>
      <c r="D1100" s="172"/>
      <c r="E1100" s="173"/>
      <c r="F1100" s="173"/>
      <c r="G1100" s="174"/>
      <c r="H1100" s="172"/>
      <c r="I1100" s="172"/>
      <c r="J1100" s="173"/>
    </row>
    <row r="1101" spans="2:10" s="156" customFormat="1" x14ac:dyDescent="0.15">
      <c r="B1101" s="171"/>
      <c r="C1101" s="172"/>
      <c r="D1101" s="172"/>
      <c r="E1101" s="173"/>
      <c r="F1101" s="173"/>
      <c r="G1101" s="174"/>
      <c r="H1101" s="172"/>
      <c r="I1101" s="172"/>
      <c r="J1101" s="173"/>
    </row>
    <row r="1102" spans="2:10" s="156" customFormat="1" x14ac:dyDescent="0.15">
      <c r="B1102" s="171"/>
      <c r="C1102" s="172"/>
      <c r="D1102" s="172"/>
      <c r="E1102" s="173"/>
      <c r="F1102" s="173"/>
      <c r="G1102" s="174"/>
      <c r="H1102" s="172"/>
      <c r="I1102" s="172"/>
      <c r="J1102" s="173"/>
    </row>
    <row r="1103" spans="2:10" s="156" customFormat="1" x14ac:dyDescent="0.15">
      <c r="B1103" s="171"/>
      <c r="C1103" s="172"/>
      <c r="D1103" s="172"/>
      <c r="E1103" s="173"/>
      <c r="F1103" s="173"/>
      <c r="G1103" s="174"/>
      <c r="H1103" s="172"/>
      <c r="I1103" s="172"/>
      <c r="J1103" s="173"/>
    </row>
    <row r="1104" spans="2:10" s="156" customFormat="1" x14ac:dyDescent="0.15">
      <c r="B1104" s="171"/>
      <c r="C1104" s="172"/>
      <c r="D1104" s="172"/>
      <c r="E1104" s="173"/>
      <c r="F1104" s="173"/>
      <c r="G1104" s="174"/>
      <c r="H1104" s="172"/>
      <c r="I1104" s="172"/>
      <c r="J1104" s="173"/>
    </row>
    <row r="1105" spans="2:10" s="156" customFormat="1" x14ac:dyDescent="0.15">
      <c r="B1105" s="171"/>
      <c r="C1105" s="172"/>
      <c r="D1105" s="172"/>
      <c r="E1105" s="173"/>
      <c r="F1105" s="173"/>
      <c r="G1105" s="174"/>
      <c r="H1105" s="172"/>
      <c r="I1105" s="172"/>
      <c r="J1105" s="173"/>
    </row>
    <row r="1106" spans="2:10" s="156" customFormat="1" x14ac:dyDescent="0.15">
      <c r="B1106" s="171"/>
      <c r="C1106" s="172"/>
      <c r="D1106" s="172"/>
      <c r="E1106" s="173"/>
      <c r="F1106" s="173"/>
      <c r="G1106" s="174"/>
      <c r="H1106" s="172"/>
      <c r="I1106" s="172"/>
      <c r="J1106" s="173"/>
    </row>
    <row r="1107" spans="2:10" s="156" customFormat="1" x14ac:dyDescent="0.15">
      <c r="B1107" s="171"/>
      <c r="C1107" s="172"/>
      <c r="D1107" s="172"/>
      <c r="E1107" s="173"/>
      <c r="F1107" s="173"/>
      <c r="G1107" s="174"/>
      <c r="H1107" s="172"/>
      <c r="I1107" s="172"/>
      <c r="J1107" s="173"/>
    </row>
    <row r="1108" spans="2:10" s="156" customFormat="1" x14ac:dyDescent="0.15">
      <c r="B1108" s="171"/>
      <c r="C1108" s="172"/>
      <c r="D1108" s="172"/>
      <c r="E1108" s="173"/>
      <c r="F1108" s="173"/>
      <c r="G1108" s="174"/>
      <c r="H1108" s="172"/>
      <c r="I1108" s="172"/>
      <c r="J1108" s="173"/>
    </row>
    <row r="1109" spans="2:10" s="156" customFormat="1" x14ac:dyDescent="0.15">
      <c r="B1109" s="171"/>
      <c r="C1109" s="172"/>
      <c r="D1109" s="172"/>
      <c r="E1109" s="173"/>
      <c r="F1109" s="173"/>
      <c r="G1109" s="174"/>
      <c r="H1109" s="172"/>
      <c r="I1109" s="172"/>
      <c r="J1109" s="173"/>
    </row>
    <row r="1110" spans="2:10" s="156" customFormat="1" x14ac:dyDescent="0.15">
      <c r="B1110" s="171"/>
      <c r="C1110" s="172"/>
      <c r="D1110" s="172"/>
      <c r="E1110" s="173"/>
      <c r="F1110" s="173"/>
      <c r="G1110" s="174"/>
      <c r="H1110" s="172"/>
      <c r="I1110" s="172"/>
      <c r="J1110" s="173"/>
    </row>
    <row r="1111" spans="2:10" s="156" customFormat="1" x14ac:dyDescent="0.15">
      <c r="B1111" s="171"/>
      <c r="C1111" s="172"/>
      <c r="D1111" s="172"/>
      <c r="E1111" s="173"/>
      <c r="F1111" s="173"/>
      <c r="G1111" s="174"/>
      <c r="H1111" s="172"/>
      <c r="I1111" s="172"/>
      <c r="J1111" s="173"/>
    </row>
    <row r="1112" spans="2:10" s="156" customFormat="1" x14ac:dyDescent="0.15">
      <c r="B1112" s="171"/>
      <c r="C1112" s="172"/>
      <c r="D1112" s="172"/>
      <c r="E1112" s="173"/>
      <c r="F1112" s="173"/>
      <c r="G1112" s="174"/>
      <c r="H1112" s="172"/>
      <c r="I1112" s="172"/>
      <c r="J1112" s="173"/>
    </row>
    <row r="1113" spans="2:10" s="156" customFormat="1" x14ac:dyDescent="0.15">
      <c r="B1113" s="171"/>
      <c r="C1113" s="172"/>
      <c r="D1113" s="172"/>
      <c r="E1113" s="173"/>
      <c r="F1113" s="173"/>
      <c r="G1113" s="174"/>
      <c r="H1113" s="172"/>
      <c r="I1113" s="172"/>
      <c r="J1113" s="173"/>
    </row>
    <row r="1114" spans="2:10" s="156" customFormat="1" x14ac:dyDescent="0.15">
      <c r="B1114" s="171"/>
      <c r="C1114" s="172"/>
      <c r="D1114" s="172"/>
      <c r="E1114" s="173"/>
      <c r="F1114" s="173"/>
      <c r="G1114" s="174"/>
      <c r="H1114" s="172"/>
      <c r="I1114" s="172"/>
      <c r="J1114" s="173"/>
    </row>
    <row r="1115" spans="2:10" s="156" customFormat="1" x14ac:dyDescent="0.15">
      <c r="B1115" s="171"/>
      <c r="C1115" s="172"/>
      <c r="D1115" s="172"/>
      <c r="E1115" s="173"/>
      <c r="F1115" s="173"/>
      <c r="G1115" s="174"/>
      <c r="H1115" s="172"/>
      <c r="I1115" s="172"/>
      <c r="J1115" s="173"/>
    </row>
    <row r="1116" spans="2:10" s="156" customFormat="1" x14ac:dyDescent="0.15">
      <c r="B1116" s="171"/>
      <c r="C1116" s="172"/>
      <c r="D1116" s="172"/>
      <c r="E1116" s="173"/>
      <c r="F1116" s="173"/>
      <c r="G1116" s="174"/>
      <c r="H1116" s="172"/>
      <c r="I1116" s="172"/>
      <c r="J1116" s="173"/>
    </row>
    <row r="1117" spans="2:10" s="156" customFormat="1" x14ac:dyDescent="0.15">
      <c r="B1117" s="171"/>
      <c r="C1117" s="172"/>
      <c r="D1117" s="172"/>
      <c r="E1117" s="173"/>
      <c r="F1117" s="173"/>
      <c r="G1117" s="174"/>
      <c r="H1117" s="172"/>
      <c r="I1117" s="172"/>
      <c r="J1117" s="173"/>
    </row>
    <row r="1118" spans="2:10" s="156" customFormat="1" x14ac:dyDescent="0.15">
      <c r="B1118" s="171"/>
      <c r="C1118" s="172"/>
      <c r="D1118" s="172"/>
      <c r="E1118" s="173"/>
      <c r="F1118" s="173"/>
      <c r="G1118" s="174"/>
      <c r="H1118" s="172"/>
      <c r="I1118" s="172"/>
      <c r="J1118" s="173"/>
    </row>
    <row r="1119" spans="2:10" s="156" customFormat="1" x14ac:dyDescent="0.15">
      <c r="B1119" s="171"/>
      <c r="C1119" s="172"/>
      <c r="D1119" s="172"/>
      <c r="E1119" s="173"/>
      <c r="F1119" s="173"/>
      <c r="G1119" s="174"/>
      <c r="H1119" s="172"/>
      <c r="I1119" s="172"/>
      <c r="J1119" s="173"/>
    </row>
    <row r="1120" spans="2:10" s="156" customFormat="1" x14ac:dyDescent="0.15">
      <c r="B1120" s="171"/>
      <c r="C1120" s="172"/>
      <c r="D1120" s="172"/>
      <c r="E1120" s="173"/>
      <c r="F1120" s="173"/>
      <c r="G1120" s="174"/>
      <c r="H1120" s="172"/>
      <c r="I1120" s="172"/>
      <c r="J1120" s="173"/>
    </row>
    <row r="1121" spans="2:10" s="156" customFormat="1" x14ac:dyDescent="0.15">
      <c r="B1121" s="171"/>
      <c r="C1121" s="172"/>
      <c r="D1121" s="172"/>
      <c r="E1121" s="173"/>
      <c r="F1121" s="173"/>
      <c r="G1121" s="174"/>
      <c r="H1121" s="172"/>
      <c r="I1121" s="172"/>
      <c r="J1121" s="173"/>
    </row>
    <row r="1122" spans="2:10" s="156" customFormat="1" x14ac:dyDescent="0.15">
      <c r="B1122" s="171"/>
      <c r="C1122" s="172"/>
      <c r="D1122" s="172"/>
      <c r="E1122" s="173"/>
      <c r="F1122" s="173"/>
      <c r="G1122" s="174"/>
      <c r="H1122" s="172"/>
      <c r="I1122" s="172"/>
      <c r="J1122" s="173"/>
    </row>
    <row r="1123" spans="2:10" s="156" customFormat="1" x14ac:dyDescent="0.15">
      <c r="B1123" s="171"/>
      <c r="C1123" s="172"/>
      <c r="D1123" s="172"/>
      <c r="E1123" s="173"/>
      <c r="F1123" s="173"/>
      <c r="G1123" s="174"/>
      <c r="H1123" s="172"/>
      <c r="I1123" s="172"/>
      <c r="J1123" s="173"/>
    </row>
    <row r="1124" spans="2:10" s="156" customFormat="1" x14ac:dyDescent="0.15">
      <c r="B1124" s="171"/>
      <c r="C1124" s="172"/>
      <c r="D1124" s="172"/>
      <c r="E1124" s="173"/>
      <c r="F1124" s="173"/>
      <c r="G1124" s="174"/>
      <c r="H1124" s="172"/>
      <c r="I1124" s="172"/>
      <c r="J1124" s="173"/>
    </row>
    <row r="1125" spans="2:10" s="156" customFormat="1" x14ac:dyDescent="0.15">
      <c r="B1125" s="171"/>
      <c r="C1125" s="172"/>
      <c r="D1125" s="172"/>
      <c r="E1125" s="173"/>
      <c r="F1125" s="173"/>
      <c r="G1125" s="174"/>
      <c r="H1125" s="172"/>
      <c r="I1125" s="172"/>
      <c r="J1125" s="173"/>
    </row>
    <row r="1126" spans="2:10" s="156" customFormat="1" x14ac:dyDescent="0.15">
      <c r="B1126" s="171"/>
      <c r="C1126" s="172"/>
      <c r="D1126" s="172"/>
      <c r="E1126" s="173"/>
      <c r="F1126" s="173"/>
      <c r="G1126" s="174"/>
      <c r="H1126" s="172"/>
      <c r="I1126" s="172"/>
      <c r="J1126" s="173"/>
    </row>
    <row r="1127" spans="2:10" s="156" customFormat="1" x14ac:dyDescent="0.15">
      <c r="B1127" s="171"/>
      <c r="C1127" s="172"/>
      <c r="D1127" s="172"/>
      <c r="E1127" s="173"/>
      <c r="F1127" s="173"/>
      <c r="G1127" s="174"/>
      <c r="H1127" s="172"/>
      <c r="I1127" s="172"/>
      <c r="J1127" s="173"/>
    </row>
    <row r="1128" spans="2:10" s="156" customFormat="1" x14ac:dyDescent="0.15">
      <c r="B1128" s="171"/>
      <c r="C1128" s="172"/>
      <c r="D1128" s="172"/>
      <c r="E1128" s="173"/>
      <c r="F1128" s="173"/>
      <c r="G1128" s="174"/>
      <c r="H1128" s="172"/>
      <c r="I1128" s="172"/>
      <c r="J1128" s="173"/>
    </row>
    <row r="1129" spans="2:10" s="156" customFormat="1" x14ac:dyDescent="0.15">
      <c r="B1129" s="171"/>
      <c r="C1129" s="172"/>
      <c r="D1129" s="172"/>
      <c r="E1129" s="173"/>
      <c r="F1129" s="173"/>
      <c r="G1129" s="174"/>
      <c r="H1129" s="172"/>
      <c r="I1129" s="172"/>
      <c r="J1129" s="173"/>
    </row>
    <row r="1130" spans="2:10" s="156" customFormat="1" x14ac:dyDescent="0.15">
      <c r="B1130" s="171"/>
      <c r="C1130" s="172"/>
      <c r="D1130" s="172"/>
      <c r="E1130" s="173"/>
      <c r="F1130" s="173"/>
      <c r="G1130" s="174"/>
      <c r="H1130" s="172"/>
      <c r="I1130" s="172"/>
      <c r="J1130" s="173"/>
    </row>
    <row r="1131" spans="2:10" s="156" customFormat="1" x14ac:dyDescent="0.15">
      <c r="B1131" s="171"/>
      <c r="C1131" s="172"/>
      <c r="D1131" s="172"/>
      <c r="E1131" s="173"/>
      <c r="F1131" s="173"/>
      <c r="G1131" s="174"/>
      <c r="H1131" s="172"/>
      <c r="I1131" s="172"/>
      <c r="J1131" s="173"/>
    </row>
    <row r="1132" spans="2:10" s="156" customFormat="1" x14ac:dyDescent="0.15">
      <c r="B1132" s="171"/>
      <c r="C1132" s="172"/>
      <c r="D1132" s="172"/>
      <c r="E1132" s="173"/>
      <c r="F1132" s="173"/>
      <c r="G1132" s="174"/>
      <c r="H1132" s="172"/>
      <c r="I1132" s="172"/>
      <c r="J1132" s="173"/>
    </row>
    <row r="1133" spans="2:10" s="156" customFormat="1" x14ac:dyDescent="0.15">
      <c r="B1133" s="171"/>
      <c r="C1133" s="172"/>
      <c r="D1133" s="172"/>
      <c r="E1133" s="173"/>
      <c r="F1133" s="173"/>
      <c r="G1133" s="174"/>
      <c r="H1133" s="172"/>
      <c r="I1133" s="172"/>
      <c r="J1133" s="173"/>
    </row>
    <row r="1134" spans="2:10" s="156" customFormat="1" x14ac:dyDescent="0.15">
      <c r="B1134" s="171"/>
      <c r="C1134" s="172"/>
      <c r="D1134" s="172"/>
      <c r="E1134" s="173"/>
      <c r="F1134" s="173"/>
      <c r="G1134" s="174"/>
      <c r="H1134" s="172"/>
      <c r="I1134" s="172"/>
      <c r="J1134" s="173"/>
    </row>
    <row r="1135" spans="2:10" s="156" customFormat="1" x14ac:dyDescent="0.15">
      <c r="B1135" s="171"/>
      <c r="C1135" s="172"/>
      <c r="D1135" s="172"/>
      <c r="E1135" s="173"/>
      <c r="F1135" s="173"/>
      <c r="G1135" s="174"/>
      <c r="H1135" s="172"/>
      <c r="I1135" s="172"/>
      <c r="J1135" s="173"/>
    </row>
    <row r="1136" spans="2:10" s="156" customFormat="1" x14ac:dyDescent="0.15">
      <c r="B1136" s="171"/>
      <c r="C1136" s="172"/>
      <c r="D1136" s="172"/>
      <c r="E1136" s="173"/>
      <c r="F1136" s="173"/>
      <c r="G1136" s="174"/>
      <c r="H1136" s="172"/>
      <c r="I1136" s="172"/>
      <c r="J1136" s="173"/>
    </row>
    <row r="1137" spans="2:10" s="156" customFormat="1" x14ac:dyDescent="0.15">
      <c r="B1137" s="171"/>
      <c r="C1137" s="172"/>
      <c r="D1137" s="172"/>
      <c r="E1137" s="173"/>
      <c r="F1137" s="173"/>
      <c r="G1137" s="174"/>
      <c r="H1137" s="172"/>
      <c r="I1137" s="172"/>
      <c r="J1137" s="173"/>
    </row>
    <row r="1138" spans="2:10" s="156" customFormat="1" x14ac:dyDescent="0.15">
      <c r="B1138" s="171"/>
      <c r="C1138" s="172"/>
      <c r="D1138" s="172"/>
      <c r="E1138" s="173"/>
      <c r="F1138" s="173"/>
      <c r="G1138" s="174"/>
      <c r="H1138" s="172"/>
      <c r="I1138" s="172"/>
      <c r="J1138" s="173"/>
    </row>
    <row r="1139" spans="2:10" s="156" customFormat="1" x14ac:dyDescent="0.15">
      <c r="B1139" s="171"/>
      <c r="C1139" s="172"/>
      <c r="D1139" s="172"/>
      <c r="E1139" s="173"/>
      <c r="F1139" s="173"/>
      <c r="G1139" s="174"/>
      <c r="H1139" s="172"/>
      <c r="I1139" s="172"/>
      <c r="J1139" s="173"/>
    </row>
    <row r="1140" spans="2:10" s="156" customFormat="1" x14ac:dyDescent="0.15">
      <c r="B1140" s="171"/>
      <c r="C1140" s="172"/>
      <c r="D1140" s="172"/>
      <c r="E1140" s="173"/>
      <c r="F1140" s="173"/>
      <c r="G1140" s="174"/>
      <c r="H1140" s="172"/>
      <c r="I1140" s="172"/>
      <c r="J1140" s="173"/>
    </row>
    <row r="1141" spans="2:10" s="156" customFormat="1" x14ac:dyDescent="0.15">
      <c r="B1141" s="171"/>
      <c r="C1141" s="172"/>
      <c r="D1141" s="172"/>
      <c r="E1141" s="173"/>
      <c r="F1141" s="173"/>
      <c r="G1141" s="174"/>
      <c r="H1141" s="172"/>
      <c r="I1141" s="172"/>
      <c r="J1141" s="173"/>
    </row>
    <row r="1142" spans="2:10" s="156" customFormat="1" x14ac:dyDescent="0.15">
      <c r="B1142" s="171"/>
      <c r="C1142" s="172"/>
      <c r="D1142" s="172"/>
      <c r="E1142" s="173"/>
      <c r="F1142" s="173"/>
      <c r="G1142" s="174"/>
      <c r="H1142" s="172"/>
      <c r="I1142" s="172"/>
      <c r="J1142" s="173"/>
    </row>
    <row r="1143" spans="2:10" s="156" customFormat="1" x14ac:dyDescent="0.15">
      <c r="B1143" s="171"/>
      <c r="C1143" s="172"/>
      <c r="D1143" s="172"/>
      <c r="E1143" s="173"/>
      <c r="F1143" s="173"/>
      <c r="G1143" s="174"/>
      <c r="H1143" s="172"/>
      <c r="I1143" s="172"/>
      <c r="J1143" s="173"/>
    </row>
    <row r="1144" spans="2:10" s="156" customFormat="1" x14ac:dyDescent="0.15">
      <c r="B1144" s="171"/>
      <c r="C1144" s="172"/>
      <c r="D1144" s="172"/>
      <c r="E1144" s="173"/>
      <c r="F1144" s="173"/>
      <c r="G1144" s="174"/>
      <c r="H1144" s="172"/>
      <c r="I1144" s="172"/>
      <c r="J1144" s="173"/>
    </row>
    <row r="1145" spans="2:10" s="156" customFormat="1" x14ac:dyDescent="0.15">
      <c r="B1145" s="171"/>
      <c r="C1145" s="172"/>
      <c r="D1145" s="172"/>
      <c r="E1145" s="173"/>
      <c r="F1145" s="173"/>
      <c r="G1145" s="174"/>
      <c r="H1145" s="172"/>
      <c r="I1145" s="172"/>
      <c r="J1145" s="173"/>
    </row>
    <row r="1146" spans="2:10" s="156" customFormat="1" x14ac:dyDescent="0.15">
      <c r="B1146" s="171"/>
      <c r="C1146" s="172"/>
      <c r="D1146" s="172"/>
      <c r="E1146" s="173"/>
      <c r="F1146" s="173"/>
      <c r="G1146" s="174"/>
      <c r="H1146" s="172"/>
      <c r="I1146" s="172"/>
      <c r="J1146" s="173"/>
    </row>
    <row r="1147" spans="2:10" s="156" customFormat="1" x14ac:dyDescent="0.15">
      <c r="B1147" s="171"/>
      <c r="C1147" s="172"/>
      <c r="D1147" s="172"/>
      <c r="E1147" s="173"/>
      <c r="F1147" s="173"/>
      <c r="G1147" s="174"/>
      <c r="H1147" s="172"/>
      <c r="I1147" s="172"/>
      <c r="J1147" s="173"/>
    </row>
    <row r="1148" spans="2:10" s="156" customFormat="1" x14ac:dyDescent="0.15">
      <c r="B1148" s="171"/>
      <c r="C1148" s="172"/>
      <c r="D1148" s="172"/>
      <c r="E1148" s="173"/>
      <c r="F1148" s="173"/>
      <c r="G1148" s="174"/>
      <c r="H1148" s="172"/>
      <c r="I1148" s="172"/>
      <c r="J1148" s="173"/>
    </row>
    <row r="1149" spans="2:10" s="156" customFormat="1" x14ac:dyDescent="0.15">
      <c r="B1149" s="171"/>
      <c r="C1149" s="172"/>
      <c r="D1149" s="172"/>
      <c r="E1149" s="173"/>
      <c r="F1149" s="173"/>
      <c r="G1149" s="174"/>
      <c r="H1149" s="172"/>
      <c r="I1149" s="172"/>
      <c r="J1149" s="173"/>
    </row>
    <row r="1150" spans="2:10" s="156" customFormat="1" x14ac:dyDescent="0.15">
      <c r="B1150" s="171"/>
      <c r="C1150" s="172"/>
      <c r="D1150" s="172"/>
      <c r="E1150" s="173"/>
      <c r="F1150" s="173"/>
      <c r="G1150" s="174"/>
      <c r="H1150" s="172"/>
      <c r="I1150" s="172"/>
      <c r="J1150" s="173"/>
    </row>
    <row r="1151" spans="2:10" s="156" customFormat="1" x14ac:dyDescent="0.15">
      <c r="B1151" s="171"/>
      <c r="C1151" s="172"/>
      <c r="D1151" s="172"/>
      <c r="E1151" s="173"/>
      <c r="F1151" s="173"/>
      <c r="G1151" s="174"/>
      <c r="H1151" s="172"/>
      <c r="I1151" s="172"/>
      <c r="J1151" s="173"/>
    </row>
    <row r="1152" spans="2:10" s="156" customFormat="1" x14ac:dyDescent="0.15">
      <c r="B1152" s="171"/>
      <c r="C1152" s="172"/>
      <c r="D1152" s="172"/>
      <c r="E1152" s="173"/>
      <c r="F1152" s="173"/>
      <c r="G1152" s="174"/>
      <c r="H1152" s="172"/>
      <c r="I1152" s="172"/>
      <c r="J1152" s="173"/>
    </row>
    <row r="1153" spans="2:10" s="156" customFormat="1" x14ac:dyDescent="0.15">
      <c r="B1153" s="171"/>
      <c r="C1153" s="172"/>
      <c r="D1153" s="172"/>
      <c r="E1153" s="173"/>
      <c r="F1153" s="173"/>
      <c r="G1153" s="174"/>
      <c r="H1153" s="172"/>
      <c r="I1153" s="172"/>
      <c r="J1153" s="173"/>
    </row>
    <row r="1154" spans="2:10" s="156" customFormat="1" x14ac:dyDescent="0.15">
      <c r="B1154" s="171"/>
      <c r="C1154" s="172"/>
      <c r="D1154" s="172"/>
      <c r="E1154" s="173"/>
      <c r="F1154" s="173"/>
      <c r="G1154" s="174"/>
      <c r="H1154" s="172"/>
      <c r="I1154" s="172"/>
      <c r="J1154" s="173"/>
    </row>
    <row r="1155" spans="2:10" s="156" customFormat="1" x14ac:dyDescent="0.15">
      <c r="B1155" s="171"/>
      <c r="C1155" s="172"/>
      <c r="D1155" s="172"/>
      <c r="E1155" s="173"/>
      <c r="F1155" s="173"/>
      <c r="G1155" s="174"/>
      <c r="H1155" s="172"/>
      <c r="I1155" s="172"/>
      <c r="J1155" s="173"/>
    </row>
    <row r="1156" spans="2:10" s="156" customFormat="1" x14ac:dyDescent="0.15">
      <c r="B1156" s="171"/>
      <c r="C1156" s="172"/>
      <c r="D1156" s="172"/>
      <c r="E1156" s="173"/>
      <c r="F1156" s="173"/>
      <c r="G1156" s="174"/>
      <c r="H1156" s="172"/>
      <c r="I1156" s="172"/>
      <c r="J1156" s="173"/>
    </row>
    <row r="1157" spans="2:10" s="156" customFormat="1" x14ac:dyDescent="0.15">
      <c r="B1157" s="171"/>
      <c r="C1157" s="172"/>
      <c r="D1157" s="172"/>
      <c r="E1157" s="173"/>
      <c r="F1157" s="173"/>
      <c r="G1157" s="174"/>
      <c r="H1157" s="172"/>
      <c r="I1157" s="172"/>
      <c r="J1157" s="173"/>
    </row>
    <row r="1158" spans="2:10" s="156" customFormat="1" x14ac:dyDescent="0.15">
      <c r="B1158" s="171"/>
      <c r="C1158" s="172"/>
      <c r="D1158" s="172"/>
      <c r="E1158" s="173"/>
      <c r="F1158" s="173"/>
      <c r="G1158" s="174"/>
      <c r="H1158" s="172"/>
      <c r="I1158" s="172"/>
      <c r="J1158" s="173"/>
    </row>
    <row r="1159" spans="2:10" s="156" customFormat="1" x14ac:dyDescent="0.15">
      <c r="B1159" s="171"/>
      <c r="C1159" s="172"/>
      <c r="D1159" s="172"/>
      <c r="E1159" s="173"/>
      <c r="F1159" s="173"/>
      <c r="G1159" s="174"/>
      <c r="H1159" s="172"/>
      <c r="I1159" s="172"/>
      <c r="J1159" s="173"/>
    </row>
    <row r="1160" spans="2:10" s="156" customFormat="1" x14ac:dyDescent="0.15">
      <c r="B1160" s="171"/>
      <c r="C1160" s="172"/>
      <c r="D1160" s="172"/>
      <c r="E1160" s="173"/>
      <c r="F1160" s="173"/>
      <c r="G1160" s="174"/>
      <c r="H1160" s="172"/>
      <c r="I1160" s="172"/>
      <c r="J1160" s="173"/>
    </row>
    <row r="1161" spans="2:10" s="156" customFormat="1" x14ac:dyDescent="0.15">
      <c r="B1161" s="171"/>
      <c r="C1161" s="172"/>
      <c r="D1161" s="172"/>
      <c r="E1161" s="173"/>
      <c r="F1161" s="173"/>
      <c r="G1161" s="174"/>
      <c r="H1161" s="172"/>
      <c r="I1161" s="172"/>
      <c r="J1161" s="173"/>
    </row>
    <row r="1165" spans="2:10" s="156" customFormat="1" x14ac:dyDescent="0.15">
      <c r="B1165" s="172"/>
      <c r="C1165" s="172"/>
      <c r="D1165" s="172"/>
      <c r="E1165" s="173"/>
      <c r="F1165" s="173"/>
      <c r="G1165" s="174"/>
      <c r="H1165" s="172"/>
      <c r="I1165" s="172"/>
      <c r="J1165" s="173"/>
    </row>
    <row r="1166" spans="2:10" s="156" customFormat="1" x14ac:dyDescent="0.15">
      <c r="B1166" s="172"/>
      <c r="C1166" s="172"/>
      <c r="D1166" s="172"/>
      <c r="E1166" s="173"/>
      <c r="F1166" s="173"/>
      <c r="G1166" s="174"/>
      <c r="H1166" s="172"/>
      <c r="I1166" s="172"/>
      <c r="J1166" s="173"/>
    </row>
    <row r="1167" spans="2:10" s="156" customFormat="1" x14ac:dyDescent="0.15">
      <c r="B1167" s="172"/>
      <c r="C1167" s="172"/>
      <c r="D1167" s="172"/>
      <c r="E1167" s="173"/>
      <c r="F1167" s="173"/>
      <c r="G1167" s="174"/>
      <c r="H1167" s="172"/>
      <c r="I1167" s="172"/>
      <c r="J1167" s="173"/>
    </row>
    <row r="1168" spans="2:10" s="156" customFormat="1" x14ac:dyDescent="0.15">
      <c r="B1168" s="172"/>
      <c r="C1168" s="172"/>
      <c r="D1168" s="172"/>
      <c r="E1168" s="173"/>
      <c r="F1168" s="173"/>
      <c r="G1168" s="174"/>
      <c r="H1168" s="172"/>
      <c r="I1168" s="172"/>
      <c r="J1168" s="173"/>
    </row>
    <row r="1169" spans="2:10" s="156" customFormat="1" x14ac:dyDescent="0.15">
      <c r="B1169" s="172"/>
      <c r="C1169" s="172"/>
      <c r="D1169" s="172"/>
      <c r="E1169" s="173"/>
      <c r="F1169" s="173"/>
      <c r="G1169" s="174"/>
      <c r="H1169" s="172"/>
      <c r="I1169" s="172"/>
      <c r="J1169" s="173"/>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3:S34"/>
  <sheetViews>
    <sheetView showGridLines="0" tabSelected="1" view="pageBreakPreview" zoomScale="80" zoomScaleNormal="80" zoomScaleSheetLayoutView="80" zoomScalePageLayoutView="80" workbookViewId="0"/>
  </sheetViews>
  <sheetFormatPr defaultColWidth="9" defaultRowHeight="18.75" x14ac:dyDescent="0.15"/>
  <cols>
    <col min="1" max="1" width="9" style="2" customWidth="1"/>
    <col min="2" max="9" width="9" style="2"/>
    <col min="10" max="10" width="9" style="2" customWidth="1"/>
    <col min="11" max="13" width="9" style="2"/>
    <col min="14" max="14" width="12.75" style="2" bestFit="1" customWidth="1"/>
    <col min="15" max="16384" width="9" style="2"/>
  </cols>
  <sheetData>
    <row r="3" spans="1:19" ht="24.75" x14ac:dyDescent="0.15">
      <c r="A3" s="99" t="str">
        <f ca="1">IF(CELL("prefix",yss_raw!N4)="'",yss_raw!N4,IF(CELL("prefix",ydn_raw!N4)="'",ydn_raw!N4,IF(CELL("prefix",gsn_raw!N4)="'",gsn_raw!N4,IF(CELL("prefix",gdn_raw!N4)="'",gdn_raw!N4,""))))&amp;"　御中"</f>
        <v>サンプル　御中</v>
      </c>
    </row>
    <row r="14" spans="1:19" ht="33" x14ac:dyDescent="0.15">
      <c r="A14" s="192">
        <f>IF(SUM(yss_raw!B4),yss_raw!B4,IF(SUM(ydn_raw!B4),ydn_raw!B4,IF(SUM(gsn_raw!B4),gsn_raw!B4,IF(SUM(gdn_raw!B4),gdn_raw!B4,""))))</f>
        <v>44287</v>
      </c>
      <c r="B14" s="192"/>
      <c r="C14" s="192"/>
      <c r="D14" s="192"/>
      <c r="E14" s="192"/>
      <c r="F14" s="192"/>
      <c r="G14" s="192"/>
      <c r="H14" s="192"/>
      <c r="I14" s="192"/>
      <c r="J14" s="192"/>
      <c r="K14" s="192"/>
      <c r="L14" s="192"/>
      <c r="M14" s="192"/>
      <c r="N14" s="192"/>
      <c r="O14" s="192"/>
      <c r="P14" s="192"/>
      <c r="Q14" s="192"/>
      <c r="R14" s="192"/>
      <c r="S14" s="192"/>
    </row>
    <row r="16" spans="1:19" x14ac:dyDescent="0.15">
      <c r="Q16" s="2" t="s">
        <v>0</v>
      </c>
      <c r="R16" s="191">
        <f ca="1">TODAY()</f>
        <v>44341</v>
      </c>
      <c r="S16" s="191"/>
    </row>
    <row r="32" spans="19:19" x14ac:dyDescent="0.15">
      <c r="S32" s="3"/>
    </row>
    <row r="33" spans="19:19" x14ac:dyDescent="0.15">
      <c r="S33" s="3"/>
    </row>
    <row r="34" spans="19:19" x14ac:dyDescent="0.15">
      <c r="S34" s="3"/>
    </row>
  </sheetData>
  <mergeCells count="2">
    <mergeCell ref="R16:S16"/>
    <mergeCell ref="A14:S14"/>
  </mergeCells>
  <phoneticPr fontId="3"/>
  <printOptions horizontalCentered="1"/>
  <pageMargins left="0.59055118110236227" right="0.59055118110236227"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34"/>
  <sheetViews>
    <sheetView showGridLines="0" view="pageBreakPreview" zoomScale="60" zoomScaleNormal="60" zoomScalePageLayoutView="50" workbookViewId="0">
      <selection sqref="A1:V1"/>
    </sheetView>
  </sheetViews>
  <sheetFormatPr defaultColWidth="9" defaultRowHeight="18.75" x14ac:dyDescent="0.15"/>
  <cols>
    <col min="1" max="1" width="3.625" style="1" customWidth="1"/>
    <col min="2" max="9" width="9.625" style="1" customWidth="1"/>
    <col min="10" max="10" width="9.75" style="1" customWidth="1"/>
    <col min="11" max="12" width="10.75" style="1" customWidth="1"/>
    <col min="13" max="13" width="3.625" style="1" customWidth="1"/>
    <col min="14" max="21" width="9.625" style="1" customWidth="1"/>
    <col min="22" max="22" width="9.75" style="1" customWidth="1"/>
    <col min="23" max="23" width="9.625" style="1" customWidth="1"/>
    <col min="24" max="16384" width="9" style="1"/>
  </cols>
  <sheetData>
    <row r="1" spans="1:23" ht="40.5" customHeight="1" x14ac:dyDescent="0.15">
      <c r="A1" s="199">
        <v>44287</v>
      </c>
      <c r="B1" s="199"/>
      <c r="C1" s="199"/>
      <c r="D1" s="199"/>
      <c r="E1" s="199"/>
      <c r="F1" s="199"/>
      <c r="G1" s="199"/>
      <c r="H1" s="199"/>
      <c r="I1" s="199"/>
      <c r="J1" s="199"/>
      <c r="K1" s="199"/>
      <c r="L1" s="199"/>
      <c r="M1" s="199"/>
      <c r="N1" s="199"/>
      <c r="O1" s="199"/>
      <c r="P1" s="199"/>
      <c r="Q1" s="199"/>
      <c r="R1" s="199"/>
      <c r="S1" s="199"/>
      <c r="T1" s="199"/>
      <c r="U1" s="199"/>
      <c r="V1" s="199"/>
      <c r="W1" s="4"/>
    </row>
    <row r="3" spans="1:23" ht="30" customHeight="1" thickBot="1" x14ac:dyDescent="0.2">
      <c r="A3" s="22" t="s">
        <v>32</v>
      </c>
      <c r="B3" s="18"/>
      <c r="C3" s="8"/>
      <c r="D3" s="8"/>
      <c r="E3" s="8"/>
      <c r="F3" s="8"/>
      <c r="G3" s="8"/>
      <c r="H3" s="8"/>
      <c r="I3" s="8"/>
      <c r="J3" s="8"/>
      <c r="K3" s="5"/>
      <c r="M3" s="22" t="s">
        <v>33</v>
      </c>
      <c r="N3" s="18"/>
      <c r="O3" s="8"/>
      <c r="P3" s="8"/>
      <c r="Q3" s="8"/>
      <c r="R3" s="8"/>
      <c r="S3" s="8"/>
      <c r="T3" s="8"/>
      <c r="U3" s="8"/>
      <c r="V3" s="8"/>
    </row>
    <row r="4" spans="1:23" ht="42" customHeight="1" x14ac:dyDescent="0.55000000000000004">
      <c r="A4" s="120"/>
      <c r="B4" s="218" t="s">
        <v>20</v>
      </c>
      <c r="C4" s="218"/>
      <c r="D4" s="209">
        <f ca="1">IFERROR(SUM(INDIRECT("yss_raw!O4"),INDIRECT("ydn_raw!O4"),INDIRECT("gsn_raw!O4"),INDIRECT("gdn_raw!O4")),0)</f>
        <v>60000</v>
      </c>
      <c r="E4" s="209"/>
      <c r="F4" s="209"/>
      <c r="G4" s="209"/>
      <c r="H4" s="209"/>
      <c r="I4" s="209"/>
      <c r="J4" s="27"/>
      <c r="K4" s="16"/>
      <c r="M4" s="5"/>
      <c r="N4" s="218" t="s">
        <v>17</v>
      </c>
      <c r="O4" s="218"/>
      <c r="P4" s="213">
        <f ca="1">all!N6</f>
        <v>16</v>
      </c>
      <c r="Q4" s="213"/>
      <c r="R4" s="213"/>
      <c r="S4" s="207">
        <f ca="1">IFERROR(all!N6/all!N8,"")</f>
        <v>0.69565217391304346</v>
      </c>
      <c r="T4" s="207"/>
      <c r="U4" s="20" t="s">
        <v>19</v>
      </c>
    </row>
    <row r="5" spans="1:23" ht="42" customHeight="1" x14ac:dyDescent="0.55000000000000004">
      <c r="A5" s="121"/>
      <c r="B5" s="217" t="s">
        <v>21</v>
      </c>
      <c r="C5" s="217"/>
      <c r="D5" s="208">
        <f ca="1">all!L6</f>
        <v>55800</v>
      </c>
      <c r="E5" s="208"/>
      <c r="F5" s="208"/>
      <c r="G5" s="208"/>
      <c r="H5" s="208"/>
      <c r="I5" s="208"/>
      <c r="J5" s="28"/>
      <c r="K5" s="16"/>
      <c r="M5" s="6"/>
      <c r="N5" s="217" t="s">
        <v>18</v>
      </c>
      <c r="O5" s="217"/>
      <c r="P5" s="212">
        <f ca="1">all!R6</f>
        <v>3487.5</v>
      </c>
      <c r="Q5" s="212"/>
      <c r="R5" s="212"/>
      <c r="S5" s="206">
        <f ca="1">IFERROR(all!R6/all!R8,"")</f>
        <v>1.5191761363636362</v>
      </c>
      <c r="T5" s="206"/>
      <c r="U5" s="21" t="s">
        <v>19</v>
      </c>
      <c r="V5" s="6"/>
    </row>
    <row r="6" spans="1:23" ht="42" customHeight="1" x14ac:dyDescent="0.55000000000000004">
      <c r="A6" s="121"/>
      <c r="B6" s="217" t="s">
        <v>22</v>
      </c>
      <c r="C6" s="217"/>
      <c r="D6" s="219">
        <f ca="1">IFERROR(D5/D4,"-")</f>
        <v>0.93</v>
      </c>
      <c r="E6" s="219"/>
      <c r="F6" s="219"/>
      <c r="G6" s="219"/>
      <c r="H6" s="219"/>
      <c r="I6" s="219"/>
      <c r="J6" s="29"/>
      <c r="K6" s="17"/>
      <c r="M6" s="6"/>
      <c r="N6" s="217" t="s">
        <v>49</v>
      </c>
      <c r="O6" s="217"/>
      <c r="P6" s="210">
        <f ca="1">all!L6</f>
        <v>55800</v>
      </c>
      <c r="Q6" s="211"/>
      <c r="R6" s="211"/>
      <c r="S6" s="206">
        <f ca="1">IFERROR(all!L6/all!L8,"")</f>
        <v>1.0568181818181819</v>
      </c>
      <c r="T6" s="206"/>
      <c r="U6" s="21" t="s">
        <v>19</v>
      </c>
      <c r="V6" s="6"/>
    </row>
    <row r="10" spans="1:23" ht="30" customHeight="1" thickBot="1" x14ac:dyDescent="0.2">
      <c r="A10" s="23" t="s">
        <v>34</v>
      </c>
      <c r="B10" s="19"/>
      <c r="C10" s="5"/>
      <c r="D10" s="5"/>
      <c r="E10" s="5"/>
      <c r="F10" s="5"/>
      <c r="G10" s="5"/>
      <c r="H10" s="5"/>
      <c r="I10" s="5"/>
      <c r="J10" s="5"/>
      <c r="K10" s="5"/>
      <c r="M10" s="5"/>
      <c r="N10" s="5"/>
      <c r="O10" s="5"/>
      <c r="P10" s="5"/>
      <c r="Q10" s="5"/>
      <c r="R10" s="5"/>
      <c r="S10" s="5"/>
      <c r="T10" s="5"/>
      <c r="U10" s="5"/>
    </row>
    <row r="11" spans="1:23" x14ac:dyDescent="0.15">
      <c r="A11" s="9"/>
      <c r="B11" s="10"/>
      <c r="C11" s="10"/>
      <c r="D11" s="10"/>
      <c r="E11" s="10"/>
      <c r="F11" s="10"/>
      <c r="G11" s="10"/>
      <c r="H11" s="10"/>
      <c r="I11" s="10"/>
      <c r="J11" s="10"/>
      <c r="K11" s="10"/>
      <c r="L11" s="10"/>
      <c r="M11" s="10"/>
      <c r="N11" s="10"/>
      <c r="O11" s="10"/>
      <c r="P11" s="10"/>
      <c r="Q11" s="10"/>
      <c r="R11" s="10"/>
      <c r="S11" s="10"/>
      <c r="T11" s="10"/>
      <c r="U11" s="10"/>
      <c r="V11" s="11"/>
    </row>
    <row r="12" spans="1:23" x14ac:dyDescent="0.15">
      <c r="A12" s="12"/>
      <c r="B12" s="200">
        <f>A1</f>
        <v>44287</v>
      </c>
      <c r="C12" s="200"/>
      <c r="D12" s="200"/>
      <c r="E12" s="200"/>
      <c r="F12" s="200"/>
      <c r="G12" s="200"/>
      <c r="H12" s="200"/>
      <c r="I12" s="5"/>
      <c r="J12" s="5"/>
      <c r="K12" s="5"/>
      <c r="L12" s="5"/>
      <c r="M12" s="5"/>
      <c r="N12" s="5"/>
      <c r="O12" s="5"/>
      <c r="P12" s="5"/>
      <c r="Q12" s="5"/>
      <c r="R12" s="5"/>
      <c r="S12" s="5"/>
      <c r="T12" s="5"/>
      <c r="U12" s="5"/>
      <c r="V12" s="13"/>
    </row>
    <row r="13" spans="1:23" x14ac:dyDescent="0.15">
      <c r="A13" s="12"/>
      <c r="B13" s="5"/>
      <c r="C13" s="5"/>
      <c r="D13" s="5"/>
      <c r="E13" s="5"/>
      <c r="F13" s="5"/>
      <c r="G13" s="5"/>
      <c r="H13" s="5"/>
      <c r="I13" s="5"/>
      <c r="J13" s="5"/>
      <c r="K13" s="5"/>
      <c r="L13" s="5"/>
      <c r="M13" s="5"/>
      <c r="N13" s="5"/>
      <c r="O13" s="5"/>
      <c r="P13" s="5"/>
      <c r="Q13" s="5"/>
      <c r="R13" s="5"/>
      <c r="S13" s="5"/>
      <c r="T13" s="5"/>
      <c r="U13" s="5"/>
      <c r="V13" s="13"/>
    </row>
    <row r="14" spans="1:23" ht="24.75" x14ac:dyDescent="0.15">
      <c r="A14" s="12"/>
      <c r="B14" s="142" t="s">
        <v>139</v>
      </c>
      <c r="C14" s="204">
        <f ca="1">P4</f>
        <v>16</v>
      </c>
      <c r="D14" s="204"/>
      <c r="F14" s="142" t="s">
        <v>140</v>
      </c>
      <c r="G14" s="205">
        <f ca="1">P5</f>
        <v>3487.5</v>
      </c>
      <c r="H14" s="205"/>
      <c r="I14" s="5"/>
      <c r="J14" s="5"/>
      <c r="K14" s="5"/>
      <c r="L14" s="5"/>
      <c r="M14" s="5"/>
      <c r="N14" s="5"/>
      <c r="O14" s="5"/>
      <c r="P14" s="5"/>
      <c r="Q14" s="5"/>
      <c r="R14" s="5"/>
      <c r="S14" s="5"/>
      <c r="T14" s="5"/>
      <c r="U14" s="5"/>
      <c r="V14" s="13"/>
    </row>
    <row r="15" spans="1:23" x14ac:dyDescent="0.15">
      <c r="A15" s="12"/>
      <c r="B15" s="5"/>
      <c r="C15" s="5"/>
      <c r="D15" s="5"/>
      <c r="E15" s="5"/>
      <c r="F15" s="5"/>
      <c r="G15" s="5"/>
      <c r="H15" s="5"/>
      <c r="I15" s="5"/>
      <c r="J15" s="5"/>
      <c r="K15" s="5"/>
      <c r="L15" s="5"/>
      <c r="M15" s="5"/>
      <c r="N15" s="5"/>
      <c r="O15" s="5"/>
      <c r="P15" s="5"/>
      <c r="Q15" s="5"/>
      <c r="R15" s="5"/>
      <c r="S15" s="5"/>
      <c r="T15" s="5"/>
      <c r="U15" s="5"/>
      <c r="V15" s="13"/>
    </row>
    <row r="16" spans="1:23" x14ac:dyDescent="0.15">
      <c r="A16" s="12"/>
      <c r="B16" s="5" t="s">
        <v>164</v>
      </c>
      <c r="C16" s="5"/>
      <c r="D16" s="5"/>
      <c r="E16" s="5"/>
      <c r="F16" s="5"/>
      <c r="G16" s="5"/>
      <c r="H16" s="5"/>
      <c r="I16" s="5"/>
      <c r="J16" s="5"/>
      <c r="K16" s="5"/>
      <c r="L16" s="5"/>
      <c r="M16" s="5"/>
      <c r="N16" s="5"/>
      <c r="O16" s="5"/>
      <c r="P16" s="5"/>
      <c r="Q16" s="5"/>
      <c r="R16" s="5"/>
      <c r="S16" s="5"/>
      <c r="T16" s="5"/>
      <c r="U16" s="5"/>
      <c r="V16" s="13"/>
    </row>
    <row r="17" spans="1:22" x14ac:dyDescent="0.15">
      <c r="A17" s="12"/>
      <c r="B17" s="142"/>
      <c r="C17" s="142"/>
      <c r="D17" s="24" t="s">
        <v>163</v>
      </c>
      <c r="E17" s="24"/>
      <c r="F17" s="24"/>
      <c r="G17" s="142" t="s">
        <v>158</v>
      </c>
      <c r="H17" s="24" t="s">
        <v>159</v>
      </c>
      <c r="I17" s="24"/>
      <c r="J17" s="24"/>
      <c r="K17" s="24" t="s">
        <v>160</v>
      </c>
      <c r="L17" s="24"/>
      <c r="M17" s="24"/>
      <c r="N17" s="24"/>
      <c r="O17" s="24" t="s">
        <v>161</v>
      </c>
      <c r="P17" s="24"/>
      <c r="Q17" s="24"/>
      <c r="R17" s="24" t="s">
        <v>162</v>
      </c>
      <c r="S17" s="24"/>
      <c r="T17" s="24"/>
      <c r="U17" s="142"/>
      <c r="V17" s="13"/>
    </row>
    <row r="18" spans="1:22" ht="28.5" customHeight="1" x14ac:dyDescent="0.15">
      <c r="A18" s="12"/>
      <c r="B18" s="117"/>
      <c r="C18" s="143" t="s">
        <v>141</v>
      </c>
      <c r="D18" s="201">
        <f ca="1">all!$D$7</f>
        <v>-6350</v>
      </c>
      <c r="E18" s="201"/>
      <c r="F18" s="158" t="str">
        <f ca="1">IF(D18="","",IF(D18=0,"→",IF(D18&gt;0,"↗","↘")))</f>
        <v>↘</v>
      </c>
      <c r="G18" s="159"/>
      <c r="H18" s="194">
        <f ca="1">yss!$D$7</f>
        <v>-6350</v>
      </c>
      <c r="I18" s="194"/>
      <c r="J18" s="160" t="str">
        <f ca="1">IF(H18="","",IF(H18=0,"→",IF(H18&gt;0,"↗","↘")))</f>
        <v>↘</v>
      </c>
      <c r="K18" s="194" t="str">
        <f ca="1">ydn!$D$7</f>
        <v/>
      </c>
      <c r="L18" s="194"/>
      <c r="M18" s="160" t="str">
        <f ca="1">IF(K18="","",IF(K18=0,"→",IF(K18&gt;0,"↗","↘")))</f>
        <v/>
      </c>
      <c r="N18" s="153"/>
      <c r="O18" s="194" t="str">
        <f ca="1">gaw!$D$7</f>
        <v/>
      </c>
      <c r="P18" s="194"/>
      <c r="Q18" s="160" t="str">
        <f ca="1">IF(O18="","",IF(O18=0,"→",IF(O18&gt;0,"↗","↘")))</f>
        <v/>
      </c>
      <c r="R18" s="194" t="str">
        <f ca="1">gdn!$D$7</f>
        <v/>
      </c>
      <c r="S18" s="194"/>
      <c r="T18" s="160" t="str">
        <f ca="1">IF(R18="","",IF(R18=0,"→",IF(R18&gt;0,"↗","↘")))</f>
        <v/>
      </c>
      <c r="U18" s="160"/>
      <c r="V18" s="13"/>
    </row>
    <row r="19" spans="1:22" ht="28.5" customHeight="1" x14ac:dyDescent="0.15">
      <c r="A19" s="12"/>
      <c r="C19" s="123" t="s">
        <v>145</v>
      </c>
      <c r="D19" s="216">
        <f ca="1">all!$F$7</f>
        <v>255</v>
      </c>
      <c r="E19" s="216"/>
      <c r="F19" s="161" t="str">
        <f t="shared" ref="F19:F24" ca="1" si="0">IF(D19="","",IF(D19=0,"→",IF(D19&gt;0,"↗","↘")))</f>
        <v>↗</v>
      </c>
      <c r="G19" s="162"/>
      <c r="H19" s="195">
        <f ca="1">yss!$F$7</f>
        <v>255</v>
      </c>
      <c r="I19" s="195"/>
      <c r="J19" s="162" t="str">
        <f t="shared" ref="J19:J24" ca="1" si="1">IF(H19="","",IF(H19=0,"→",IF(H19&gt;0,"↗","↘")))</f>
        <v>↗</v>
      </c>
      <c r="K19" s="195" t="str">
        <f ca="1">ydn!$F$7</f>
        <v/>
      </c>
      <c r="L19" s="195"/>
      <c r="M19" s="162" t="str">
        <f t="shared" ref="M19:M24" ca="1" si="2">IF(K19="","",IF(K19=0,"→",IF(K19&gt;0,"↗","↘")))</f>
        <v/>
      </c>
      <c r="N19" s="163"/>
      <c r="O19" s="195" t="str">
        <f ca="1">gaw!$F$7</f>
        <v/>
      </c>
      <c r="P19" s="195"/>
      <c r="Q19" s="162" t="str">
        <f t="shared" ref="Q19:Q24" ca="1" si="3">IF(O19="","",IF(O19=0,"→",IF(O19&gt;0,"↗","↘")))</f>
        <v/>
      </c>
      <c r="R19" s="195" t="str">
        <f ca="1">gdn!$F$7</f>
        <v/>
      </c>
      <c r="S19" s="195"/>
      <c r="T19" s="162" t="str">
        <f t="shared" ref="T19:T24" ca="1" si="4">IF(R19="","",IF(R19=0,"→",IF(R19&gt;0,"↗","↘")))</f>
        <v/>
      </c>
      <c r="U19" s="162"/>
      <c r="V19" s="13"/>
    </row>
    <row r="20" spans="1:22" ht="28.5" customHeight="1" x14ac:dyDescent="0.15">
      <c r="A20" s="12"/>
      <c r="B20" s="117"/>
      <c r="C20" s="143" t="s">
        <v>142</v>
      </c>
      <c r="D20" s="202">
        <f ca="1">all!$H$7</f>
        <v>8.4633431085043981E-2</v>
      </c>
      <c r="E20" s="202"/>
      <c r="F20" s="158" t="str">
        <f t="shared" ca="1" si="0"/>
        <v>↗</v>
      </c>
      <c r="G20" s="160"/>
      <c r="H20" s="196">
        <f ca="1">yss!$H$7</f>
        <v>8.4633431085043981E-2</v>
      </c>
      <c r="I20" s="196"/>
      <c r="J20" s="160" t="str">
        <f t="shared" ca="1" si="1"/>
        <v>↗</v>
      </c>
      <c r="K20" s="196" t="str">
        <f ca="1">ydn!$H$7</f>
        <v/>
      </c>
      <c r="L20" s="196"/>
      <c r="M20" s="160" t="str">
        <f t="shared" ca="1" si="2"/>
        <v/>
      </c>
      <c r="N20" s="164"/>
      <c r="O20" s="196" t="str">
        <f ca="1">gaw!$H$7</f>
        <v/>
      </c>
      <c r="P20" s="196"/>
      <c r="Q20" s="160" t="str">
        <f t="shared" ca="1" si="3"/>
        <v/>
      </c>
      <c r="R20" s="196" t="str">
        <f ca="1">gdn!$H$7</f>
        <v/>
      </c>
      <c r="S20" s="196"/>
      <c r="T20" s="160" t="str">
        <f t="shared" ca="1" si="4"/>
        <v/>
      </c>
      <c r="U20" s="160"/>
      <c r="V20" s="13"/>
    </row>
    <row r="21" spans="1:22" ht="28.5" customHeight="1" x14ac:dyDescent="0.15">
      <c r="A21" s="12"/>
      <c r="B21" s="5"/>
      <c r="C21" s="123" t="s">
        <v>143</v>
      </c>
      <c r="D21" s="203">
        <f ca="1">all!$J$7</f>
        <v>-107.27272727272727</v>
      </c>
      <c r="E21" s="203"/>
      <c r="F21" s="161" t="str">
        <f t="shared" ca="1" si="0"/>
        <v>↘</v>
      </c>
      <c r="G21" s="162"/>
      <c r="H21" s="197">
        <f ca="1">yss!$J$7</f>
        <v>-107.27272727272727</v>
      </c>
      <c r="I21" s="197"/>
      <c r="J21" s="162" t="str">
        <f t="shared" ca="1" si="1"/>
        <v>↘</v>
      </c>
      <c r="K21" s="197" t="str">
        <f ca="1">ydn!$J$7</f>
        <v/>
      </c>
      <c r="L21" s="197"/>
      <c r="M21" s="162" t="str">
        <f t="shared" ca="1" si="2"/>
        <v/>
      </c>
      <c r="N21" s="165"/>
      <c r="O21" s="197" t="str">
        <f ca="1">gaw!$J$7</f>
        <v/>
      </c>
      <c r="P21" s="197"/>
      <c r="Q21" s="162" t="str">
        <f t="shared" ca="1" si="3"/>
        <v/>
      </c>
      <c r="R21" s="197" t="str">
        <f ca="1">gdn!$J$7</f>
        <v/>
      </c>
      <c r="S21" s="197"/>
      <c r="T21" s="162" t="str">
        <f t="shared" ca="1" si="4"/>
        <v/>
      </c>
      <c r="U21" s="162"/>
      <c r="V21" s="13"/>
    </row>
    <row r="22" spans="1:22" ht="28.5" customHeight="1" x14ac:dyDescent="0.15">
      <c r="A22" s="12"/>
      <c r="B22" s="144"/>
      <c r="C22" s="143" t="s">
        <v>146</v>
      </c>
      <c r="D22" s="201">
        <f ca="1">all!$N$7</f>
        <v>-7</v>
      </c>
      <c r="E22" s="201"/>
      <c r="F22" s="158" t="str">
        <f t="shared" ca="1" si="0"/>
        <v>↘</v>
      </c>
      <c r="G22" s="160"/>
      <c r="H22" s="194">
        <f ca="1">yss!$N$7</f>
        <v>-7</v>
      </c>
      <c r="I22" s="194"/>
      <c r="J22" s="160" t="str">
        <f t="shared" ca="1" si="1"/>
        <v>↘</v>
      </c>
      <c r="K22" s="194" t="str">
        <f ca="1">ydn!$N$7</f>
        <v/>
      </c>
      <c r="L22" s="194"/>
      <c r="M22" s="160" t="str">
        <f t="shared" ca="1" si="2"/>
        <v/>
      </c>
      <c r="N22" s="153"/>
      <c r="O22" s="194" t="str">
        <f ca="1">gaw!$N$7</f>
        <v/>
      </c>
      <c r="P22" s="194"/>
      <c r="Q22" s="160" t="str">
        <f t="shared" ca="1" si="3"/>
        <v/>
      </c>
      <c r="R22" s="194" t="str">
        <f ca="1">gdn!$N$7</f>
        <v/>
      </c>
      <c r="S22" s="194"/>
      <c r="T22" s="160" t="str">
        <f t="shared" ca="1" si="4"/>
        <v/>
      </c>
      <c r="U22" s="160"/>
      <c r="V22" s="13"/>
    </row>
    <row r="23" spans="1:22" ht="28.5" customHeight="1" x14ac:dyDescent="0.15">
      <c r="A23" s="12"/>
      <c r="B23" s="5"/>
      <c r="C23" s="123" t="s">
        <v>144</v>
      </c>
      <c r="D23" s="214">
        <f ca="1">all!$P$7</f>
        <v>-6.3510101010101017E-2</v>
      </c>
      <c r="E23" s="214"/>
      <c r="F23" s="161" t="str">
        <f t="shared" ca="1" si="0"/>
        <v>↘</v>
      </c>
      <c r="G23" s="162"/>
      <c r="H23" s="198">
        <f ca="1">yss!$P$7</f>
        <v>-6.3510101010101017E-2</v>
      </c>
      <c r="I23" s="198"/>
      <c r="J23" s="162" t="str">
        <f t="shared" ca="1" si="1"/>
        <v>↘</v>
      </c>
      <c r="K23" s="198" t="str">
        <f ca="1">ydn!$P$7</f>
        <v/>
      </c>
      <c r="L23" s="198"/>
      <c r="M23" s="162" t="str">
        <f t="shared" ca="1" si="2"/>
        <v/>
      </c>
      <c r="N23" s="166"/>
      <c r="O23" s="198" t="str">
        <f ca="1">gaw!$P$7</f>
        <v/>
      </c>
      <c r="P23" s="198"/>
      <c r="Q23" s="162" t="str">
        <f t="shared" ca="1" si="3"/>
        <v/>
      </c>
      <c r="R23" s="198" t="str">
        <f ca="1">gdn!$P$7</f>
        <v/>
      </c>
      <c r="S23" s="198"/>
      <c r="T23" s="162" t="str">
        <f t="shared" ca="1" si="4"/>
        <v/>
      </c>
      <c r="U23" s="162"/>
      <c r="V23" s="13"/>
    </row>
    <row r="24" spans="1:22" ht="28.5" customHeight="1" x14ac:dyDescent="0.15">
      <c r="A24" s="12"/>
      <c r="B24" s="144"/>
      <c r="C24" s="143" t="s">
        <v>140</v>
      </c>
      <c r="D24" s="215">
        <f ca="1">all!$R$7</f>
        <v>1191.8478260869565</v>
      </c>
      <c r="E24" s="215"/>
      <c r="F24" s="158" t="str">
        <f t="shared" ca="1" si="0"/>
        <v>↗</v>
      </c>
      <c r="G24" s="160"/>
      <c r="H24" s="193">
        <f ca="1">yss!$R$7</f>
        <v>1191.8478260869565</v>
      </c>
      <c r="I24" s="193"/>
      <c r="J24" s="160" t="str">
        <f t="shared" ca="1" si="1"/>
        <v>↗</v>
      </c>
      <c r="K24" s="193" t="str">
        <f ca="1">ydn!$R$7</f>
        <v/>
      </c>
      <c r="L24" s="193"/>
      <c r="M24" s="160" t="str">
        <f t="shared" ca="1" si="2"/>
        <v/>
      </c>
      <c r="N24" s="154"/>
      <c r="O24" s="193" t="str">
        <f ca="1">gaw!$R$7</f>
        <v/>
      </c>
      <c r="P24" s="193"/>
      <c r="Q24" s="160" t="str">
        <f t="shared" ca="1" si="3"/>
        <v/>
      </c>
      <c r="R24" s="193" t="str">
        <f ca="1">gdn!$R$7</f>
        <v/>
      </c>
      <c r="S24" s="193"/>
      <c r="T24" s="160" t="str">
        <f t="shared" ca="1" si="4"/>
        <v/>
      </c>
      <c r="U24" s="160"/>
      <c r="V24" s="13"/>
    </row>
    <row r="25" spans="1:22" x14ac:dyDescent="0.15">
      <c r="A25" s="12"/>
      <c r="B25" s="5"/>
      <c r="C25" s="5"/>
      <c r="D25" s="5"/>
      <c r="E25" s="5"/>
      <c r="F25" s="5"/>
      <c r="G25" s="5"/>
      <c r="H25" s="5"/>
      <c r="I25" s="5"/>
      <c r="J25" s="5"/>
      <c r="K25" s="5"/>
      <c r="L25" s="5"/>
      <c r="M25" s="5"/>
      <c r="N25" s="5"/>
      <c r="O25" s="5"/>
      <c r="P25" s="5"/>
      <c r="Q25" s="5"/>
      <c r="R25" s="5"/>
      <c r="S25" s="5"/>
      <c r="T25" s="5"/>
      <c r="U25" s="5"/>
      <c r="V25" s="13"/>
    </row>
    <row r="26" spans="1:22" x14ac:dyDescent="0.15">
      <c r="A26" s="12"/>
      <c r="B26" s="5"/>
      <c r="C26" s="5"/>
      <c r="D26" s="5"/>
      <c r="E26" s="5"/>
      <c r="F26" s="5"/>
      <c r="G26" s="5"/>
      <c r="H26" s="5"/>
      <c r="I26" s="5"/>
      <c r="J26" s="5"/>
      <c r="K26" s="5"/>
      <c r="L26" s="5"/>
      <c r="M26" s="5"/>
      <c r="N26" s="5"/>
      <c r="O26" s="5"/>
      <c r="P26" s="5"/>
      <c r="Q26" s="5"/>
      <c r="R26" s="5"/>
      <c r="S26" s="5"/>
      <c r="T26" s="5"/>
      <c r="U26" s="5"/>
      <c r="V26" s="13"/>
    </row>
    <row r="27" spans="1:22" x14ac:dyDescent="0.15">
      <c r="A27" s="12"/>
      <c r="B27" s="5"/>
      <c r="C27" s="5"/>
      <c r="D27" s="5"/>
      <c r="E27" s="5"/>
      <c r="F27" s="5"/>
      <c r="G27" s="5"/>
      <c r="H27" s="5"/>
      <c r="I27" s="5"/>
      <c r="J27" s="5"/>
      <c r="K27" s="5"/>
      <c r="L27" s="5"/>
      <c r="M27" s="5"/>
      <c r="N27" s="5"/>
      <c r="O27" s="5"/>
      <c r="P27" s="5"/>
      <c r="Q27" s="5"/>
      <c r="R27" s="5"/>
      <c r="S27" s="5"/>
      <c r="T27" s="5"/>
      <c r="U27" s="5"/>
      <c r="V27" s="13"/>
    </row>
    <row r="28" spans="1:22" x14ac:dyDescent="0.15">
      <c r="A28" s="12"/>
      <c r="B28" s="5"/>
      <c r="C28" s="5"/>
      <c r="D28" s="5"/>
      <c r="E28" s="5"/>
      <c r="F28" s="5"/>
      <c r="G28" s="5"/>
      <c r="H28" s="5"/>
      <c r="I28" s="5"/>
      <c r="J28" s="5"/>
      <c r="K28" s="5"/>
      <c r="L28" s="5"/>
      <c r="M28" s="5"/>
      <c r="N28" s="5"/>
      <c r="O28" s="5"/>
      <c r="P28" s="5"/>
      <c r="Q28" s="5"/>
      <c r="R28" s="5"/>
      <c r="S28" s="5"/>
      <c r="T28" s="5"/>
      <c r="U28" s="5"/>
      <c r="V28" s="13"/>
    </row>
    <row r="29" spans="1:22" x14ac:dyDescent="0.15">
      <c r="A29" s="12"/>
      <c r="B29" s="5"/>
      <c r="C29" s="5"/>
      <c r="D29" s="5"/>
      <c r="E29" s="5"/>
      <c r="F29" s="5"/>
      <c r="G29" s="5"/>
      <c r="H29" s="5"/>
      <c r="I29" s="5"/>
      <c r="J29" s="5"/>
      <c r="K29" s="5"/>
      <c r="L29" s="5"/>
      <c r="M29" s="5"/>
      <c r="N29" s="5"/>
      <c r="O29" s="5"/>
      <c r="P29" s="5"/>
      <c r="Q29" s="5"/>
      <c r="R29" s="5"/>
      <c r="S29" s="5"/>
      <c r="T29" s="5"/>
      <c r="U29" s="5"/>
      <c r="V29" s="13"/>
    </row>
    <row r="30" spans="1:22" x14ac:dyDescent="0.15">
      <c r="A30" s="12"/>
      <c r="B30" s="5"/>
      <c r="C30" s="5"/>
      <c r="D30" s="5"/>
      <c r="E30" s="5"/>
      <c r="F30" s="5"/>
      <c r="G30" s="5"/>
      <c r="H30" s="5"/>
      <c r="I30" s="5"/>
      <c r="J30" s="5"/>
      <c r="K30" s="5"/>
      <c r="L30" s="5"/>
      <c r="M30" s="5"/>
      <c r="N30" s="5"/>
      <c r="O30" s="5"/>
      <c r="P30" s="5"/>
      <c r="Q30" s="5"/>
      <c r="R30" s="5"/>
      <c r="S30" s="5"/>
      <c r="T30" s="5"/>
      <c r="U30" s="5"/>
      <c r="V30" s="13"/>
    </row>
    <row r="31" spans="1:22" x14ac:dyDescent="0.15">
      <c r="A31" s="12"/>
      <c r="B31" s="5"/>
      <c r="C31" s="5"/>
      <c r="D31" s="5"/>
      <c r="E31" s="5"/>
      <c r="F31" s="5"/>
      <c r="G31" s="5"/>
      <c r="H31" s="5"/>
      <c r="I31" s="5"/>
      <c r="J31" s="5"/>
      <c r="K31" s="5"/>
      <c r="L31" s="5"/>
      <c r="M31" s="5"/>
      <c r="N31" s="5"/>
      <c r="O31" s="5"/>
      <c r="P31" s="5"/>
      <c r="Q31" s="5"/>
      <c r="R31" s="5"/>
      <c r="S31" s="5"/>
      <c r="T31" s="5"/>
      <c r="U31" s="5"/>
      <c r="V31" s="13"/>
    </row>
    <row r="32" spans="1:22" x14ac:dyDescent="0.15">
      <c r="A32" s="12"/>
      <c r="B32" s="5"/>
      <c r="C32" s="5"/>
      <c r="D32" s="5"/>
      <c r="E32" s="5"/>
      <c r="F32" s="5"/>
      <c r="G32" s="5"/>
      <c r="H32" s="5"/>
      <c r="I32" s="5"/>
      <c r="J32" s="5"/>
      <c r="K32" s="5"/>
      <c r="L32" s="5"/>
      <c r="M32" s="5"/>
      <c r="N32" s="5"/>
      <c r="O32" s="5"/>
      <c r="P32" s="5"/>
      <c r="Q32" s="5"/>
      <c r="R32" s="5"/>
      <c r="S32" s="5"/>
      <c r="T32" s="5"/>
      <c r="U32" s="5"/>
      <c r="V32" s="13"/>
    </row>
    <row r="33" spans="1:22" x14ac:dyDescent="0.15">
      <c r="A33" s="12"/>
      <c r="B33" s="5"/>
      <c r="C33" s="5"/>
      <c r="D33" s="5"/>
      <c r="E33" s="5"/>
      <c r="F33" s="5"/>
      <c r="G33" s="5"/>
      <c r="H33" s="5"/>
      <c r="I33" s="5"/>
      <c r="J33" s="5"/>
      <c r="K33" s="5"/>
      <c r="L33" s="5"/>
      <c r="M33" s="5"/>
      <c r="N33" s="5"/>
      <c r="O33" s="5"/>
      <c r="P33" s="5"/>
      <c r="Q33" s="5"/>
      <c r="R33" s="5"/>
      <c r="S33" s="5"/>
      <c r="T33" s="5"/>
      <c r="U33" s="5"/>
      <c r="V33" s="13"/>
    </row>
    <row r="34" spans="1:22" ht="19.5" thickBot="1" x14ac:dyDescent="0.2">
      <c r="A34" s="14"/>
      <c r="B34" s="8"/>
      <c r="C34" s="8"/>
      <c r="D34" s="8"/>
      <c r="E34" s="8"/>
      <c r="F34" s="8"/>
      <c r="G34" s="8"/>
      <c r="H34" s="8"/>
      <c r="I34" s="8"/>
      <c r="J34" s="8"/>
      <c r="K34" s="8"/>
      <c r="L34" s="8"/>
      <c r="M34" s="8"/>
      <c r="N34" s="8"/>
      <c r="O34" s="8"/>
      <c r="P34" s="8"/>
      <c r="Q34" s="8"/>
      <c r="R34" s="8"/>
      <c r="S34" s="8"/>
      <c r="T34" s="8"/>
      <c r="U34" s="8"/>
      <c r="V34" s="15"/>
    </row>
  </sheetData>
  <mergeCells count="54">
    <mergeCell ref="B6:C6"/>
    <mergeCell ref="B5:C5"/>
    <mergeCell ref="B4:C4"/>
    <mergeCell ref="D6:I6"/>
    <mergeCell ref="N6:O6"/>
    <mergeCell ref="N5:O5"/>
    <mergeCell ref="N4:O4"/>
    <mergeCell ref="P6:R6"/>
    <mergeCell ref="P5:R5"/>
    <mergeCell ref="P4:R4"/>
    <mergeCell ref="D23:E23"/>
    <mergeCell ref="D24:E24"/>
    <mergeCell ref="D19:E19"/>
    <mergeCell ref="D22:E22"/>
    <mergeCell ref="O24:P24"/>
    <mergeCell ref="O23:P23"/>
    <mergeCell ref="O22:P22"/>
    <mergeCell ref="R18:S18"/>
    <mergeCell ref="R19:S19"/>
    <mergeCell ref="R20:S20"/>
    <mergeCell ref="R21:S21"/>
    <mergeCell ref="R22:S22"/>
    <mergeCell ref="R23:S23"/>
    <mergeCell ref="A1:V1"/>
    <mergeCell ref="B12:H12"/>
    <mergeCell ref="D18:E18"/>
    <mergeCell ref="D20:E20"/>
    <mergeCell ref="D21:E21"/>
    <mergeCell ref="C14:D14"/>
    <mergeCell ref="G14:H14"/>
    <mergeCell ref="S6:T6"/>
    <mergeCell ref="S5:T5"/>
    <mergeCell ref="S4:T4"/>
    <mergeCell ref="D5:I5"/>
    <mergeCell ref="D4:I4"/>
    <mergeCell ref="O21:P21"/>
    <mergeCell ref="O20:P20"/>
    <mergeCell ref="O19:P19"/>
    <mergeCell ref="O18:P18"/>
    <mergeCell ref="R24:S24"/>
    <mergeCell ref="H18:I18"/>
    <mergeCell ref="H19:I19"/>
    <mergeCell ref="H20:I20"/>
    <mergeCell ref="H21:I21"/>
    <mergeCell ref="H22:I22"/>
    <mergeCell ref="H23:I23"/>
    <mergeCell ref="H24:I24"/>
    <mergeCell ref="K18:L18"/>
    <mergeCell ref="K19:L19"/>
    <mergeCell ref="K20:L20"/>
    <mergeCell ref="K21:L21"/>
    <mergeCell ref="K22:L22"/>
    <mergeCell ref="K23:L23"/>
    <mergeCell ref="K24:L24"/>
  </mergeCells>
  <phoneticPr fontId="3"/>
  <printOptions horizontalCentered="1"/>
  <pageMargins left="0.59055118110236227" right="0.59055118110236227" top="0.59055118110236227" bottom="0.59055118110236227"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31"/>
  <sheetViews>
    <sheetView showGridLines="0" view="pageBreakPreview" zoomScale="60" zoomScaleNormal="80" zoomScalePageLayoutView="50" workbookViewId="0">
      <selection sqref="A1:S1"/>
    </sheetView>
  </sheetViews>
  <sheetFormatPr defaultColWidth="9" defaultRowHeight="18.75" x14ac:dyDescent="0.15"/>
  <cols>
    <col min="1" max="19" width="10.625" style="1" customWidth="1"/>
    <col min="20" max="16384" width="9" style="1"/>
  </cols>
  <sheetData>
    <row r="1" spans="1:19" ht="40.5" customHeight="1" x14ac:dyDescent="0.15">
      <c r="A1" s="226">
        <v>44287</v>
      </c>
      <c r="B1" s="226"/>
      <c r="C1" s="226"/>
      <c r="D1" s="226"/>
      <c r="E1" s="226"/>
      <c r="F1" s="226"/>
      <c r="G1" s="226"/>
      <c r="H1" s="226"/>
      <c r="I1" s="226"/>
      <c r="J1" s="226"/>
      <c r="K1" s="226"/>
      <c r="L1" s="226"/>
      <c r="M1" s="226"/>
      <c r="N1" s="226"/>
      <c r="O1" s="226"/>
      <c r="P1" s="226"/>
      <c r="Q1" s="226"/>
      <c r="R1" s="226"/>
      <c r="S1" s="226"/>
    </row>
    <row r="3" spans="1:19" ht="24.75" x14ac:dyDescent="0.15">
      <c r="A3" s="103" t="s">
        <v>119</v>
      </c>
      <c r="B3" s="19"/>
      <c r="C3" s="19"/>
      <c r="D3" s="5"/>
      <c r="E3" s="5"/>
      <c r="F3" s="5"/>
      <c r="G3" s="5"/>
      <c r="H3" s="5"/>
      <c r="I3" s="5"/>
      <c r="J3" s="5"/>
      <c r="K3" s="5"/>
      <c r="L3" s="5"/>
      <c r="M3" s="5"/>
      <c r="N3" s="5"/>
      <c r="O3" s="5"/>
      <c r="P3" s="5"/>
      <c r="Q3" s="5"/>
      <c r="R3" s="5"/>
      <c r="S3" s="5"/>
    </row>
    <row r="4" spans="1:19" x14ac:dyDescent="0.15">
      <c r="A4" s="24" t="s">
        <v>23</v>
      </c>
      <c r="B4" s="24"/>
      <c r="C4" s="24"/>
      <c r="D4" s="24" t="s">
        <v>24</v>
      </c>
      <c r="E4" s="24"/>
      <c r="F4" s="24" t="s">
        <v>25</v>
      </c>
      <c r="G4" s="24"/>
      <c r="H4" s="24" t="s">
        <v>26</v>
      </c>
      <c r="I4" s="24"/>
      <c r="J4" s="24" t="s">
        <v>27</v>
      </c>
      <c r="K4" s="24"/>
      <c r="L4" s="24" t="s">
        <v>28</v>
      </c>
      <c r="M4" s="24"/>
      <c r="N4" s="24" t="s">
        <v>29</v>
      </c>
      <c r="O4" s="24"/>
      <c r="P4" s="24" t="s">
        <v>30</v>
      </c>
      <c r="Q4" s="24"/>
      <c r="R4" s="24" t="s">
        <v>31</v>
      </c>
      <c r="S4" s="24"/>
    </row>
    <row r="5" spans="1:19" ht="22.5" x14ac:dyDescent="0.15">
      <c r="A5" s="220">
        <f>$A$1</f>
        <v>44287</v>
      </c>
      <c r="B5" s="220"/>
      <c r="C5" s="220"/>
      <c r="D5" s="221">
        <f ca="1">SUM(D11,D17,D23,D29)</f>
        <v>4650</v>
      </c>
      <c r="E5" s="221"/>
      <c r="F5" s="221">
        <f ca="1">SUM(F11,F17,F23,F29)</f>
        <v>495</v>
      </c>
      <c r="G5" s="221"/>
      <c r="H5" s="222">
        <f ca="1">IFERROR(F5/D5,"")</f>
        <v>0.1064516129032258</v>
      </c>
      <c r="I5" s="222"/>
      <c r="J5" s="223">
        <f ca="1">IFERROR(L5/F5,"")</f>
        <v>112.72727272727273</v>
      </c>
      <c r="K5" s="224"/>
      <c r="L5" s="225">
        <f ca="1">SUM(L11,L17,L23,L29)</f>
        <v>55800</v>
      </c>
      <c r="M5" s="225"/>
      <c r="N5" s="221">
        <f ca="1">SUM(N11,N17,N23,N29)</f>
        <v>16</v>
      </c>
      <c r="O5" s="221"/>
      <c r="P5" s="222">
        <f ca="1">IFERROR(N5/F5,"")</f>
        <v>3.2323232323232323E-2</v>
      </c>
      <c r="Q5" s="222"/>
      <c r="R5" s="223">
        <f ca="1">IFERROR(L5/N5,"")</f>
        <v>3487.5</v>
      </c>
      <c r="S5" s="224"/>
    </row>
    <row r="6" spans="1:19" x14ac:dyDescent="0.15">
      <c r="A6" s="232">
        <f>DATE(YEAR(A5),MONTH(A5)-1,1)</f>
        <v>44256</v>
      </c>
      <c r="B6" s="232"/>
      <c r="C6" s="232"/>
      <c r="D6" s="233">
        <f ca="1">SUM(D12,D18,D24,D30)</f>
        <v>11000</v>
      </c>
      <c r="E6" s="233"/>
      <c r="F6" s="233">
        <f ca="1">SUM(F12,F18,F24,F30)</f>
        <v>240</v>
      </c>
      <c r="G6" s="233"/>
      <c r="H6" s="234">
        <f t="shared" ref="H6" ca="1" si="0">IFERROR(F6/D6,"")</f>
        <v>2.181818181818182E-2</v>
      </c>
      <c r="I6" s="234"/>
      <c r="J6" s="235">
        <f t="shared" ref="J6" ca="1" si="1">IFERROR(L6/F6,"")</f>
        <v>220</v>
      </c>
      <c r="K6" s="235"/>
      <c r="L6" s="235">
        <f ca="1">SUM(L12,L18,L24,L30)</f>
        <v>52800</v>
      </c>
      <c r="M6" s="235"/>
      <c r="N6" s="233">
        <f ca="1">SUM(N12,N18,N24,N30)</f>
        <v>23</v>
      </c>
      <c r="O6" s="233"/>
      <c r="P6" s="234">
        <f t="shared" ref="P6" ca="1" si="2">IFERROR(N6/F6,"")</f>
        <v>9.583333333333334E-2</v>
      </c>
      <c r="Q6" s="234"/>
      <c r="R6" s="235">
        <f t="shared" ref="R6" ca="1" si="3">IFERROR(L6/N6,"")</f>
        <v>2295.6521739130435</v>
      </c>
      <c r="S6" s="235"/>
    </row>
    <row r="7" spans="1:19" x14ac:dyDescent="0.15">
      <c r="A7" s="101"/>
      <c r="B7" s="100" t="s">
        <v>42</v>
      </c>
      <c r="C7" s="100"/>
      <c r="D7" s="227">
        <f ca="1">IFERROR(D5-D6,"")</f>
        <v>-6350</v>
      </c>
      <c r="E7" s="227"/>
      <c r="F7" s="227">
        <f ca="1">IFERROR(F5-F6,"")</f>
        <v>255</v>
      </c>
      <c r="G7" s="227"/>
      <c r="H7" s="228">
        <f ca="1">IFERROR(H5-H6,"")</f>
        <v>8.4633431085043981E-2</v>
      </c>
      <c r="I7" s="228"/>
      <c r="J7" s="229">
        <f ca="1">IFERROR(J5-J6,"")</f>
        <v>-107.27272727272727</v>
      </c>
      <c r="K7" s="229"/>
      <c r="L7" s="229">
        <f ca="1">IFERROR(L5-L6,"")</f>
        <v>3000</v>
      </c>
      <c r="M7" s="229"/>
      <c r="N7" s="230">
        <f ca="1">IFERROR(N5-N6,"")</f>
        <v>-7</v>
      </c>
      <c r="O7" s="230"/>
      <c r="P7" s="228">
        <f ca="1">IFERROR(P5-P6,"")</f>
        <v>-6.3510101010101017E-2</v>
      </c>
      <c r="Q7" s="228"/>
      <c r="R7" s="231">
        <f ca="1">IFERROR(R5-R6,"")</f>
        <v>1191.8478260869565</v>
      </c>
      <c r="S7" s="231"/>
    </row>
    <row r="9" spans="1:19" ht="24.75" x14ac:dyDescent="0.15">
      <c r="A9" s="103" t="s">
        <v>120</v>
      </c>
      <c r="B9" s="19"/>
      <c r="C9" s="19"/>
      <c r="D9" s="5"/>
      <c r="E9" s="5"/>
      <c r="F9" s="5"/>
      <c r="G9" s="5"/>
      <c r="H9" s="5"/>
      <c r="I9" s="5"/>
      <c r="J9" s="5"/>
      <c r="K9" s="5"/>
      <c r="L9" s="5"/>
      <c r="M9" s="5"/>
      <c r="N9" s="5"/>
      <c r="O9" s="5"/>
      <c r="P9" s="5"/>
      <c r="Q9" s="5"/>
      <c r="R9" s="5"/>
      <c r="S9" s="5"/>
    </row>
    <row r="10" spans="1:19" x14ac:dyDescent="0.15">
      <c r="A10" s="24" t="s">
        <v>23</v>
      </c>
      <c r="B10" s="24"/>
      <c r="C10" s="24"/>
      <c r="D10" s="24" t="s">
        <v>24</v>
      </c>
      <c r="E10" s="24"/>
      <c r="F10" s="24" t="s">
        <v>25</v>
      </c>
      <c r="G10" s="24"/>
      <c r="H10" s="24" t="s">
        <v>26</v>
      </c>
      <c r="I10" s="24"/>
      <c r="J10" s="24" t="s">
        <v>27</v>
      </c>
      <c r="K10" s="24"/>
      <c r="L10" s="24" t="s">
        <v>28</v>
      </c>
      <c r="M10" s="24"/>
      <c r="N10" s="24" t="s">
        <v>29</v>
      </c>
      <c r="O10" s="24"/>
      <c r="P10" s="24" t="s">
        <v>30</v>
      </c>
      <c r="Q10" s="24"/>
      <c r="R10" s="24" t="s">
        <v>31</v>
      </c>
      <c r="S10" s="24"/>
    </row>
    <row r="11" spans="1:19" ht="22.5" x14ac:dyDescent="0.15">
      <c r="A11" s="220">
        <f>$A$1</f>
        <v>44287</v>
      </c>
      <c r="B11" s="220"/>
      <c r="C11" s="220"/>
      <c r="D11" s="221">
        <f ca="1">IFERROR(VLOOKUP(TEXT($A11,"yyyy/mm"),INDIRECT("yss_raw!B:J"),2,0),"")</f>
        <v>4650</v>
      </c>
      <c r="E11" s="221"/>
      <c r="F11" s="221">
        <f ca="1">IFERROR(VLOOKUP(TEXT($A11,"yyyy/mm"),INDIRECT("yss_raw!B:J"),3,0),"")</f>
        <v>495</v>
      </c>
      <c r="G11" s="221"/>
      <c r="H11" s="222">
        <f ca="1">IFERROR(F11/D11,"")</f>
        <v>0.1064516129032258</v>
      </c>
      <c r="I11" s="222"/>
      <c r="J11" s="223">
        <f ca="1">IFERROR(L11/F11,"")</f>
        <v>112.72727272727273</v>
      </c>
      <c r="K11" s="224"/>
      <c r="L11" s="225">
        <f ca="1">IFERROR(VLOOKUP(TEXT($A11,"yyyy/mm"),INDIRECT("yss_raw!B:J"),5,0),"")</f>
        <v>55800</v>
      </c>
      <c r="M11" s="225"/>
      <c r="N11" s="221">
        <f ca="1">IFERROR(VLOOKUP(TEXT($A11,"yyyy/mm"),INDIRECT("yss_raw!B:J"),8,0),"")</f>
        <v>16</v>
      </c>
      <c r="O11" s="221"/>
      <c r="P11" s="222">
        <f ca="1">IFERROR(N11/F11,"")</f>
        <v>3.2323232323232323E-2</v>
      </c>
      <c r="Q11" s="222"/>
      <c r="R11" s="223">
        <f ca="1">IFERROR(L11/N11,"")</f>
        <v>3487.5</v>
      </c>
      <c r="S11" s="224"/>
    </row>
    <row r="12" spans="1:19" x14ac:dyDescent="0.15">
      <c r="A12" s="232">
        <f>DATE(YEAR(A11),MONTH(A11)-1,1)</f>
        <v>44256</v>
      </c>
      <c r="B12" s="232"/>
      <c r="C12" s="232"/>
      <c r="D12" s="233">
        <f t="shared" ref="D12" ca="1" si="4">IFERROR(VLOOKUP(TEXT($A12,"yyyy/mm"),INDIRECT("yss_raw!B:J"),2,0),"")</f>
        <v>11000</v>
      </c>
      <c r="E12" s="233"/>
      <c r="F12" s="233">
        <f t="shared" ref="F12" ca="1" si="5">IFERROR(VLOOKUP(TEXT($A12,"yyyy/mm"),INDIRECT("yss_raw!B:J"),3,0),"")</f>
        <v>240</v>
      </c>
      <c r="G12" s="233"/>
      <c r="H12" s="234">
        <f t="shared" ref="H12" ca="1" si="6">IFERROR(F12/D12,"")</f>
        <v>2.181818181818182E-2</v>
      </c>
      <c r="I12" s="234"/>
      <c r="J12" s="235">
        <f t="shared" ref="J12" ca="1" si="7">IFERROR(L12/F12,"")</f>
        <v>220</v>
      </c>
      <c r="K12" s="235"/>
      <c r="L12" s="235">
        <f t="shared" ref="L12" ca="1" si="8">IFERROR(VLOOKUP(TEXT($A12,"yyyy/mm"),INDIRECT("yss_raw!B:J"),5,0),"")</f>
        <v>52800</v>
      </c>
      <c r="M12" s="235"/>
      <c r="N12" s="233">
        <f t="shared" ref="N12" ca="1" si="9">IFERROR(VLOOKUP(TEXT($A12,"yyyy/mm"),INDIRECT("yss_raw!B:J"),8,0),"")</f>
        <v>23</v>
      </c>
      <c r="O12" s="233"/>
      <c r="P12" s="234">
        <f t="shared" ref="P12" ca="1" si="10">IFERROR(N12/F12,"")</f>
        <v>9.583333333333334E-2</v>
      </c>
      <c r="Q12" s="234"/>
      <c r="R12" s="235">
        <f t="shared" ref="R12" ca="1" si="11">IFERROR(L12/N12,"")</f>
        <v>2295.6521739130435</v>
      </c>
      <c r="S12" s="235"/>
    </row>
    <row r="13" spans="1:19" x14ac:dyDescent="0.15">
      <c r="A13" s="101"/>
      <c r="B13" s="100" t="s">
        <v>42</v>
      </c>
      <c r="C13" s="100"/>
      <c r="D13" s="227">
        <f ca="1">IFERROR(D11-D12,"")</f>
        <v>-6350</v>
      </c>
      <c r="E13" s="227"/>
      <c r="F13" s="227">
        <f ca="1">IFERROR(F11-F12,"")</f>
        <v>255</v>
      </c>
      <c r="G13" s="227"/>
      <c r="H13" s="228">
        <f ca="1">IFERROR(H11-H12,"")</f>
        <v>8.4633431085043981E-2</v>
      </c>
      <c r="I13" s="228"/>
      <c r="J13" s="229">
        <f ca="1">IFERROR(J11-J12,"")</f>
        <v>-107.27272727272727</v>
      </c>
      <c r="K13" s="229"/>
      <c r="L13" s="229">
        <f ca="1">IFERROR(L11-L12,"")</f>
        <v>3000</v>
      </c>
      <c r="M13" s="229"/>
      <c r="N13" s="230">
        <f ca="1">IFERROR(N11-N12,"")</f>
        <v>-7</v>
      </c>
      <c r="O13" s="230"/>
      <c r="P13" s="228">
        <f ca="1">IFERROR(P11-P12,"")</f>
        <v>-6.3510101010101017E-2</v>
      </c>
      <c r="Q13" s="228"/>
      <c r="R13" s="231">
        <f ca="1">IFERROR(R11-R12,"")</f>
        <v>1191.8478260869565</v>
      </c>
      <c r="S13" s="231"/>
    </row>
    <row r="15" spans="1:19" ht="24.75" x14ac:dyDescent="0.15">
      <c r="A15" s="103" t="s">
        <v>121</v>
      </c>
      <c r="B15" s="19"/>
      <c r="C15" s="19"/>
      <c r="D15" s="5"/>
      <c r="E15" s="5"/>
      <c r="F15" s="5"/>
      <c r="G15" s="5"/>
      <c r="H15" s="5"/>
      <c r="I15" s="5"/>
      <c r="J15" s="5"/>
      <c r="K15" s="5"/>
      <c r="L15" s="5"/>
      <c r="M15" s="5"/>
      <c r="N15" s="5"/>
      <c r="O15" s="5"/>
      <c r="P15" s="5"/>
      <c r="Q15" s="5"/>
      <c r="R15" s="5"/>
      <c r="S15" s="5"/>
    </row>
    <row r="16" spans="1:19" x14ac:dyDescent="0.15">
      <c r="A16" s="24" t="s">
        <v>23</v>
      </c>
      <c r="B16" s="24"/>
      <c r="C16" s="24"/>
      <c r="D16" s="24" t="s">
        <v>24</v>
      </c>
      <c r="E16" s="24"/>
      <c r="F16" s="24" t="s">
        <v>25</v>
      </c>
      <c r="G16" s="24"/>
      <c r="H16" s="24" t="s">
        <v>26</v>
      </c>
      <c r="I16" s="24"/>
      <c r="J16" s="24" t="s">
        <v>27</v>
      </c>
      <c r="K16" s="24"/>
      <c r="L16" s="24" t="s">
        <v>28</v>
      </c>
      <c r="M16" s="24"/>
      <c r="N16" s="24" t="s">
        <v>29</v>
      </c>
      <c r="O16" s="24"/>
      <c r="P16" s="24" t="s">
        <v>30</v>
      </c>
      <c r="Q16" s="24"/>
      <c r="R16" s="24" t="s">
        <v>31</v>
      </c>
      <c r="S16" s="24"/>
    </row>
    <row r="17" spans="1:19" ht="22.5" x14ac:dyDescent="0.15">
      <c r="A17" s="220">
        <f>$A$1</f>
        <v>44287</v>
      </c>
      <c r="B17" s="220"/>
      <c r="C17" s="220"/>
      <c r="D17" s="221" t="str">
        <f ca="1">IFERROR(VLOOKUP(TEXT($A17,"yyyy/mm"),INDIRECT("ydn_raw!B:J"),2,0),"")</f>
        <v/>
      </c>
      <c r="E17" s="221"/>
      <c r="F17" s="221" t="str">
        <f ca="1">IFERROR(VLOOKUP(TEXT($A17,"yyyy/mm"),INDIRECT("ydn_raw!B:J"),3,0),"")</f>
        <v/>
      </c>
      <c r="G17" s="221"/>
      <c r="H17" s="222" t="str">
        <f ca="1">IFERROR(F17/D17,"")</f>
        <v/>
      </c>
      <c r="I17" s="222"/>
      <c r="J17" s="223" t="str">
        <f ca="1">IFERROR(L17/F17,"")</f>
        <v/>
      </c>
      <c r="K17" s="224"/>
      <c r="L17" s="225" t="str">
        <f ca="1">IFERROR(VLOOKUP(TEXT($A17,"yyyy/mm"),INDIRECT("ydn_raw!B:J"),5,0),"")</f>
        <v/>
      </c>
      <c r="M17" s="225"/>
      <c r="N17" s="221" t="str">
        <f ca="1">IFERROR(VLOOKUP(TEXT($A17,"yyyy/mm"),INDIRECT("ydn_raw!B:J"),8,0),"")</f>
        <v/>
      </c>
      <c r="O17" s="221"/>
      <c r="P17" s="222" t="str">
        <f ca="1">IFERROR(N17/F17,"")</f>
        <v/>
      </c>
      <c r="Q17" s="222"/>
      <c r="R17" s="223" t="str">
        <f ca="1">IFERROR(L17/N17,"")</f>
        <v/>
      </c>
      <c r="S17" s="224"/>
    </row>
    <row r="18" spans="1:19" x14ac:dyDescent="0.15">
      <c r="A18" s="232">
        <f>DATE(YEAR(A17),MONTH(A17)-1,1)</f>
        <v>44256</v>
      </c>
      <c r="B18" s="232"/>
      <c r="C18" s="232"/>
      <c r="D18" s="233" t="str">
        <f ca="1">IFERROR(VLOOKUP(TEXT($A18,"yyyy/mm"),INDIRECT("ydn_raw!B:J"),2,0),"")</f>
        <v/>
      </c>
      <c r="E18" s="233"/>
      <c r="F18" s="233" t="str">
        <f ca="1">IFERROR(VLOOKUP(TEXT($A18,"yyyy/mm"),INDIRECT("ydn_raw!B:J"),3,0),"")</f>
        <v/>
      </c>
      <c r="G18" s="233"/>
      <c r="H18" s="234" t="str">
        <f t="shared" ref="H18" ca="1" si="12">IFERROR(F18/D18,"")</f>
        <v/>
      </c>
      <c r="I18" s="234"/>
      <c r="J18" s="235" t="str">
        <f t="shared" ref="J18" ca="1" si="13">IFERROR(L18/F18,"")</f>
        <v/>
      </c>
      <c r="K18" s="235"/>
      <c r="L18" s="235" t="str">
        <f ca="1">IFERROR(VLOOKUP(TEXT($A18,"yyyy/mm"),INDIRECT("ydn_raw!B:J"),5,0),"")</f>
        <v/>
      </c>
      <c r="M18" s="235"/>
      <c r="N18" s="233" t="str">
        <f ca="1">IFERROR(VLOOKUP(TEXT($A18,"yyyy/mm"),INDIRECT("ydn_raw!B:J"),8,0),"")</f>
        <v/>
      </c>
      <c r="O18" s="233"/>
      <c r="P18" s="234" t="str">
        <f t="shared" ref="P18" ca="1" si="14">IFERROR(N18/F18,"")</f>
        <v/>
      </c>
      <c r="Q18" s="234"/>
      <c r="R18" s="235" t="str">
        <f t="shared" ref="R18" ca="1" si="15">IFERROR(L18/N18,"")</f>
        <v/>
      </c>
      <c r="S18" s="235"/>
    </row>
    <row r="19" spans="1:19" x14ac:dyDescent="0.15">
      <c r="A19" s="101"/>
      <c r="B19" s="100" t="s">
        <v>42</v>
      </c>
      <c r="C19" s="100"/>
      <c r="D19" s="227" t="str">
        <f ca="1">IFERROR(D17-D18,"")</f>
        <v/>
      </c>
      <c r="E19" s="227"/>
      <c r="F19" s="227" t="str">
        <f ca="1">IFERROR(F17-F18,"")</f>
        <v/>
      </c>
      <c r="G19" s="227"/>
      <c r="H19" s="228" t="str">
        <f ca="1">IFERROR(H17-H18,"")</f>
        <v/>
      </c>
      <c r="I19" s="228"/>
      <c r="J19" s="229" t="str">
        <f ca="1">IFERROR(J17-J18,"")</f>
        <v/>
      </c>
      <c r="K19" s="229"/>
      <c r="L19" s="229" t="str">
        <f ca="1">IFERROR(L17-L18,"")</f>
        <v/>
      </c>
      <c r="M19" s="229"/>
      <c r="N19" s="230" t="str">
        <f ca="1">IFERROR(N17-N18,"")</f>
        <v/>
      </c>
      <c r="O19" s="230"/>
      <c r="P19" s="228" t="str">
        <f ca="1">IFERROR(P17-P18,"")</f>
        <v/>
      </c>
      <c r="Q19" s="228"/>
      <c r="R19" s="231" t="str">
        <f ca="1">IFERROR(R17-R18,"")</f>
        <v/>
      </c>
      <c r="S19" s="231"/>
    </row>
    <row r="21" spans="1:19" ht="24.75" x14ac:dyDescent="0.15">
      <c r="A21" s="103" t="s">
        <v>122</v>
      </c>
      <c r="B21" s="19"/>
      <c r="C21" s="19"/>
      <c r="D21" s="5"/>
      <c r="E21" s="5"/>
      <c r="F21" s="5"/>
      <c r="G21" s="5"/>
      <c r="H21" s="5"/>
      <c r="I21" s="5"/>
      <c r="J21" s="5"/>
      <c r="K21" s="5"/>
      <c r="L21" s="5"/>
      <c r="M21" s="5"/>
      <c r="N21" s="5"/>
      <c r="O21" s="5"/>
      <c r="P21" s="5"/>
      <c r="Q21" s="5"/>
      <c r="R21" s="5"/>
      <c r="S21" s="5"/>
    </row>
    <row r="22" spans="1:19" x14ac:dyDescent="0.15">
      <c r="A22" s="24" t="s">
        <v>23</v>
      </c>
      <c r="B22" s="24"/>
      <c r="C22" s="24"/>
      <c r="D22" s="24" t="s">
        <v>24</v>
      </c>
      <c r="E22" s="24"/>
      <c r="F22" s="24" t="s">
        <v>25</v>
      </c>
      <c r="G22" s="24"/>
      <c r="H22" s="24" t="s">
        <v>26</v>
      </c>
      <c r="I22" s="24"/>
      <c r="J22" s="24" t="s">
        <v>27</v>
      </c>
      <c r="K22" s="24"/>
      <c r="L22" s="24" t="s">
        <v>28</v>
      </c>
      <c r="M22" s="24"/>
      <c r="N22" s="24" t="s">
        <v>29</v>
      </c>
      <c r="O22" s="24"/>
      <c r="P22" s="24" t="s">
        <v>30</v>
      </c>
      <c r="Q22" s="24"/>
      <c r="R22" s="24" t="s">
        <v>31</v>
      </c>
      <c r="S22" s="24"/>
    </row>
    <row r="23" spans="1:19" ht="22.5" x14ac:dyDescent="0.15">
      <c r="A23" s="220">
        <f>$A$1</f>
        <v>44287</v>
      </c>
      <c r="B23" s="220"/>
      <c r="C23" s="220"/>
      <c r="D23" s="221" t="str">
        <f ca="1">IFERROR(VLOOKUP(TEXT($A23,"yyyy/mm"),INDIRECT("gsn_raw!B:J"),2,0),"")</f>
        <v/>
      </c>
      <c r="E23" s="221"/>
      <c r="F23" s="221" t="str">
        <f ca="1">IFERROR(VLOOKUP(TEXT($A23,"yyyy/mm"),INDIRECT("gsn_raw!B:J"),3,0),"")</f>
        <v/>
      </c>
      <c r="G23" s="221"/>
      <c r="H23" s="222" t="str">
        <f ca="1">IFERROR(F23/D23,"")</f>
        <v/>
      </c>
      <c r="I23" s="222"/>
      <c r="J23" s="223" t="str">
        <f ca="1">IFERROR(L23/F23,"")</f>
        <v/>
      </c>
      <c r="K23" s="224"/>
      <c r="L23" s="225" t="str">
        <f ca="1">IFERROR(VLOOKUP(TEXT($A23,"yyyy/mm"),INDIRECT("gsn_raw!B:J"),5,0),"")</f>
        <v/>
      </c>
      <c r="M23" s="225"/>
      <c r="N23" s="221" t="str">
        <f ca="1">IFERROR(VLOOKUP(TEXT($A23,"yyyy/mm"),INDIRECT("gsn_raw!B:J"),8,0),"")</f>
        <v/>
      </c>
      <c r="O23" s="221"/>
      <c r="P23" s="222" t="str">
        <f ca="1">IFERROR(N23/F23,"")</f>
        <v/>
      </c>
      <c r="Q23" s="222"/>
      <c r="R23" s="223" t="str">
        <f ca="1">IFERROR(L23/N23,"")</f>
        <v/>
      </c>
      <c r="S23" s="224"/>
    </row>
    <row r="24" spans="1:19" x14ac:dyDescent="0.15">
      <c r="A24" s="232">
        <f>DATE(YEAR(A23),MONTH(A23)-1,1)</f>
        <v>44256</v>
      </c>
      <c r="B24" s="232"/>
      <c r="C24" s="232"/>
      <c r="D24" s="233" t="str">
        <f ca="1">IFERROR(VLOOKUP(TEXT($A24,"yyyy/mm"),INDIRECT("gsn_raw!B:J"),2,0),"")</f>
        <v/>
      </c>
      <c r="E24" s="233"/>
      <c r="F24" s="233" t="str">
        <f ca="1">IFERROR(VLOOKUP(TEXT($A24,"yyyy/mm"),INDIRECT("gsn_raw!B:J"),3,0),"")</f>
        <v/>
      </c>
      <c r="G24" s="233"/>
      <c r="H24" s="234" t="str">
        <f t="shared" ref="H24" ca="1" si="16">IFERROR(F24/D24,"")</f>
        <v/>
      </c>
      <c r="I24" s="234"/>
      <c r="J24" s="235" t="str">
        <f t="shared" ref="J24" ca="1" si="17">IFERROR(L24/F24,"")</f>
        <v/>
      </c>
      <c r="K24" s="235"/>
      <c r="L24" s="235" t="str">
        <f ca="1">IFERROR(VLOOKUP(TEXT($A24,"yyyy/mm"),INDIRECT("gsn_raw!B:J"),5,0),"")</f>
        <v/>
      </c>
      <c r="M24" s="235"/>
      <c r="N24" s="233" t="str">
        <f ca="1">IFERROR(VLOOKUP(TEXT($A24,"yyyy/mm"),INDIRECT("gsn_raw!B:J"),8,0),"")</f>
        <v/>
      </c>
      <c r="O24" s="233"/>
      <c r="P24" s="234" t="str">
        <f t="shared" ref="P24" ca="1" si="18">IFERROR(N24/F24,"")</f>
        <v/>
      </c>
      <c r="Q24" s="234"/>
      <c r="R24" s="235" t="str">
        <f t="shared" ref="R24" ca="1" si="19">IFERROR(L24/N24,"")</f>
        <v/>
      </c>
      <c r="S24" s="235"/>
    </row>
    <row r="25" spans="1:19" x14ac:dyDescent="0.15">
      <c r="A25" s="101"/>
      <c r="B25" s="100" t="s">
        <v>42</v>
      </c>
      <c r="C25" s="100"/>
      <c r="D25" s="227" t="str">
        <f ca="1">IFERROR(D23-D24,"")</f>
        <v/>
      </c>
      <c r="E25" s="227"/>
      <c r="F25" s="227" t="str">
        <f ca="1">IFERROR(F23-F24,"")</f>
        <v/>
      </c>
      <c r="G25" s="227"/>
      <c r="H25" s="228" t="str">
        <f ca="1">IFERROR(H23-H24,"")</f>
        <v/>
      </c>
      <c r="I25" s="228"/>
      <c r="J25" s="229" t="str">
        <f ca="1">IFERROR(J23-J24,"")</f>
        <v/>
      </c>
      <c r="K25" s="229"/>
      <c r="L25" s="229" t="str">
        <f ca="1">IFERROR(L23-L24,"")</f>
        <v/>
      </c>
      <c r="M25" s="229"/>
      <c r="N25" s="230" t="str">
        <f ca="1">IFERROR(N23-N24,"")</f>
        <v/>
      </c>
      <c r="O25" s="230"/>
      <c r="P25" s="228" t="str">
        <f ca="1">IFERROR(P23-P24,"")</f>
        <v/>
      </c>
      <c r="Q25" s="228"/>
      <c r="R25" s="231" t="str">
        <f ca="1">IFERROR(R23-R24,"")</f>
        <v/>
      </c>
      <c r="S25" s="231"/>
    </row>
    <row r="27" spans="1:19" ht="24.75" x14ac:dyDescent="0.15">
      <c r="A27" s="103" t="s">
        <v>123</v>
      </c>
      <c r="B27" s="19"/>
      <c r="C27" s="19"/>
      <c r="D27" s="5"/>
      <c r="E27" s="5"/>
      <c r="F27" s="5"/>
      <c r="G27" s="5"/>
      <c r="H27" s="5"/>
      <c r="I27" s="5"/>
      <c r="J27" s="5"/>
      <c r="K27" s="5"/>
      <c r="L27" s="5"/>
      <c r="M27" s="5"/>
      <c r="N27" s="5"/>
      <c r="O27" s="5"/>
      <c r="P27" s="5"/>
      <c r="Q27" s="5"/>
      <c r="R27" s="5"/>
      <c r="S27" s="5"/>
    </row>
    <row r="28" spans="1:19" x14ac:dyDescent="0.15">
      <c r="A28" s="24" t="s">
        <v>23</v>
      </c>
      <c r="B28" s="24"/>
      <c r="C28" s="24"/>
      <c r="D28" s="24" t="s">
        <v>24</v>
      </c>
      <c r="E28" s="24"/>
      <c r="F28" s="24" t="s">
        <v>25</v>
      </c>
      <c r="G28" s="24"/>
      <c r="H28" s="24" t="s">
        <v>26</v>
      </c>
      <c r="I28" s="24"/>
      <c r="J28" s="24" t="s">
        <v>27</v>
      </c>
      <c r="K28" s="24"/>
      <c r="L28" s="24" t="s">
        <v>28</v>
      </c>
      <c r="M28" s="24"/>
      <c r="N28" s="24" t="s">
        <v>29</v>
      </c>
      <c r="O28" s="24"/>
      <c r="P28" s="24" t="s">
        <v>30</v>
      </c>
      <c r="Q28" s="24"/>
      <c r="R28" s="24" t="s">
        <v>31</v>
      </c>
      <c r="S28" s="24"/>
    </row>
    <row r="29" spans="1:19" ht="22.5" x14ac:dyDescent="0.15">
      <c r="A29" s="220">
        <f>$A$1</f>
        <v>44287</v>
      </c>
      <c r="B29" s="220"/>
      <c r="C29" s="220"/>
      <c r="D29" s="221" t="str">
        <f ca="1">IFERROR(VLOOKUP(TEXT($A29,"yyyy/mm"),INDIRECT("gdn_raw!B:J"),2,0),"")</f>
        <v/>
      </c>
      <c r="E29" s="221"/>
      <c r="F29" s="221" t="str">
        <f ca="1">IFERROR(VLOOKUP(TEXT($A29,"yyyy/mm"),INDIRECT("gdn_raw!B:J"),3,0),"")</f>
        <v/>
      </c>
      <c r="G29" s="221"/>
      <c r="H29" s="222" t="str">
        <f ca="1">IFERROR(F29/D29,"")</f>
        <v/>
      </c>
      <c r="I29" s="222"/>
      <c r="J29" s="223" t="str">
        <f ca="1">IFERROR(L29/F29,"")</f>
        <v/>
      </c>
      <c r="K29" s="224"/>
      <c r="L29" s="225" t="str">
        <f ca="1">IFERROR(VLOOKUP(TEXT($A29,"yyyy/mm"),INDIRECT("gdn_raw!B:J"),5,0),"")</f>
        <v/>
      </c>
      <c r="M29" s="225"/>
      <c r="N29" s="221" t="str">
        <f ca="1">IFERROR(VLOOKUP(TEXT($A29,"yyyy/mm"),INDIRECT("gdn_raw!B:J"),8,0),"")</f>
        <v/>
      </c>
      <c r="O29" s="221"/>
      <c r="P29" s="222" t="str">
        <f ca="1">IFERROR(N29/F29,"")</f>
        <v/>
      </c>
      <c r="Q29" s="222"/>
      <c r="R29" s="223" t="str">
        <f ca="1">IFERROR(L29/N29,"")</f>
        <v/>
      </c>
      <c r="S29" s="224"/>
    </row>
    <row r="30" spans="1:19" x14ac:dyDescent="0.15">
      <c r="A30" s="232">
        <f>DATE(YEAR(A29),MONTH(A29)-1,1)</f>
        <v>44256</v>
      </c>
      <c r="B30" s="232"/>
      <c r="C30" s="232"/>
      <c r="D30" s="233" t="str">
        <f ca="1">IFERROR(VLOOKUP(TEXT($A30,"yyyy/mm"),INDIRECT("gdn_raw!B:J"),2,0),"")</f>
        <v/>
      </c>
      <c r="E30" s="233"/>
      <c r="F30" s="233" t="str">
        <f ca="1">IFERROR(VLOOKUP(TEXT($A30,"yyyy/mm"),INDIRECT("gdn_raw!B:J"),3,0),"")</f>
        <v/>
      </c>
      <c r="G30" s="233"/>
      <c r="H30" s="234" t="str">
        <f t="shared" ref="H30" ca="1" si="20">IFERROR(F30/D30,"")</f>
        <v/>
      </c>
      <c r="I30" s="234"/>
      <c r="J30" s="235" t="str">
        <f t="shared" ref="J30" ca="1" si="21">IFERROR(L30/F30,"")</f>
        <v/>
      </c>
      <c r="K30" s="235"/>
      <c r="L30" s="235" t="str">
        <f ca="1">IFERROR(VLOOKUP(TEXT($A30,"yyyy/mm"),INDIRECT("gdn_raw!B:J"),5,0),"")</f>
        <v/>
      </c>
      <c r="M30" s="235"/>
      <c r="N30" s="233" t="str">
        <f ca="1">IFERROR(VLOOKUP(TEXT($A30,"yyyy/mm"),INDIRECT("gdn_raw!B:J"),8,0),"")</f>
        <v/>
      </c>
      <c r="O30" s="233"/>
      <c r="P30" s="234" t="str">
        <f t="shared" ref="P30" ca="1" si="22">IFERROR(N30/F30,"")</f>
        <v/>
      </c>
      <c r="Q30" s="234"/>
      <c r="R30" s="235" t="str">
        <f t="shared" ref="R30" ca="1" si="23">IFERROR(L30/N30,"")</f>
        <v/>
      </c>
      <c r="S30" s="235"/>
    </row>
    <row r="31" spans="1:19" x14ac:dyDescent="0.15">
      <c r="A31" s="101"/>
      <c r="B31" s="100" t="s">
        <v>42</v>
      </c>
      <c r="C31" s="100"/>
      <c r="D31" s="227" t="str">
        <f ca="1">IFERROR(D29-D30,"")</f>
        <v/>
      </c>
      <c r="E31" s="227"/>
      <c r="F31" s="227" t="str">
        <f ca="1">IFERROR(F29-F30,"")</f>
        <v/>
      </c>
      <c r="G31" s="227"/>
      <c r="H31" s="228" t="str">
        <f ca="1">IFERROR(H29-H30,"")</f>
        <v/>
      </c>
      <c r="I31" s="228"/>
      <c r="J31" s="229" t="str">
        <f ca="1">IFERROR(J29-J30,"")</f>
        <v/>
      </c>
      <c r="K31" s="229"/>
      <c r="L31" s="229" t="str">
        <f ca="1">IFERROR(L29-L30,"")</f>
        <v/>
      </c>
      <c r="M31" s="229"/>
      <c r="N31" s="230" t="str">
        <f ca="1">IFERROR(N29-N30,"")</f>
        <v/>
      </c>
      <c r="O31" s="230"/>
      <c r="P31" s="228" t="str">
        <f ca="1">IFERROR(P29-P30,"")</f>
        <v/>
      </c>
      <c r="Q31" s="228"/>
      <c r="R31" s="231" t="str">
        <f ca="1">IFERROR(R29-R30,"")</f>
        <v/>
      </c>
      <c r="S31" s="231"/>
    </row>
  </sheetData>
  <mergeCells count="131">
    <mergeCell ref="P30:Q30"/>
    <mergeCell ref="R30:S30"/>
    <mergeCell ref="D31:E31"/>
    <mergeCell ref="F31:G31"/>
    <mergeCell ref="H31:I31"/>
    <mergeCell ref="J31:K31"/>
    <mergeCell ref="L31:M31"/>
    <mergeCell ref="N31:O31"/>
    <mergeCell ref="P31:Q31"/>
    <mergeCell ref="R31:S31"/>
    <mergeCell ref="A30:C30"/>
    <mergeCell ref="D30:E30"/>
    <mergeCell ref="F30:G30"/>
    <mergeCell ref="H30:I30"/>
    <mergeCell ref="J30:K30"/>
    <mergeCell ref="L30:M30"/>
    <mergeCell ref="N30:O30"/>
    <mergeCell ref="A29:C29"/>
    <mergeCell ref="D29:E29"/>
    <mergeCell ref="F29:G29"/>
    <mergeCell ref="H29:I29"/>
    <mergeCell ref="J29:K29"/>
    <mergeCell ref="L29:M29"/>
    <mergeCell ref="D25:E25"/>
    <mergeCell ref="F25:G25"/>
    <mergeCell ref="H25:I25"/>
    <mergeCell ref="J25:K25"/>
    <mergeCell ref="L25:M25"/>
    <mergeCell ref="N25:O25"/>
    <mergeCell ref="P25:Q25"/>
    <mergeCell ref="R25:S25"/>
    <mergeCell ref="N29:O29"/>
    <mergeCell ref="P29:Q29"/>
    <mergeCell ref="R29:S29"/>
    <mergeCell ref="N23:O23"/>
    <mergeCell ref="P23:Q23"/>
    <mergeCell ref="R23:S23"/>
    <mergeCell ref="A24:C24"/>
    <mergeCell ref="D24:E24"/>
    <mergeCell ref="F24:G24"/>
    <mergeCell ref="H24:I24"/>
    <mergeCell ref="J24:K24"/>
    <mergeCell ref="L24:M24"/>
    <mergeCell ref="N24:O24"/>
    <mergeCell ref="A23:C23"/>
    <mergeCell ref="D23:E23"/>
    <mergeCell ref="F23:G23"/>
    <mergeCell ref="H23:I23"/>
    <mergeCell ref="J23:K23"/>
    <mergeCell ref="L23:M23"/>
    <mergeCell ref="P24:Q24"/>
    <mergeCell ref="R24:S24"/>
    <mergeCell ref="P18:Q18"/>
    <mergeCell ref="R18:S18"/>
    <mergeCell ref="D19:E19"/>
    <mergeCell ref="F19:G19"/>
    <mergeCell ref="H19:I19"/>
    <mergeCell ref="J19:K19"/>
    <mergeCell ref="L19:M19"/>
    <mergeCell ref="N19:O19"/>
    <mergeCell ref="P19:Q19"/>
    <mergeCell ref="R19:S19"/>
    <mergeCell ref="A18:C18"/>
    <mergeCell ref="D18:E18"/>
    <mergeCell ref="F18:G18"/>
    <mergeCell ref="H18:I18"/>
    <mergeCell ref="J18:K18"/>
    <mergeCell ref="L18:M18"/>
    <mergeCell ref="N18:O18"/>
    <mergeCell ref="A17:C17"/>
    <mergeCell ref="D17:E17"/>
    <mergeCell ref="F17:G17"/>
    <mergeCell ref="H17:I17"/>
    <mergeCell ref="J17:K17"/>
    <mergeCell ref="L17:M17"/>
    <mergeCell ref="D13:E13"/>
    <mergeCell ref="F13:G13"/>
    <mergeCell ref="H13:I13"/>
    <mergeCell ref="J13:K13"/>
    <mergeCell ref="L13:M13"/>
    <mergeCell ref="N13:O13"/>
    <mergeCell ref="P13:Q13"/>
    <mergeCell ref="R13:S13"/>
    <mergeCell ref="N17:O17"/>
    <mergeCell ref="P17:Q17"/>
    <mergeCell ref="R17:S17"/>
    <mergeCell ref="N11:O11"/>
    <mergeCell ref="P11:Q11"/>
    <mergeCell ref="R11:S11"/>
    <mergeCell ref="A12:C12"/>
    <mergeCell ref="D12:E12"/>
    <mergeCell ref="F12:G12"/>
    <mergeCell ref="H12:I12"/>
    <mergeCell ref="J12:K12"/>
    <mergeCell ref="L12:M12"/>
    <mergeCell ref="N12:O12"/>
    <mergeCell ref="A11:C11"/>
    <mergeCell ref="D11:E11"/>
    <mergeCell ref="F11:G11"/>
    <mergeCell ref="H11:I11"/>
    <mergeCell ref="J11:K11"/>
    <mergeCell ref="L11:M11"/>
    <mergeCell ref="P12:Q12"/>
    <mergeCell ref="R12:S12"/>
    <mergeCell ref="D7:E7"/>
    <mergeCell ref="F7:G7"/>
    <mergeCell ref="H7:I7"/>
    <mergeCell ref="J7:K7"/>
    <mergeCell ref="L7:M7"/>
    <mergeCell ref="N7:O7"/>
    <mergeCell ref="P7:Q7"/>
    <mergeCell ref="R7:S7"/>
    <mergeCell ref="A6:C6"/>
    <mergeCell ref="D6:E6"/>
    <mergeCell ref="F6:G6"/>
    <mergeCell ref="H6:I6"/>
    <mergeCell ref="J6:K6"/>
    <mergeCell ref="L6:M6"/>
    <mergeCell ref="N6:O6"/>
    <mergeCell ref="P6:Q6"/>
    <mergeCell ref="R6:S6"/>
    <mergeCell ref="A5:C5"/>
    <mergeCell ref="D5:E5"/>
    <mergeCell ref="F5:G5"/>
    <mergeCell ref="H5:I5"/>
    <mergeCell ref="J5:K5"/>
    <mergeCell ref="L5:M5"/>
    <mergeCell ref="N5:O5"/>
    <mergeCell ref="P5:Q5"/>
    <mergeCell ref="A1:S1"/>
    <mergeCell ref="R5:S5"/>
  </mergeCells>
  <phoneticPr fontId="3"/>
  <printOptions horizontalCentered="1"/>
  <pageMargins left="0.59055118110236227" right="0.59055118110236227" top="0.59055118110236227" bottom="0.59055118110236227"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31"/>
  <sheetViews>
    <sheetView showGridLines="0" view="pageBreakPreview" zoomScale="60" zoomScaleNormal="80" zoomScalePageLayoutView="50" workbookViewId="0">
      <selection sqref="A1:S1"/>
    </sheetView>
  </sheetViews>
  <sheetFormatPr defaultColWidth="9" defaultRowHeight="18.75" x14ac:dyDescent="0.15"/>
  <cols>
    <col min="1" max="19" width="10.625" style="1" customWidth="1"/>
    <col min="20" max="16384" width="9" style="1"/>
  </cols>
  <sheetData>
    <row r="1" spans="1:19" ht="40.5" customHeight="1" x14ac:dyDescent="0.15">
      <c r="A1" s="242">
        <v>44287</v>
      </c>
      <c r="B1" s="242"/>
      <c r="C1" s="242"/>
      <c r="D1" s="242"/>
      <c r="E1" s="242"/>
      <c r="F1" s="242"/>
      <c r="G1" s="242"/>
      <c r="H1" s="242"/>
      <c r="I1" s="242"/>
      <c r="J1" s="242"/>
      <c r="K1" s="242"/>
      <c r="L1" s="242"/>
      <c r="M1" s="242"/>
      <c r="N1" s="242"/>
      <c r="O1" s="242"/>
      <c r="P1" s="242"/>
      <c r="Q1" s="242"/>
      <c r="R1" s="242"/>
      <c r="S1" s="242"/>
    </row>
    <row r="3" spans="1:19" ht="24.75" x14ac:dyDescent="0.15">
      <c r="A3" s="103" t="s">
        <v>119</v>
      </c>
      <c r="B3" s="19"/>
      <c r="C3" s="19"/>
      <c r="D3" s="5"/>
      <c r="E3" s="5"/>
      <c r="F3" s="5"/>
      <c r="G3" s="5"/>
      <c r="H3" s="5"/>
      <c r="I3" s="5"/>
      <c r="J3" s="5"/>
      <c r="K3" s="5"/>
      <c r="L3" s="5"/>
      <c r="M3" s="5"/>
      <c r="N3" s="5"/>
      <c r="O3" s="5"/>
      <c r="P3" s="5"/>
      <c r="Q3" s="5"/>
      <c r="R3" s="5"/>
      <c r="S3" s="5"/>
    </row>
    <row r="4" spans="1:19" x14ac:dyDescent="0.15">
      <c r="A4" s="24" t="s">
        <v>127</v>
      </c>
      <c r="B4" s="24"/>
      <c r="C4" s="104"/>
      <c r="D4" s="24" t="s">
        <v>24</v>
      </c>
      <c r="E4" s="24"/>
      <c r="F4" s="24" t="s">
        <v>25</v>
      </c>
      <c r="G4" s="24"/>
      <c r="H4" s="24" t="s">
        <v>26</v>
      </c>
      <c r="I4" s="24"/>
      <c r="J4" s="24" t="s">
        <v>27</v>
      </c>
      <c r="K4" s="24"/>
      <c r="L4" s="24" t="s">
        <v>28</v>
      </c>
      <c r="M4" s="24"/>
      <c r="N4" s="24" t="s">
        <v>29</v>
      </c>
      <c r="O4" s="24"/>
      <c r="P4" s="24" t="s">
        <v>30</v>
      </c>
      <c r="Q4" s="24"/>
      <c r="R4" s="24" t="s">
        <v>31</v>
      </c>
      <c r="S4" s="24"/>
    </row>
    <row r="5" spans="1:19" x14ac:dyDescent="0.15">
      <c r="A5" s="238" t="s">
        <v>124</v>
      </c>
      <c r="B5" s="238"/>
      <c r="C5" s="105"/>
      <c r="D5" s="243">
        <f ca="1">SUM(D11,D17,D23,D29)</f>
        <v>4000</v>
      </c>
      <c r="E5" s="243"/>
      <c r="F5" s="243">
        <f ca="1">SUM(F11,F17,F23,F29)</f>
        <v>430</v>
      </c>
      <c r="G5" s="243"/>
      <c r="H5" s="244">
        <f ca="1">IFERROR(F5/D5,"")</f>
        <v>0.1075</v>
      </c>
      <c r="I5" s="244"/>
      <c r="J5" s="245">
        <f ca="1">IFERROR(L5/F5,"")</f>
        <v>111.62790697674419</v>
      </c>
      <c r="K5" s="246"/>
      <c r="L5" s="247">
        <f ca="1">SUM(L11,L17,L23,L29)</f>
        <v>48000</v>
      </c>
      <c r="M5" s="247"/>
      <c r="N5" s="243">
        <f ca="1">SUM(N11,N17,N23,N29)</f>
        <v>13</v>
      </c>
      <c r="O5" s="243"/>
      <c r="P5" s="244">
        <f ca="1">IFERROR(N5/F5,"")</f>
        <v>3.0232558139534883E-2</v>
      </c>
      <c r="Q5" s="244"/>
      <c r="R5" s="245">
        <f ca="1">IFERROR(L5/N5,"")</f>
        <v>3692.3076923076924</v>
      </c>
      <c r="S5" s="246"/>
    </row>
    <row r="6" spans="1:19" x14ac:dyDescent="0.15">
      <c r="A6" s="237" t="s">
        <v>125</v>
      </c>
      <c r="B6" s="237"/>
      <c r="C6" s="106"/>
      <c r="D6" s="233">
        <f ca="1">SUM(D12,D18,D24,D30)</f>
        <v>500</v>
      </c>
      <c r="E6" s="233"/>
      <c r="F6" s="233">
        <f ca="1">SUM(F12,F18,F24,F30)</f>
        <v>55</v>
      </c>
      <c r="G6" s="233"/>
      <c r="H6" s="234">
        <f t="shared" ref="H6" ca="1" si="0">IFERROR(F6/D6,"")</f>
        <v>0.11</v>
      </c>
      <c r="I6" s="234"/>
      <c r="J6" s="235">
        <f t="shared" ref="J6" ca="1" si="1">IFERROR(L6/F6,"")</f>
        <v>109.09090909090909</v>
      </c>
      <c r="K6" s="235"/>
      <c r="L6" s="235">
        <f ca="1">SUM(L12,L18,L24,L30)</f>
        <v>6000</v>
      </c>
      <c r="M6" s="235"/>
      <c r="N6" s="233">
        <f ca="1">SUM(N12,N18,N24,N30)</f>
        <v>3</v>
      </c>
      <c r="O6" s="233"/>
      <c r="P6" s="234">
        <f t="shared" ref="P6" ca="1" si="2">IFERROR(N6/F6,"")</f>
        <v>5.4545454545454543E-2</v>
      </c>
      <c r="Q6" s="234"/>
      <c r="R6" s="235">
        <f t="shared" ref="R6" ca="1" si="3">IFERROR(L6/N6,"")</f>
        <v>2000</v>
      </c>
      <c r="S6" s="235"/>
    </row>
    <row r="7" spans="1:19" x14ac:dyDescent="0.15">
      <c r="A7" s="236" t="s">
        <v>126</v>
      </c>
      <c r="B7" s="236"/>
      <c r="C7" s="107"/>
      <c r="D7" s="239">
        <f ca="1">SUM(D13,D19,D25,D31)</f>
        <v>150</v>
      </c>
      <c r="E7" s="239"/>
      <c r="F7" s="239">
        <f ca="1">SUM(F13,F19,F25,F31)</f>
        <v>10</v>
      </c>
      <c r="G7" s="239"/>
      <c r="H7" s="240">
        <f t="shared" ref="H7" ca="1" si="4">IFERROR(F7/D7,"")</f>
        <v>6.6666666666666666E-2</v>
      </c>
      <c r="I7" s="240"/>
      <c r="J7" s="241">
        <f t="shared" ref="J7" ca="1" si="5">IFERROR(L7/F7,"")</f>
        <v>180</v>
      </c>
      <c r="K7" s="241"/>
      <c r="L7" s="241">
        <f ca="1">SUM(L13,L19,L25,L31)</f>
        <v>1800</v>
      </c>
      <c r="M7" s="241"/>
      <c r="N7" s="239">
        <f ca="1">SUM(N13,N19,N25,N31)</f>
        <v>0</v>
      </c>
      <c r="O7" s="239"/>
      <c r="P7" s="240">
        <f t="shared" ref="P7" ca="1" si="6">IFERROR(N7/F7,"")</f>
        <v>0</v>
      </c>
      <c r="Q7" s="240"/>
      <c r="R7" s="241" t="str">
        <f t="shared" ref="R7" ca="1" si="7">IFERROR(L7/N7,"")</f>
        <v/>
      </c>
      <c r="S7" s="241"/>
    </row>
    <row r="9" spans="1:19" ht="24.75" x14ac:dyDescent="0.15">
      <c r="A9" s="103" t="s">
        <v>120</v>
      </c>
      <c r="B9" s="19"/>
      <c r="C9" s="19"/>
      <c r="D9" s="5"/>
      <c r="E9" s="5"/>
      <c r="F9" s="5"/>
      <c r="G9" s="5"/>
      <c r="H9" s="5"/>
      <c r="I9" s="5"/>
      <c r="J9" s="5"/>
      <c r="K9" s="5"/>
      <c r="L9" s="5"/>
      <c r="M9" s="5"/>
      <c r="N9" s="5"/>
      <c r="O9" s="5"/>
      <c r="P9" s="5"/>
      <c r="Q9" s="5"/>
      <c r="R9" s="5"/>
      <c r="S9" s="5"/>
    </row>
    <row r="10" spans="1:19" x14ac:dyDescent="0.15">
      <c r="A10" s="24" t="s">
        <v>127</v>
      </c>
      <c r="B10" s="24"/>
      <c r="C10" s="104"/>
      <c r="D10" s="24" t="s">
        <v>24</v>
      </c>
      <c r="E10" s="24"/>
      <c r="F10" s="24" t="s">
        <v>25</v>
      </c>
      <c r="G10" s="24"/>
      <c r="H10" s="24" t="s">
        <v>26</v>
      </c>
      <c r="I10" s="24"/>
      <c r="J10" s="24" t="s">
        <v>27</v>
      </c>
      <c r="K10" s="24"/>
      <c r="L10" s="24" t="s">
        <v>28</v>
      </c>
      <c r="M10" s="24"/>
      <c r="N10" s="24" t="s">
        <v>29</v>
      </c>
      <c r="O10" s="24"/>
      <c r="P10" s="24" t="s">
        <v>30</v>
      </c>
      <c r="Q10" s="24"/>
      <c r="R10" s="24" t="s">
        <v>31</v>
      </c>
      <c r="S10" s="24"/>
    </row>
    <row r="11" spans="1:19" x14ac:dyDescent="0.15">
      <c r="A11" s="238" t="s">
        <v>124</v>
      </c>
      <c r="B11" s="238"/>
      <c r="C11" s="109" t="s">
        <v>129</v>
      </c>
      <c r="D11" s="243">
        <f ca="1">IFERROR(VLOOKUP(TEXT($C11,"yyyy/mm"),INDIRECT("yss_raw!B:J"),2,0),"")</f>
        <v>4000</v>
      </c>
      <c r="E11" s="243"/>
      <c r="F11" s="243">
        <f ca="1">IFERROR(VLOOKUP(TEXT($C11,"yyyy/mm"),INDIRECT("yss_raw!B:J"),3,0),"")</f>
        <v>430</v>
      </c>
      <c r="G11" s="243"/>
      <c r="H11" s="244">
        <f ca="1">IFERROR(F11/D11,"")</f>
        <v>0.1075</v>
      </c>
      <c r="I11" s="244"/>
      <c r="J11" s="245">
        <f ca="1">IFERROR(L11/F11,"")</f>
        <v>111.62790697674419</v>
      </c>
      <c r="K11" s="246"/>
      <c r="L11" s="247">
        <f ca="1">IFERROR(VLOOKUP(TEXT($C11,"yyyy/mm"),INDIRECT("yss_raw!B:J"),5,0),"")</f>
        <v>48000</v>
      </c>
      <c r="M11" s="247"/>
      <c r="N11" s="243">
        <f ca="1">IFERROR(VLOOKUP(TEXT($C11,"yyyy/mm"),INDIRECT("yss_raw!B:J"),8,0),"")</f>
        <v>13</v>
      </c>
      <c r="O11" s="243"/>
      <c r="P11" s="244">
        <f ca="1">IFERROR(N11/F11,"")</f>
        <v>3.0232558139534883E-2</v>
      </c>
      <c r="Q11" s="244"/>
      <c r="R11" s="245">
        <f ca="1">IFERROR(L11/N11,"")</f>
        <v>3692.3076923076924</v>
      </c>
      <c r="S11" s="246"/>
    </row>
    <row r="12" spans="1:19" x14ac:dyDescent="0.15">
      <c r="A12" s="237" t="s">
        <v>125</v>
      </c>
      <c r="B12" s="237"/>
      <c r="C12" s="108" t="s">
        <v>130</v>
      </c>
      <c r="D12" s="233">
        <f ca="1">IFERROR(VLOOKUP(TEXT($C12,"yyyy/mm"),INDIRECT("yss_raw!B:J"),2,0),"")</f>
        <v>500</v>
      </c>
      <c r="E12" s="233"/>
      <c r="F12" s="233">
        <f ca="1">IFERROR(VLOOKUP(TEXT($C12,"yyyy/mm"),INDIRECT("yss_raw!B:J"),3,0),"")</f>
        <v>55</v>
      </c>
      <c r="G12" s="233"/>
      <c r="H12" s="234">
        <f t="shared" ref="H12" ca="1" si="8">IFERROR(F12/D12,"")</f>
        <v>0.11</v>
      </c>
      <c r="I12" s="234"/>
      <c r="J12" s="235">
        <f t="shared" ref="J12" ca="1" si="9">IFERROR(L12/F12,"")</f>
        <v>109.09090909090909</v>
      </c>
      <c r="K12" s="235"/>
      <c r="L12" s="235">
        <f ca="1">IFERROR(VLOOKUP(TEXT($C12,"yyyy/mm"),INDIRECT("yss_raw!B:J"),5,0),"")</f>
        <v>6000</v>
      </c>
      <c r="M12" s="235"/>
      <c r="N12" s="233">
        <f ca="1">IFERROR(VLOOKUP(TEXT($C12,"yyyy/mm"),INDIRECT("yss_raw!B:J"),8,0),"")</f>
        <v>3</v>
      </c>
      <c r="O12" s="233"/>
      <c r="P12" s="234">
        <f t="shared" ref="P12" ca="1" si="10">IFERROR(N12/F12,"")</f>
        <v>5.4545454545454543E-2</v>
      </c>
      <c r="Q12" s="234"/>
      <c r="R12" s="235">
        <f t="shared" ref="R12" ca="1" si="11">IFERROR(L12/N12,"")</f>
        <v>2000</v>
      </c>
      <c r="S12" s="235"/>
    </row>
    <row r="13" spans="1:19" x14ac:dyDescent="0.15">
      <c r="A13" s="236" t="s">
        <v>126</v>
      </c>
      <c r="B13" s="236"/>
      <c r="C13" s="110" t="s">
        <v>134</v>
      </c>
      <c r="D13" s="239">
        <f ca="1">IFERROR(VLOOKUP(TEXT($C13,"yyyy/mm"),INDIRECT("yss_raw!B:J"),2,0),"")</f>
        <v>150</v>
      </c>
      <c r="E13" s="239"/>
      <c r="F13" s="239">
        <f ca="1">IFERROR(VLOOKUP(TEXT($C13,"yyyy/mm"),INDIRECT("yss_raw!B:J"),3,0),"")</f>
        <v>10</v>
      </c>
      <c r="G13" s="239"/>
      <c r="H13" s="240">
        <f t="shared" ref="H13" ca="1" si="12">IFERROR(F13/D13,"")</f>
        <v>6.6666666666666666E-2</v>
      </c>
      <c r="I13" s="240"/>
      <c r="J13" s="241">
        <f t="shared" ref="J13" ca="1" si="13">IFERROR(L13/F13,"")</f>
        <v>180</v>
      </c>
      <c r="K13" s="241"/>
      <c r="L13" s="241">
        <f ca="1">IFERROR(VLOOKUP(TEXT($C13,"yyyy/mm"),INDIRECT("yss_raw!B:J"),5,0),"")</f>
        <v>1800</v>
      </c>
      <c r="M13" s="241"/>
      <c r="N13" s="239">
        <f ca="1">IFERROR(VLOOKUP(TEXT($C13,"yyyy/mm"),INDIRECT("yss_raw!B:J"),8,0),"")</f>
        <v>0</v>
      </c>
      <c r="O13" s="239"/>
      <c r="P13" s="240">
        <f t="shared" ref="P13" ca="1" si="14">IFERROR(N13/F13,"")</f>
        <v>0</v>
      </c>
      <c r="Q13" s="240"/>
      <c r="R13" s="241" t="str">
        <f t="shared" ref="R13" ca="1" si="15">IFERROR(L13/N13,"")</f>
        <v/>
      </c>
      <c r="S13" s="241"/>
    </row>
    <row r="15" spans="1:19" ht="24.75" x14ac:dyDescent="0.15">
      <c r="A15" s="103" t="s">
        <v>121</v>
      </c>
      <c r="B15" s="19"/>
      <c r="C15" s="19"/>
      <c r="D15" s="5"/>
      <c r="E15" s="5"/>
      <c r="F15" s="5"/>
      <c r="G15" s="5"/>
      <c r="H15" s="5"/>
      <c r="I15" s="5"/>
      <c r="J15" s="5"/>
      <c r="K15" s="5"/>
      <c r="L15" s="5"/>
      <c r="M15" s="5"/>
      <c r="N15" s="5"/>
      <c r="O15" s="5"/>
      <c r="P15" s="5"/>
      <c r="Q15" s="5"/>
      <c r="R15" s="5"/>
      <c r="S15" s="5"/>
    </row>
    <row r="16" spans="1:19" x14ac:dyDescent="0.15">
      <c r="A16" s="24" t="s">
        <v>127</v>
      </c>
      <c r="B16" s="24"/>
      <c r="C16" s="104"/>
      <c r="D16" s="24" t="s">
        <v>24</v>
      </c>
      <c r="E16" s="24"/>
      <c r="F16" s="24" t="s">
        <v>25</v>
      </c>
      <c r="G16" s="24"/>
      <c r="H16" s="24" t="s">
        <v>26</v>
      </c>
      <c r="I16" s="24"/>
      <c r="J16" s="24" t="s">
        <v>27</v>
      </c>
      <c r="K16" s="24"/>
      <c r="L16" s="24" t="s">
        <v>28</v>
      </c>
      <c r="M16" s="24"/>
      <c r="N16" s="24" t="s">
        <v>29</v>
      </c>
      <c r="O16" s="24"/>
      <c r="P16" s="24" t="s">
        <v>30</v>
      </c>
      <c r="Q16" s="24"/>
      <c r="R16" s="24" t="s">
        <v>31</v>
      </c>
      <c r="S16" s="24"/>
    </row>
    <row r="17" spans="1:19" x14ac:dyDescent="0.15">
      <c r="A17" s="238" t="s">
        <v>128</v>
      </c>
      <c r="B17" s="238"/>
      <c r="C17" s="109" t="s">
        <v>131</v>
      </c>
      <c r="D17" s="243" t="str">
        <f ca="1">IFERROR(VLOOKUP(TEXT($C17,"yyyy/mm"),INDIRECT("ydn_raw!B:J"),2,0),"")</f>
        <v/>
      </c>
      <c r="E17" s="243"/>
      <c r="F17" s="243" t="str">
        <f ca="1">IFERROR(VLOOKUP(TEXT($C17,"yyyy/mm"),INDIRECT("ydn_raw!B:J"),3,0),"")</f>
        <v/>
      </c>
      <c r="G17" s="243"/>
      <c r="H17" s="244" t="str">
        <f ca="1">IFERROR(F17/D17,"")</f>
        <v/>
      </c>
      <c r="I17" s="244"/>
      <c r="J17" s="245" t="str">
        <f ca="1">IFERROR(L17/F17,"")</f>
        <v/>
      </c>
      <c r="K17" s="246"/>
      <c r="L17" s="247" t="str">
        <f ca="1">IFERROR(VLOOKUP(TEXT($C17,"yyyy/mm"),INDIRECT("ydn_raw!B:J"),5,0),"")</f>
        <v/>
      </c>
      <c r="M17" s="247"/>
      <c r="N17" s="243" t="str">
        <f ca="1">IFERROR(VLOOKUP(TEXT($C17,"yyyy/mm"),INDIRECT("ydn_raw!B:J"),8,0),"")</f>
        <v/>
      </c>
      <c r="O17" s="243"/>
      <c r="P17" s="244" t="str">
        <f ca="1">IFERROR(N17/F17,"")</f>
        <v/>
      </c>
      <c r="Q17" s="244"/>
      <c r="R17" s="245" t="str">
        <f ca="1">IFERROR(L17/N17,"")</f>
        <v/>
      </c>
      <c r="S17" s="246"/>
    </row>
    <row r="18" spans="1:19" x14ac:dyDescent="0.15">
      <c r="A18" s="237" t="s">
        <v>125</v>
      </c>
      <c r="B18" s="237"/>
      <c r="C18" s="108" t="s">
        <v>132</v>
      </c>
      <c r="D18" s="233" t="str">
        <f ca="1">IFERROR(VLOOKUP(TEXT($C18,"yyyy/mm"),INDIRECT("ydn_raw!B:J"),2,0),"")</f>
        <v/>
      </c>
      <c r="E18" s="233"/>
      <c r="F18" s="233" t="str">
        <f ca="1">IFERROR(VLOOKUP(TEXT($C18,"yyyy/mm"),INDIRECT("ydn_raw!B:J"),3,0),"")</f>
        <v/>
      </c>
      <c r="G18" s="233"/>
      <c r="H18" s="234" t="str">
        <f t="shared" ref="H18" ca="1" si="16">IFERROR(F18/D18,"")</f>
        <v/>
      </c>
      <c r="I18" s="234"/>
      <c r="J18" s="235" t="str">
        <f t="shared" ref="J18" ca="1" si="17">IFERROR(L18/F18,"")</f>
        <v/>
      </c>
      <c r="K18" s="235"/>
      <c r="L18" s="235" t="str">
        <f ca="1">IFERROR(VLOOKUP(TEXT($C18,"yyyy/mm"),INDIRECT("ydn_raw!B:J"),5,0),"")</f>
        <v/>
      </c>
      <c r="M18" s="235"/>
      <c r="N18" s="233" t="str">
        <f ca="1">IFERROR(VLOOKUP(TEXT($C18,"yyyy/mm"),INDIRECT("ydn_raw!B:J"),8,0),"")</f>
        <v/>
      </c>
      <c r="O18" s="233"/>
      <c r="P18" s="234" t="str">
        <f t="shared" ref="P18" ca="1" si="18">IFERROR(N18/F18,"")</f>
        <v/>
      </c>
      <c r="Q18" s="234"/>
      <c r="R18" s="235" t="str">
        <f t="shared" ref="R18" ca="1" si="19">IFERROR(L18/N18,"")</f>
        <v/>
      </c>
      <c r="S18" s="235"/>
    </row>
    <row r="19" spans="1:19" x14ac:dyDescent="0.15">
      <c r="A19" s="236" t="s">
        <v>126</v>
      </c>
      <c r="B19" s="236"/>
      <c r="C19" s="110" t="s">
        <v>133</v>
      </c>
      <c r="D19" s="239" t="str">
        <f ca="1">IFERROR(VLOOKUP(TEXT($C19,"yyyy/mm"),INDIRECT("ydn_raw!B:J"),2,0),"")</f>
        <v/>
      </c>
      <c r="E19" s="239"/>
      <c r="F19" s="239" t="str">
        <f ca="1">IFERROR(VLOOKUP(TEXT($C19,"yyyy/mm"),INDIRECT("ydn_raw!B:J"),3,0),"")</f>
        <v/>
      </c>
      <c r="G19" s="239"/>
      <c r="H19" s="240" t="str">
        <f t="shared" ref="H19" ca="1" si="20">IFERROR(F19/D19,"")</f>
        <v/>
      </c>
      <c r="I19" s="240"/>
      <c r="J19" s="241" t="str">
        <f t="shared" ref="J19" ca="1" si="21">IFERROR(L19/F19,"")</f>
        <v/>
      </c>
      <c r="K19" s="241"/>
      <c r="L19" s="241" t="str">
        <f ca="1">IFERROR(VLOOKUP(TEXT($C19,"yyyy/mm"),INDIRECT("ydn_raw!B:J"),5,0),"")</f>
        <v/>
      </c>
      <c r="M19" s="241"/>
      <c r="N19" s="239" t="str">
        <f ca="1">IFERROR(VLOOKUP(TEXT($C19,"yyyy/mm"),INDIRECT("ydn_raw!B:J"),8,0),"")</f>
        <v/>
      </c>
      <c r="O19" s="239"/>
      <c r="P19" s="240" t="str">
        <f t="shared" ref="P19" ca="1" si="22">IFERROR(N19/F19,"")</f>
        <v/>
      </c>
      <c r="Q19" s="240"/>
      <c r="R19" s="241" t="str">
        <f t="shared" ref="R19" ca="1" si="23">IFERROR(L19/N19,"")</f>
        <v/>
      </c>
      <c r="S19" s="241"/>
    </row>
    <row r="21" spans="1:19" ht="24.75" x14ac:dyDescent="0.15">
      <c r="A21" s="103" t="s">
        <v>122</v>
      </c>
      <c r="B21" s="19"/>
      <c r="C21" s="19"/>
      <c r="D21" s="5"/>
      <c r="E21" s="5"/>
      <c r="F21" s="5"/>
      <c r="G21" s="5"/>
      <c r="H21" s="5"/>
      <c r="I21" s="5"/>
      <c r="J21" s="5"/>
      <c r="K21" s="5"/>
      <c r="L21" s="5"/>
      <c r="M21" s="5"/>
      <c r="N21" s="5"/>
      <c r="O21" s="5"/>
      <c r="P21" s="5"/>
      <c r="Q21" s="5"/>
      <c r="R21" s="5"/>
      <c r="S21" s="5"/>
    </row>
    <row r="22" spans="1:19" x14ac:dyDescent="0.15">
      <c r="A22" s="24" t="s">
        <v>127</v>
      </c>
      <c r="B22" s="24"/>
      <c r="C22" s="104"/>
      <c r="D22" s="24" t="s">
        <v>24</v>
      </c>
      <c r="E22" s="24"/>
      <c r="F22" s="24" t="s">
        <v>25</v>
      </c>
      <c r="G22" s="24"/>
      <c r="H22" s="24" t="s">
        <v>26</v>
      </c>
      <c r="I22" s="24"/>
      <c r="J22" s="24" t="s">
        <v>27</v>
      </c>
      <c r="K22" s="24"/>
      <c r="L22" s="24" t="s">
        <v>28</v>
      </c>
      <c r="M22" s="24"/>
      <c r="N22" s="24" t="s">
        <v>29</v>
      </c>
      <c r="O22" s="24"/>
      <c r="P22" s="24" t="s">
        <v>30</v>
      </c>
      <c r="Q22" s="24"/>
      <c r="R22" s="24" t="s">
        <v>31</v>
      </c>
      <c r="S22" s="24"/>
    </row>
    <row r="23" spans="1:19" x14ac:dyDescent="0.15">
      <c r="A23" s="238" t="s">
        <v>124</v>
      </c>
      <c r="B23" s="238"/>
      <c r="C23" s="109" t="s">
        <v>129</v>
      </c>
      <c r="D23" s="243" t="str">
        <f ca="1">IFERROR(VLOOKUP(TEXT($C23,"yyyy/mm"),INDIRECT("gsn_raw!B:J"),2,0),"")</f>
        <v/>
      </c>
      <c r="E23" s="243"/>
      <c r="F23" s="243" t="str">
        <f ca="1">IFERROR(VLOOKUP(TEXT($C23,"yyyy/mm"),INDIRECT("gsn_raw!B:J"),3,0),"")</f>
        <v/>
      </c>
      <c r="G23" s="243"/>
      <c r="H23" s="244" t="str">
        <f ca="1">IFERROR(F23/D23,"")</f>
        <v/>
      </c>
      <c r="I23" s="244"/>
      <c r="J23" s="245" t="str">
        <f ca="1">IFERROR(L23/F23,"")</f>
        <v/>
      </c>
      <c r="K23" s="246"/>
      <c r="L23" s="247" t="str">
        <f ca="1">IFERROR(VLOOKUP(TEXT($C23,"yyyy/mm"),INDIRECT("gsn_raw!B:J"),5,0),"")</f>
        <v/>
      </c>
      <c r="M23" s="247"/>
      <c r="N23" s="243" t="str">
        <f ca="1">IFERROR(VLOOKUP(TEXT($C23,"yyyy/mm"),INDIRECT("gsn_raw!B:J"),8,0),"")</f>
        <v/>
      </c>
      <c r="O23" s="243"/>
      <c r="P23" s="244" t="str">
        <f ca="1">IFERROR(N23/F23,"")</f>
        <v/>
      </c>
      <c r="Q23" s="244"/>
      <c r="R23" s="245" t="str">
        <f ca="1">IFERROR(L23/N23,"")</f>
        <v/>
      </c>
      <c r="S23" s="246"/>
    </row>
    <row r="24" spans="1:19" x14ac:dyDescent="0.15">
      <c r="A24" s="237" t="s">
        <v>125</v>
      </c>
      <c r="B24" s="237"/>
      <c r="C24" s="108" t="s">
        <v>130</v>
      </c>
      <c r="D24" s="233" t="str">
        <f ca="1">IFERROR(VLOOKUP(TEXT($C24,"yyyy/mm"),INDIRECT("gsn_raw!B:J"),2,0),"")</f>
        <v/>
      </c>
      <c r="E24" s="233"/>
      <c r="F24" s="233" t="str">
        <f ca="1">IFERROR(VLOOKUP(TEXT($C24,"yyyy/mm"),INDIRECT("gsn_raw!B:J"),3,0),"")</f>
        <v/>
      </c>
      <c r="G24" s="233"/>
      <c r="H24" s="234" t="str">
        <f t="shared" ref="H24" ca="1" si="24">IFERROR(F24/D24,"")</f>
        <v/>
      </c>
      <c r="I24" s="234"/>
      <c r="J24" s="235" t="str">
        <f t="shared" ref="J24" ca="1" si="25">IFERROR(L24/F24,"")</f>
        <v/>
      </c>
      <c r="K24" s="235"/>
      <c r="L24" s="235" t="str">
        <f ca="1">IFERROR(VLOOKUP(TEXT($C24,"yyyy/mm"),INDIRECT("gsn_raw!B:J"),5,0),"")</f>
        <v/>
      </c>
      <c r="M24" s="235"/>
      <c r="N24" s="233" t="str">
        <f ca="1">IFERROR(VLOOKUP(TEXT($C24,"yyyy/mm"),INDIRECT("gsn_raw!B:J"),8,0),"")</f>
        <v/>
      </c>
      <c r="O24" s="233"/>
      <c r="P24" s="234" t="str">
        <f t="shared" ref="P24" ca="1" si="26">IFERROR(N24/F24,"")</f>
        <v/>
      </c>
      <c r="Q24" s="234"/>
      <c r="R24" s="235" t="str">
        <f t="shared" ref="R24" ca="1" si="27">IFERROR(L24/N24,"")</f>
        <v/>
      </c>
      <c r="S24" s="235"/>
    </row>
    <row r="25" spans="1:19" x14ac:dyDescent="0.15">
      <c r="A25" s="236" t="s">
        <v>126</v>
      </c>
      <c r="B25" s="236"/>
      <c r="C25" s="110" t="s">
        <v>134</v>
      </c>
      <c r="D25" s="239" t="str">
        <f ca="1">IFERROR(VLOOKUP(TEXT($C25,"yyyy/mm"),INDIRECT("gsn_raw!B:J"),2,0),"")</f>
        <v/>
      </c>
      <c r="E25" s="239"/>
      <c r="F25" s="239" t="str">
        <f ca="1">IFERROR(VLOOKUP(TEXT($C25,"yyyy/mm"),INDIRECT("gsn_raw!B:J"),3,0),"")</f>
        <v/>
      </c>
      <c r="G25" s="239"/>
      <c r="H25" s="240" t="str">
        <f t="shared" ref="H25" ca="1" si="28">IFERROR(F25/D25,"")</f>
        <v/>
      </c>
      <c r="I25" s="240"/>
      <c r="J25" s="241" t="str">
        <f t="shared" ref="J25" ca="1" si="29">IFERROR(L25/F25,"")</f>
        <v/>
      </c>
      <c r="K25" s="241"/>
      <c r="L25" s="241" t="str">
        <f ca="1">IFERROR(VLOOKUP(TEXT($C25,"yyyy/mm"),INDIRECT("gsn_raw!B:J"),5,0),"")</f>
        <v/>
      </c>
      <c r="M25" s="241"/>
      <c r="N25" s="239" t="str">
        <f ca="1">IFERROR(VLOOKUP(TEXT($C25,"yyyy/mm"),INDIRECT("gsn_raw!B:J"),8,0),"")</f>
        <v/>
      </c>
      <c r="O25" s="239"/>
      <c r="P25" s="240" t="str">
        <f t="shared" ref="P25" ca="1" si="30">IFERROR(N25/F25,"")</f>
        <v/>
      </c>
      <c r="Q25" s="240"/>
      <c r="R25" s="241" t="str">
        <f t="shared" ref="R25" ca="1" si="31">IFERROR(L25/N25,"")</f>
        <v/>
      </c>
      <c r="S25" s="241"/>
    </row>
    <row r="27" spans="1:19" ht="24.75" x14ac:dyDescent="0.15">
      <c r="A27" s="103" t="s">
        <v>123</v>
      </c>
      <c r="B27" s="19"/>
      <c r="C27" s="19"/>
      <c r="D27" s="5"/>
      <c r="E27" s="5"/>
      <c r="F27" s="5"/>
      <c r="G27" s="5"/>
      <c r="H27" s="5"/>
      <c r="I27" s="5"/>
      <c r="J27" s="5"/>
      <c r="K27" s="5"/>
      <c r="L27" s="5"/>
      <c r="M27" s="5"/>
      <c r="N27" s="5"/>
      <c r="O27" s="5"/>
      <c r="P27" s="5"/>
      <c r="Q27" s="5"/>
      <c r="R27" s="5"/>
      <c r="S27" s="5"/>
    </row>
    <row r="28" spans="1:19" x14ac:dyDescent="0.15">
      <c r="A28" s="24" t="s">
        <v>127</v>
      </c>
      <c r="B28" s="24"/>
      <c r="C28" s="104"/>
      <c r="D28" s="24" t="s">
        <v>24</v>
      </c>
      <c r="E28" s="24"/>
      <c r="F28" s="24" t="s">
        <v>25</v>
      </c>
      <c r="G28" s="24"/>
      <c r="H28" s="24" t="s">
        <v>26</v>
      </c>
      <c r="I28" s="24"/>
      <c r="J28" s="24" t="s">
        <v>27</v>
      </c>
      <c r="K28" s="24"/>
      <c r="L28" s="24" t="s">
        <v>28</v>
      </c>
      <c r="M28" s="24"/>
      <c r="N28" s="24" t="s">
        <v>29</v>
      </c>
      <c r="O28" s="24"/>
      <c r="P28" s="24" t="s">
        <v>30</v>
      </c>
      <c r="Q28" s="24"/>
      <c r="R28" s="24" t="s">
        <v>31</v>
      </c>
      <c r="S28" s="24"/>
    </row>
    <row r="29" spans="1:19" x14ac:dyDescent="0.15">
      <c r="A29" s="238" t="s">
        <v>124</v>
      </c>
      <c r="B29" s="238"/>
      <c r="C29" s="109" t="s">
        <v>129</v>
      </c>
      <c r="D29" s="243" t="str">
        <f ca="1">IFERROR(VLOOKUP(TEXT($C29,"yyyy/mm"),INDIRECT("gdn_raw!B:J"),2,0),"")</f>
        <v/>
      </c>
      <c r="E29" s="243"/>
      <c r="F29" s="243" t="str">
        <f ca="1">IFERROR(VLOOKUP(TEXT($C29,"yyyy/mm"),INDIRECT("gdn_raw!B:J"),3,0),"")</f>
        <v/>
      </c>
      <c r="G29" s="243"/>
      <c r="H29" s="244" t="str">
        <f ca="1">IFERROR(F29/D29,"")</f>
        <v/>
      </c>
      <c r="I29" s="244"/>
      <c r="J29" s="245" t="str">
        <f ca="1">IFERROR(L29/F29,"")</f>
        <v/>
      </c>
      <c r="K29" s="246"/>
      <c r="L29" s="247" t="str">
        <f ca="1">IFERROR(VLOOKUP(TEXT($C29,"yyyy/mm"),INDIRECT("gdn_raw!B:J"),5,0),"")</f>
        <v/>
      </c>
      <c r="M29" s="247"/>
      <c r="N29" s="243" t="str">
        <f ca="1">IFERROR(VLOOKUP(TEXT($C29,"yyyy/mm"),INDIRECT("gdn_raw!B:J"),8,0),"")</f>
        <v/>
      </c>
      <c r="O29" s="243"/>
      <c r="P29" s="244" t="str">
        <f ca="1">IFERROR(N29/F29,"")</f>
        <v/>
      </c>
      <c r="Q29" s="244"/>
      <c r="R29" s="245" t="str">
        <f ca="1">IFERROR(L29/N29,"")</f>
        <v/>
      </c>
      <c r="S29" s="246"/>
    </row>
    <row r="30" spans="1:19" x14ac:dyDescent="0.15">
      <c r="A30" s="237" t="s">
        <v>125</v>
      </c>
      <c r="B30" s="237"/>
      <c r="C30" s="108" t="s">
        <v>130</v>
      </c>
      <c r="D30" s="233" t="str">
        <f ca="1">IFERROR(VLOOKUP(TEXT($C30,"yyyy/mm"),INDIRECT("gdn_raw!B:J"),2,0),"")</f>
        <v/>
      </c>
      <c r="E30" s="233"/>
      <c r="F30" s="233" t="str">
        <f ca="1">IFERROR(VLOOKUP(TEXT($C30,"yyyy/mm"),INDIRECT("gdn_raw!B:J"),3,0),"")</f>
        <v/>
      </c>
      <c r="G30" s="233"/>
      <c r="H30" s="234" t="str">
        <f t="shared" ref="H30" ca="1" si="32">IFERROR(F30/D30,"")</f>
        <v/>
      </c>
      <c r="I30" s="234"/>
      <c r="J30" s="235" t="str">
        <f t="shared" ref="J30" ca="1" si="33">IFERROR(L30/F30,"")</f>
        <v/>
      </c>
      <c r="K30" s="235"/>
      <c r="L30" s="235" t="str">
        <f ca="1">IFERROR(VLOOKUP(TEXT($C30,"yyyy/mm"),INDIRECT("gdn_raw!B:J"),5,0),"")</f>
        <v/>
      </c>
      <c r="M30" s="235"/>
      <c r="N30" s="233" t="str">
        <f ca="1">IFERROR(VLOOKUP(TEXT($C30,"yyyy/mm"),INDIRECT("gdn_raw!B:J"),8,0),"")</f>
        <v/>
      </c>
      <c r="O30" s="233"/>
      <c r="P30" s="234" t="str">
        <f t="shared" ref="P30" ca="1" si="34">IFERROR(N30/F30,"")</f>
        <v/>
      </c>
      <c r="Q30" s="234"/>
      <c r="R30" s="235" t="str">
        <f t="shared" ref="R30" ca="1" si="35">IFERROR(L30/N30,"")</f>
        <v/>
      </c>
      <c r="S30" s="235"/>
    </row>
    <row r="31" spans="1:19" x14ac:dyDescent="0.15">
      <c r="A31" s="236" t="s">
        <v>126</v>
      </c>
      <c r="B31" s="236"/>
      <c r="C31" s="110" t="s">
        <v>134</v>
      </c>
      <c r="D31" s="239" t="str">
        <f ca="1">IFERROR(VLOOKUP(TEXT($C31,"yyyy/mm"),INDIRECT("gdn_raw!B:J"),2,0),"")</f>
        <v/>
      </c>
      <c r="E31" s="239"/>
      <c r="F31" s="239" t="str">
        <f ca="1">IFERROR(VLOOKUP(TEXT($C31,"yyyy/mm"),INDIRECT("gdn_raw!B:J"),3,0),"")</f>
        <v/>
      </c>
      <c r="G31" s="239"/>
      <c r="H31" s="240" t="str">
        <f t="shared" ref="H31" ca="1" si="36">IFERROR(F31/D31,"")</f>
        <v/>
      </c>
      <c r="I31" s="240"/>
      <c r="J31" s="241" t="str">
        <f t="shared" ref="J31" ca="1" si="37">IFERROR(L31/F31,"")</f>
        <v/>
      </c>
      <c r="K31" s="241"/>
      <c r="L31" s="241" t="str">
        <f ca="1">IFERROR(VLOOKUP(TEXT($C31,"yyyy/mm"),INDIRECT("gdn_raw!B:J"),5,0),"")</f>
        <v/>
      </c>
      <c r="M31" s="241"/>
      <c r="N31" s="239" t="str">
        <f ca="1">IFERROR(VLOOKUP(TEXT($C31,"yyyy/mm"),INDIRECT("gdn_raw!B:J"),8,0),"")</f>
        <v/>
      </c>
      <c r="O31" s="239"/>
      <c r="P31" s="240" t="str">
        <f t="shared" ref="P31" ca="1" si="38">IFERROR(N31/F31,"")</f>
        <v/>
      </c>
      <c r="Q31" s="240"/>
      <c r="R31" s="241" t="str">
        <f t="shared" ref="R31" ca="1" si="39">IFERROR(L31/N31,"")</f>
        <v/>
      </c>
      <c r="S31" s="241"/>
    </row>
  </sheetData>
  <mergeCells count="136">
    <mergeCell ref="D25:E25"/>
    <mergeCell ref="F25:G25"/>
    <mergeCell ref="H25:I25"/>
    <mergeCell ref="J25:K25"/>
    <mergeCell ref="L25:M25"/>
    <mergeCell ref="N25:O25"/>
    <mergeCell ref="P25:Q25"/>
    <mergeCell ref="R25:S25"/>
    <mergeCell ref="D31:E31"/>
    <mergeCell ref="F31:G31"/>
    <mergeCell ref="H31:I31"/>
    <mergeCell ref="J31:K31"/>
    <mergeCell ref="L31:M31"/>
    <mergeCell ref="N31:O31"/>
    <mergeCell ref="P31:Q31"/>
    <mergeCell ref="R31:S31"/>
    <mergeCell ref="N29:O29"/>
    <mergeCell ref="P29:Q29"/>
    <mergeCell ref="R29:S29"/>
    <mergeCell ref="D30:E30"/>
    <mergeCell ref="F30:G30"/>
    <mergeCell ref="H30:I30"/>
    <mergeCell ref="J30:K30"/>
    <mergeCell ref="L30:M30"/>
    <mergeCell ref="N30:O30"/>
    <mergeCell ref="D29:E29"/>
    <mergeCell ref="F29:G29"/>
    <mergeCell ref="H29:I29"/>
    <mergeCell ref="J29:K29"/>
    <mergeCell ref="L29:M29"/>
    <mergeCell ref="P30:Q30"/>
    <mergeCell ref="R30:S30"/>
    <mergeCell ref="N23:O23"/>
    <mergeCell ref="P23:Q23"/>
    <mergeCell ref="R23:S23"/>
    <mergeCell ref="D24:E24"/>
    <mergeCell ref="F24:G24"/>
    <mergeCell ref="H24:I24"/>
    <mergeCell ref="J24:K24"/>
    <mergeCell ref="L24:M24"/>
    <mergeCell ref="N24:O24"/>
    <mergeCell ref="D23:E23"/>
    <mergeCell ref="F23:G23"/>
    <mergeCell ref="H23:I23"/>
    <mergeCell ref="J23:K23"/>
    <mergeCell ref="L23:M23"/>
    <mergeCell ref="P24:Q24"/>
    <mergeCell ref="R24:S24"/>
    <mergeCell ref="P18:Q18"/>
    <mergeCell ref="R18:S18"/>
    <mergeCell ref="D19:E19"/>
    <mergeCell ref="F19:G19"/>
    <mergeCell ref="H19:I19"/>
    <mergeCell ref="J19:K19"/>
    <mergeCell ref="L19:M19"/>
    <mergeCell ref="N19:O19"/>
    <mergeCell ref="P19:Q19"/>
    <mergeCell ref="R19:S19"/>
    <mergeCell ref="D18:E18"/>
    <mergeCell ref="F18:G18"/>
    <mergeCell ref="H18:I18"/>
    <mergeCell ref="J18:K18"/>
    <mergeCell ref="L18:M18"/>
    <mergeCell ref="N18:O18"/>
    <mergeCell ref="D17:E17"/>
    <mergeCell ref="F17:G17"/>
    <mergeCell ref="H17:I17"/>
    <mergeCell ref="J17:K17"/>
    <mergeCell ref="L17:M17"/>
    <mergeCell ref="D13:E13"/>
    <mergeCell ref="F13:G13"/>
    <mergeCell ref="H13:I13"/>
    <mergeCell ref="J13:K13"/>
    <mergeCell ref="L13:M13"/>
    <mergeCell ref="R13:S13"/>
    <mergeCell ref="N17:O17"/>
    <mergeCell ref="P17:Q17"/>
    <mergeCell ref="R17:S17"/>
    <mergeCell ref="N7:O7"/>
    <mergeCell ref="P7:Q7"/>
    <mergeCell ref="R7:S7"/>
    <mergeCell ref="N11:O11"/>
    <mergeCell ref="P11:Q11"/>
    <mergeCell ref="R11:S11"/>
    <mergeCell ref="P12:Q12"/>
    <mergeCell ref="R12:S12"/>
    <mergeCell ref="L12:M12"/>
    <mergeCell ref="N12:O12"/>
    <mergeCell ref="D11:E11"/>
    <mergeCell ref="F11:G11"/>
    <mergeCell ref="H11:I11"/>
    <mergeCell ref="J11:K11"/>
    <mergeCell ref="L11:M11"/>
    <mergeCell ref="N13:O13"/>
    <mergeCell ref="P13:Q13"/>
    <mergeCell ref="A1:S1"/>
    <mergeCell ref="N5:O5"/>
    <mergeCell ref="P5:Q5"/>
    <mergeCell ref="R5:S5"/>
    <mergeCell ref="D6:E6"/>
    <mergeCell ref="F6:G6"/>
    <mergeCell ref="H6:I6"/>
    <mergeCell ref="J6:K6"/>
    <mergeCell ref="L6:M6"/>
    <mergeCell ref="N6:O6"/>
    <mergeCell ref="P6:Q6"/>
    <mergeCell ref="R6:S6"/>
    <mergeCell ref="D5:E5"/>
    <mergeCell ref="F5:G5"/>
    <mergeCell ref="H5:I5"/>
    <mergeCell ref="J5:K5"/>
    <mergeCell ref="L5:M5"/>
    <mergeCell ref="A7:B7"/>
    <mergeCell ref="A6:B6"/>
    <mergeCell ref="A5:B5"/>
    <mergeCell ref="D7:E7"/>
    <mergeCell ref="F7:G7"/>
    <mergeCell ref="H7:I7"/>
    <mergeCell ref="J7:K7"/>
    <mergeCell ref="L7:M7"/>
    <mergeCell ref="A31:B31"/>
    <mergeCell ref="A30:B30"/>
    <mergeCell ref="A29:B29"/>
    <mergeCell ref="A13:B13"/>
    <mergeCell ref="A12:B12"/>
    <mergeCell ref="A11:B11"/>
    <mergeCell ref="A19:B19"/>
    <mergeCell ref="A18:B18"/>
    <mergeCell ref="A17:B17"/>
    <mergeCell ref="A25:B25"/>
    <mergeCell ref="A24:B24"/>
    <mergeCell ref="A23:B23"/>
    <mergeCell ref="D12:E12"/>
    <mergeCell ref="F12:G12"/>
    <mergeCell ref="H12:I12"/>
    <mergeCell ref="J12:K12"/>
  </mergeCells>
  <phoneticPr fontId="3"/>
  <printOptions horizontalCentered="1"/>
  <pageMargins left="0.59055118110236227" right="0.59055118110236227" top="0.59055118110236227" bottom="0.59055118110236227" header="0.31496062992125984" footer="0.31496062992125984"/>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2"/>
  <sheetViews>
    <sheetView showGridLines="0" view="pageBreakPreview" zoomScale="60" zoomScaleNormal="80" zoomScalePageLayoutView="50" workbookViewId="0">
      <selection sqref="A1:S1"/>
    </sheetView>
  </sheetViews>
  <sheetFormatPr defaultColWidth="9" defaultRowHeight="18.75" x14ac:dyDescent="0.15"/>
  <cols>
    <col min="1" max="19" width="10.625" style="1" customWidth="1"/>
    <col min="20" max="20" width="9" style="1"/>
    <col min="21" max="21" width="12.5" style="1" customWidth="1"/>
    <col min="22" max="29" width="9" style="1" customWidth="1"/>
    <col min="30" max="16384" width="9" style="1"/>
  </cols>
  <sheetData>
    <row r="1" spans="1:33" ht="40.5" customHeight="1" x14ac:dyDescent="0.15">
      <c r="A1" s="261">
        <v>44287</v>
      </c>
      <c r="B1" s="261"/>
      <c r="C1" s="261"/>
      <c r="D1" s="261"/>
      <c r="E1" s="261"/>
      <c r="F1" s="261"/>
      <c r="G1" s="261"/>
      <c r="H1" s="261"/>
      <c r="I1" s="261"/>
      <c r="J1" s="261"/>
      <c r="K1" s="261"/>
      <c r="L1" s="261"/>
      <c r="M1" s="261"/>
      <c r="N1" s="261"/>
      <c r="O1" s="261"/>
      <c r="P1" s="261"/>
      <c r="Q1" s="261"/>
      <c r="R1" s="261"/>
      <c r="S1" s="261"/>
      <c r="T1" s="4"/>
      <c r="U1" s="96"/>
      <c r="V1" s="96"/>
      <c r="W1" s="96"/>
      <c r="X1" s="96"/>
      <c r="Y1" s="96"/>
      <c r="Z1" s="96"/>
      <c r="AA1" s="96"/>
      <c r="AB1" s="96"/>
      <c r="AC1" s="96"/>
      <c r="AD1" s="96"/>
      <c r="AE1" s="96"/>
      <c r="AF1" s="96"/>
      <c r="AG1" s="96"/>
    </row>
    <row r="2" spans="1:33" x14ac:dyDescent="0.15">
      <c r="U2" s="96"/>
      <c r="V2" s="96"/>
      <c r="W2" s="96"/>
      <c r="X2" s="96"/>
      <c r="Y2" s="96"/>
      <c r="Z2" s="96"/>
      <c r="AA2" s="96"/>
      <c r="AB2" s="96"/>
      <c r="AC2" s="96"/>
      <c r="AD2" s="96"/>
      <c r="AE2" s="96"/>
      <c r="AF2" s="96"/>
      <c r="AG2" s="96"/>
    </row>
    <row r="3" spans="1:33" ht="25.5" thickBot="1" x14ac:dyDescent="0.2">
      <c r="A3" s="25" t="s">
        <v>35</v>
      </c>
      <c r="B3" s="18"/>
      <c r="C3" s="18"/>
      <c r="D3" s="8"/>
      <c r="E3" s="8"/>
      <c r="F3" s="8"/>
      <c r="G3" s="8"/>
      <c r="H3" s="8"/>
      <c r="I3" s="8"/>
      <c r="J3" s="8"/>
      <c r="K3" s="8"/>
      <c r="L3" s="8"/>
      <c r="M3" s="8"/>
      <c r="N3" s="8"/>
      <c r="O3" s="8"/>
      <c r="P3" s="8"/>
      <c r="Q3" s="8"/>
      <c r="R3" s="8"/>
      <c r="S3" s="8"/>
      <c r="U3" s="97"/>
      <c r="V3" s="98"/>
      <c r="W3" s="96"/>
      <c r="X3" s="96"/>
      <c r="Y3" s="96"/>
      <c r="Z3" s="96"/>
      <c r="AA3" s="96"/>
      <c r="AB3" s="96"/>
      <c r="AC3" s="96"/>
    </row>
    <row r="4" spans="1:33" x14ac:dyDescent="0.15">
      <c r="L4" s="5"/>
      <c r="M4" s="5"/>
      <c r="N4" s="5"/>
      <c r="O4" s="5"/>
      <c r="P4" s="5"/>
      <c r="Q4" s="5"/>
      <c r="R4" s="5"/>
      <c r="S4" s="5"/>
      <c r="U4" s="97"/>
      <c r="V4" s="96"/>
      <c r="W4" s="96"/>
      <c r="X4" s="96"/>
      <c r="Y4" s="96"/>
      <c r="Z4" s="96"/>
      <c r="AA4" s="96"/>
      <c r="AB4" s="96"/>
      <c r="AC4" s="96"/>
    </row>
    <row r="5" spans="1:33" x14ac:dyDescent="0.15">
      <c r="A5" s="24" t="s">
        <v>23</v>
      </c>
      <c r="B5" s="24"/>
      <c r="C5" s="24"/>
      <c r="D5" s="24" t="s">
        <v>24</v>
      </c>
      <c r="E5" s="24"/>
      <c r="F5" s="24" t="s">
        <v>25</v>
      </c>
      <c r="G5" s="24"/>
      <c r="H5" s="24" t="s">
        <v>26</v>
      </c>
      <c r="I5" s="24"/>
      <c r="J5" s="24" t="s">
        <v>27</v>
      </c>
      <c r="K5" s="24"/>
      <c r="L5" s="24" t="s">
        <v>28</v>
      </c>
      <c r="M5" s="24"/>
      <c r="N5" s="24" t="s">
        <v>29</v>
      </c>
      <c r="O5" s="24"/>
      <c r="P5" s="24" t="s">
        <v>30</v>
      </c>
      <c r="Q5" s="24"/>
      <c r="R5" s="24" t="s">
        <v>31</v>
      </c>
      <c r="S5" s="24"/>
      <c r="U5" s="97"/>
      <c r="V5" s="96"/>
      <c r="W5" s="96"/>
      <c r="X5" s="96"/>
      <c r="Y5" s="96"/>
      <c r="Z5" s="96"/>
      <c r="AA5" s="96"/>
      <c r="AB5" s="96"/>
      <c r="AC5" s="96"/>
    </row>
    <row r="6" spans="1:33" ht="22.5" x14ac:dyDescent="0.15">
      <c r="A6" s="220">
        <f>$A$1</f>
        <v>44287</v>
      </c>
      <c r="B6" s="220"/>
      <c r="C6" s="220"/>
      <c r="D6" s="221">
        <f ca="1">SUM(yss:gdn!D6:E6)</f>
        <v>4650</v>
      </c>
      <c r="E6" s="221"/>
      <c r="F6" s="221">
        <f ca="1">SUM(yss:gdn!F6:G6)</f>
        <v>495</v>
      </c>
      <c r="G6" s="221"/>
      <c r="H6" s="222">
        <f ca="1">IFERROR(F6/D6,"")</f>
        <v>0.1064516129032258</v>
      </c>
      <c r="I6" s="222"/>
      <c r="J6" s="223">
        <f ca="1">IFERROR(L6/F6,"")</f>
        <v>112.72727272727273</v>
      </c>
      <c r="K6" s="224"/>
      <c r="L6" s="225">
        <f ca="1">SUM(yss:gdn!L6:M6)</f>
        <v>55800</v>
      </c>
      <c r="M6" s="225"/>
      <c r="N6" s="221">
        <f ca="1">SUM(yss:gdn!N6:O6)</f>
        <v>16</v>
      </c>
      <c r="O6" s="221"/>
      <c r="P6" s="222">
        <f ca="1">IFERROR(N6/F6,"")</f>
        <v>3.2323232323232323E-2</v>
      </c>
      <c r="Q6" s="222"/>
      <c r="R6" s="223">
        <f ca="1">IFERROR(L6/N6,"")</f>
        <v>3487.5</v>
      </c>
      <c r="S6" s="224"/>
      <c r="U6" s="97"/>
      <c r="V6" s="96"/>
      <c r="W6" s="96"/>
      <c r="X6" s="96"/>
      <c r="Y6" s="96"/>
      <c r="Z6" s="96"/>
      <c r="AA6" s="96"/>
      <c r="AB6" s="96"/>
      <c r="AC6" s="96"/>
    </row>
    <row r="7" spans="1:33" x14ac:dyDescent="0.15">
      <c r="A7" s="5"/>
      <c r="B7" s="30" t="s">
        <v>42</v>
      </c>
      <c r="C7" s="30"/>
      <c r="D7" s="257">
        <f ca="1">IFERROR(D6-D8,"")</f>
        <v>-6350</v>
      </c>
      <c r="E7" s="257"/>
      <c r="F7" s="257">
        <f ca="1">IFERROR(F6-F8,"")</f>
        <v>255</v>
      </c>
      <c r="G7" s="257"/>
      <c r="H7" s="258">
        <f ca="1">IFERROR(H6-H8,"")</f>
        <v>8.4633431085043981E-2</v>
      </c>
      <c r="I7" s="258"/>
      <c r="J7" s="259">
        <f ca="1">IFERROR(J6-J8,"")</f>
        <v>-107.27272727272727</v>
      </c>
      <c r="K7" s="259"/>
      <c r="L7" s="259">
        <f ca="1">IFERROR(L6-L8,"")</f>
        <v>3000</v>
      </c>
      <c r="M7" s="259"/>
      <c r="N7" s="260">
        <f ca="1">IFERROR(N6-N8,"")</f>
        <v>-7</v>
      </c>
      <c r="O7" s="260"/>
      <c r="P7" s="258">
        <f ca="1">IFERROR(P6-P8,"")</f>
        <v>-6.3510101010101017E-2</v>
      </c>
      <c r="Q7" s="258"/>
      <c r="R7" s="252">
        <f ca="1">IFERROR(R6-R8,"")</f>
        <v>1191.8478260869565</v>
      </c>
      <c r="S7" s="252"/>
      <c r="U7" s="97"/>
      <c r="V7" s="96"/>
      <c r="W7" s="96"/>
      <c r="X7" s="96"/>
      <c r="Y7" s="96"/>
      <c r="Z7" s="96"/>
      <c r="AA7" s="96"/>
      <c r="AB7" s="96"/>
      <c r="AC7" s="96"/>
    </row>
    <row r="8" spans="1:33" x14ac:dyDescent="0.15">
      <c r="A8" s="254">
        <f>DATE(YEAR(A6),MONTH(A6)-1,1)</f>
        <v>44256</v>
      </c>
      <c r="B8" s="254"/>
      <c r="C8" s="254"/>
      <c r="D8" s="253">
        <f ca="1">SUM(yss:gdn!D8:E8)</f>
        <v>11000</v>
      </c>
      <c r="E8" s="253"/>
      <c r="F8" s="253">
        <f ca="1">SUM(yss:gdn!F8:G8)</f>
        <v>240</v>
      </c>
      <c r="G8" s="253"/>
      <c r="H8" s="248">
        <f t="shared" ref="H8:H12" ca="1" si="0">IFERROR(F8/D8,"")</f>
        <v>2.181818181818182E-2</v>
      </c>
      <c r="I8" s="248"/>
      <c r="J8" s="249">
        <f t="shared" ref="J8:J12" ca="1" si="1">IFERROR(L8/F8,"")</f>
        <v>220</v>
      </c>
      <c r="K8" s="249"/>
      <c r="L8" s="249">
        <f ca="1">SUM(yss:gdn!L8:M8)</f>
        <v>52800</v>
      </c>
      <c r="M8" s="249"/>
      <c r="N8" s="253">
        <f ca="1">SUM(yss:gdn!N8:O8)</f>
        <v>23</v>
      </c>
      <c r="O8" s="253"/>
      <c r="P8" s="248">
        <f t="shared" ref="P8:P12" ca="1" si="2">IFERROR(N8/F8,"")</f>
        <v>9.583333333333334E-2</v>
      </c>
      <c r="Q8" s="248"/>
      <c r="R8" s="249">
        <f t="shared" ref="R8:R12" ca="1" si="3">IFERROR(L8/N8,"")</f>
        <v>2295.6521739130435</v>
      </c>
      <c r="S8" s="249"/>
      <c r="U8" s="97"/>
      <c r="V8" s="96"/>
      <c r="W8" s="96"/>
      <c r="X8" s="96"/>
      <c r="Y8" s="96"/>
      <c r="Z8" s="96"/>
      <c r="AA8" s="96"/>
      <c r="AB8" s="96"/>
      <c r="AC8" s="96"/>
    </row>
    <row r="9" spans="1:33" x14ac:dyDescent="0.15">
      <c r="A9" s="250">
        <f>DATE(YEAR(A8),MONTH(A8)-1,1)</f>
        <v>44228</v>
      </c>
      <c r="B9" s="250"/>
      <c r="C9" s="250"/>
      <c r="D9" s="251">
        <f ca="1">SUM(yss:gdn!D9:E9)</f>
        <v>10000</v>
      </c>
      <c r="E9" s="251"/>
      <c r="F9" s="251">
        <f ca="1">SUM(yss:gdn!F9:G9)</f>
        <v>220</v>
      </c>
      <c r="G9" s="251"/>
      <c r="H9" s="256">
        <f t="shared" ca="1" si="0"/>
        <v>2.1999999999999999E-2</v>
      </c>
      <c r="I9" s="256"/>
      <c r="J9" s="252">
        <f t="shared" ca="1" si="1"/>
        <v>218.18181818181819</v>
      </c>
      <c r="K9" s="252"/>
      <c r="L9" s="252">
        <f ca="1">SUM(yss:gdn!L9:M9)</f>
        <v>48000</v>
      </c>
      <c r="M9" s="252"/>
      <c r="N9" s="251">
        <f ca="1">SUM(yss:gdn!N9:O9)</f>
        <v>21</v>
      </c>
      <c r="O9" s="251"/>
      <c r="P9" s="256">
        <f t="shared" ca="1" si="2"/>
        <v>9.5454545454545459E-2</v>
      </c>
      <c r="Q9" s="256"/>
      <c r="R9" s="252">
        <f t="shared" ca="1" si="3"/>
        <v>2285.7142857142858</v>
      </c>
      <c r="S9" s="252"/>
      <c r="U9" s="185" t="s">
        <v>39</v>
      </c>
      <c r="V9" s="185" t="s">
        <v>24</v>
      </c>
      <c r="W9" s="185" t="s">
        <v>25</v>
      </c>
      <c r="X9" s="185" t="s">
        <v>26</v>
      </c>
      <c r="Y9" s="185" t="s">
        <v>27</v>
      </c>
      <c r="Z9" s="185" t="s">
        <v>28</v>
      </c>
      <c r="AA9" s="185" t="s">
        <v>29</v>
      </c>
      <c r="AB9" s="185" t="s">
        <v>30</v>
      </c>
      <c r="AC9" s="185" t="s">
        <v>31</v>
      </c>
      <c r="AD9" s="186"/>
    </row>
    <row r="10" spans="1:33" x14ac:dyDescent="0.15">
      <c r="A10" s="254">
        <f t="shared" ref="A10:A12" si="4">DATE(YEAR(A9),MONTH(A9)-1,1)</f>
        <v>44197</v>
      </c>
      <c r="B10" s="254"/>
      <c r="C10" s="254"/>
      <c r="D10" s="253">
        <f ca="1">SUM(yss:gdn!D10:E10)</f>
        <v>9000</v>
      </c>
      <c r="E10" s="253"/>
      <c r="F10" s="253">
        <f ca="1">SUM(yss:gdn!F10:G10)</f>
        <v>200</v>
      </c>
      <c r="G10" s="253"/>
      <c r="H10" s="248">
        <f t="shared" ca="1" si="0"/>
        <v>2.2222222222222223E-2</v>
      </c>
      <c r="I10" s="248"/>
      <c r="J10" s="249">
        <f t="shared" ca="1" si="1"/>
        <v>216</v>
      </c>
      <c r="K10" s="249"/>
      <c r="L10" s="249">
        <f ca="1">SUM(yss:gdn!L10:M10)</f>
        <v>43200</v>
      </c>
      <c r="M10" s="249"/>
      <c r="N10" s="253">
        <f ca="1">SUM(yss:gdn!N10:O10)</f>
        <v>19</v>
      </c>
      <c r="O10" s="253"/>
      <c r="P10" s="248">
        <f t="shared" ca="1" si="2"/>
        <v>9.5000000000000001E-2</v>
      </c>
      <c r="Q10" s="248"/>
      <c r="R10" s="249">
        <f t="shared" ca="1" si="3"/>
        <v>2273.6842105263158</v>
      </c>
      <c r="S10" s="249"/>
      <c r="U10" s="187">
        <f>DATE(YEAR(A1),MONTH(A1),1)</f>
        <v>44287</v>
      </c>
      <c r="V10" s="188">
        <f ca="1">SUM(yss:gdn!C17)</f>
        <v>10</v>
      </c>
      <c r="W10" s="188">
        <f ca="1">SUM(yss:gdn!D17)</f>
        <v>2</v>
      </c>
      <c r="X10" s="189">
        <f t="shared" ref="X10:X40" ca="1" si="5">IFERROR(W10/V10,"")</f>
        <v>0.2</v>
      </c>
      <c r="Y10" s="190">
        <f t="shared" ref="Y10:Y40" ca="1" si="6">IFERROR(Z10/W10,"")</f>
        <v>60</v>
      </c>
      <c r="Z10" s="190">
        <f ca="1">SUM(yss:gdn!G17)</f>
        <v>120</v>
      </c>
      <c r="AA10" s="185">
        <f ca="1">SUM(yss:gdn!H17)</f>
        <v>0</v>
      </c>
      <c r="AB10" s="189">
        <f t="shared" ref="AB10:AB40" ca="1" si="7">IFERROR(AA10/W10,"")</f>
        <v>0</v>
      </c>
      <c r="AC10" s="190" t="str">
        <f t="shared" ref="AC10:AC40" ca="1" si="8">IFERROR(Z10/AA10,"")</f>
        <v/>
      </c>
      <c r="AD10" s="186"/>
    </row>
    <row r="11" spans="1:33" x14ac:dyDescent="0.15">
      <c r="A11" s="250">
        <f t="shared" si="4"/>
        <v>44166</v>
      </c>
      <c r="B11" s="250"/>
      <c r="C11" s="250"/>
      <c r="D11" s="251">
        <f ca="1">SUM(yss:gdn!D11:E11)</f>
        <v>8000</v>
      </c>
      <c r="E11" s="251"/>
      <c r="F11" s="251">
        <f ca="1">SUM(yss:gdn!F11:G11)</f>
        <v>180</v>
      </c>
      <c r="G11" s="251"/>
      <c r="H11" s="256">
        <f t="shared" ca="1" si="0"/>
        <v>2.2499999999999999E-2</v>
      </c>
      <c r="I11" s="256"/>
      <c r="J11" s="252">
        <f t="shared" ca="1" si="1"/>
        <v>213.33333333333334</v>
      </c>
      <c r="K11" s="252"/>
      <c r="L11" s="252">
        <f ca="1">SUM(yss:gdn!L11:M11)</f>
        <v>38400</v>
      </c>
      <c r="M11" s="252"/>
      <c r="N11" s="251">
        <f ca="1">SUM(yss:gdn!N11:O11)</f>
        <v>17</v>
      </c>
      <c r="O11" s="251"/>
      <c r="P11" s="256">
        <f t="shared" ca="1" si="2"/>
        <v>9.4444444444444442E-2</v>
      </c>
      <c r="Q11" s="256"/>
      <c r="R11" s="252">
        <f t="shared" ca="1" si="3"/>
        <v>2258.8235294117649</v>
      </c>
      <c r="S11" s="252"/>
      <c r="U11" s="187">
        <f t="shared" ref="U11:U20" si="9">U10+1</f>
        <v>44288</v>
      </c>
      <c r="V11" s="188">
        <f ca="1">SUM(yss:gdn!C18)</f>
        <v>20</v>
      </c>
      <c r="W11" s="188">
        <f ca="1">SUM(yss:gdn!D18)</f>
        <v>3</v>
      </c>
      <c r="X11" s="189">
        <f t="shared" ca="1" si="5"/>
        <v>0.15</v>
      </c>
      <c r="Y11" s="190">
        <f t="shared" ca="1" si="6"/>
        <v>80</v>
      </c>
      <c r="Z11" s="190">
        <f ca="1">SUM(yss:gdn!G18)</f>
        <v>240</v>
      </c>
      <c r="AA11" s="185">
        <f ca="1">SUM(yss:gdn!H18)</f>
        <v>1</v>
      </c>
      <c r="AB11" s="189">
        <f t="shared" ca="1" si="7"/>
        <v>0.33333333333333331</v>
      </c>
      <c r="AC11" s="190">
        <f t="shared" ca="1" si="8"/>
        <v>240</v>
      </c>
      <c r="AD11" s="186"/>
    </row>
    <row r="12" spans="1:33" x14ac:dyDescent="0.15">
      <c r="A12" s="255">
        <f t="shared" si="4"/>
        <v>44136</v>
      </c>
      <c r="B12" s="255"/>
      <c r="C12" s="255"/>
      <c r="D12" s="239">
        <f ca="1">SUM(yss:gdn!D12:E12)</f>
        <v>7000</v>
      </c>
      <c r="E12" s="239"/>
      <c r="F12" s="239">
        <f ca="1">SUM(yss:gdn!F12:G12)</f>
        <v>160</v>
      </c>
      <c r="G12" s="239"/>
      <c r="H12" s="240">
        <f t="shared" ca="1" si="0"/>
        <v>2.2857142857142857E-2</v>
      </c>
      <c r="I12" s="240"/>
      <c r="J12" s="241">
        <f t="shared" ca="1" si="1"/>
        <v>210</v>
      </c>
      <c r="K12" s="241"/>
      <c r="L12" s="241">
        <f ca="1">SUM(yss:gdn!L12:M12)</f>
        <v>33600</v>
      </c>
      <c r="M12" s="241"/>
      <c r="N12" s="239">
        <f ca="1">SUM(yss:gdn!N12:O12)</f>
        <v>15</v>
      </c>
      <c r="O12" s="239"/>
      <c r="P12" s="240">
        <f t="shared" ca="1" si="2"/>
        <v>9.375E-2</v>
      </c>
      <c r="Q12" s="240"/>
      <c r="R12" s="241">
        <f t="shared" ca="1" si="3"/>
        <v>2240</v>
      </c>
      <c r="S12" s="241"/>
      <c r="U12" s="187">
        <f t="shared" si="9"/>
        <v>44289</v>
      </c>
      <c r="V12" s="188">
        <f ca="1">SUM(yss:gdn!C19)</f>
        <v>30</v>
      </c>
      <c r="W12" s="188">
        <f ca="1">SUM(yss:gdn!D19)</f>
        <v>4</v>
      </c>
      <c r="X12" s="189">
        <f t="shared" ca="1" si="5"/>
        <v>0.13333333333333333</v>
      </c>
      <c r="Y12" s="190">
        <f t="shared" ca="1" si="6"/>
        <v>90</v>
      </c>
      <c r="Z12" s="190">
        <f ca="1">SUM(yss:gdn!G19)</f>
        <v>360</v>
      </c>
      <c r="AA12" s="185">
        <f ca="1">SUM(yss:gdn!H19)</f>
        <v>0</v>
      </c>
      <c r="AB12" s="189">
        <f t="shared" ca="1" si="7"/>
        <v>0</v>
      </c>
      <c r="AC12" s="190" t="str">
        <f t="shared" ca="1" si="8"/>
        <v/>
      </c>
      <c r="AD12" s="186"/>
    </row>
    <row r="13" spans="1:33" x14ac:dyDescent="0.15">
      <c r="U13" s="187">
        <f t="shared" si="9"/>
        <v>44290</v>
      </c>
      <c r="V13" s="188">
        <f ca="1">SUM(yss:gdn!C20)</f>
        <v>40</v>
      </c>
      <c r="W13" s="188">
        <f ca="1">SUM(yss:gdn!D20)</f>
        <v>5</v>
      </c>
      <c r="X13" s="189">
        <f t="shared" ca="1" si="5"/>
        <v>0.125</v>
      </c>
      <c r="Y13" s="190">
        <f t="shared" ca="1" si="6"/>
        <v>96</v>
      </c>
      <c r="Z13" s="190">
        <f ca="1">SUM(yss:gdn!G20)</f>
        <v>480</v>
      </c>
      <c r="AA13" s="185">
        <f ca="1">SUM(yss:gdn!H20)</f>
        <v>2</v>
      </c>
      <c r="AB13" s="189">
        <f t="shared" ca="1" si="7"/>
        <v>0.4</v>
      </c>
      <c r="AC13" s="190">
        <f t="shared" ca="1" si="8"/>
        <v>240</v>
      </c>
      <c r="AD13" s="186"/>
    </row>
    <row r="14" spans="1:33" x14ac:dyDescent="0.15">
      <c r="U14" s="187">
        <f t="shared" si="9"/>
        <v>44291</v>
      </c>
      <c r="V14" s="188">
        <f ca="1">SUM(yss:gdn!C21)</f>
        <v>50</v>
      </c>
      <c r="W14" s="188">
        <f ca="1">SUM(yss:gdn!D21)</f>
        <v>6</v>
      </c>
      <c r="X14" s="189">
        <f t="shared" ca="1" si="5"/>
        <v>0.12</v>
      </c>
      <c r="Y14" s="190">
        <f t="shared" ca="1" si="6"/>
        <v>100</v>
      </c>
      <c r="Z14" s="190">
        <f ca="1">SUM(yss:gdn!G21)</f>
        <v>600</v>
      </c>
      <c r="AA14" s="185">
        <f ca="1">SUM(yss:gdn!H21)</f>
        <v>0</v>
      </c>
      <c r="AB14" s="189">
        <f t="shared" ca="1" si="7"/>
        <v>0</v>
      </c>
      <c r="AC14" s="190" t="str">
        <f t="shared" ca="1" si="8"/>
        <v/>
      </c>
      <c r="AD14" s="186"/>
    </row>
    <row r="15" spans="1:33" x14ac:dyDescent="0.15">
      <c r="U15" s="187">
        <f t="shared" si="9"/>
        <v>44292</v>
      </c>
      <c r="V15" s="188">
        <f ca="1">SUM(yss:gdn!C22)</f>
        <v>60</v>
      </c>
      <c r="W15" s="188">
        <f ca="1">SUM(yss:gdn!D22)</f>
        <v>7</v>
      </c>
      <c r="X15" s="189">
        <f t="shared" ca="1" si="5"/>
        <v>0.11666666666666667</v>
      </c>
      <c r="Y15" s="190">
        <f t="shared" ca="1" si="6"/>
        <v>102.85714285714286</v>
      </c>
      <c r="Z15" s="190">
        <f ca="1">SUM(yss:gdn!G22)</f>
        <v>720</v>
      </c>
      <c r="AA15" s="185">
        <f ca="1">SUM(yss:gdn!H22)</f>
        <v>0</v>
      </c>
      <c r="AB15" s="189">
        <f t="shared" ca="1" si="7"/>
        <v>0</v>
      </c>
      <c r="AC15" s="190" t="str">
        <f t="shared" ca="1" si="8"/>
        <v/>
      </c>
      <c r="AD15" s="186"/>
    </row>
    <row r="16" spans="1:33" ht="23.25" thickBot="1" x14ac:dyDescent="0.2">
      <c r="A16" s="7" t="s">
        <v>36</v>
      </c>
      <c r="B16" s="8"/>
      <c r="C16" s="8"/>
      <c r="D16" s="8"/>
      <c r="E16" s="8"/>
      <c r="F16" s="8"/>
      <c r="G16" s="8"/>
      <c r="H16" s="8"/>
      <c r="I16" s="8"/>
      <c r="K16" s="7" t="s">
        <v>41</v>
      </c>
      <c r="L16" s="8"/>
      <c r="M16" s="8"/>
      <c r="N16" s="8"/>
      <c r="O16" s="8"/>
      <c r="P16" s="26" t="s">
        <v>40</v>
      </c>
      <c r="Q16" s="26"/>
      <c r="R16" s="8"/>
      <c r="S16" s="8"/>
      <c r="U16" s="187">
        <f t="shared" si="9"/>
        <v>44293</v>
      </c>
      <c r="V16" s="188">
        <f ca="1">SUM(yss:gdn!C23)</f>
        <v>70</v>
      </c>
      <c r="W16" s="188">
        <f ca="1">SUM(yss:gdn!D23)</f>
        <v>8</v>
      </c>
      <c r="X16" s="189">
        <f t="shared" ca="1" si="5"/>
        <v>0.11428571428571428</v>
      </c>
      <c r="Y16" s="190">
        <f t="shared" ca="1" si="6"/>
        <v>105</v>
      </c>
      <c r="Z16" s="190">
        <f ca="1">SUM(yss:gdn!G23)</f>
        <v>840</v>
      </c>
      <c r="AA16" s="185">
        <f ca="1">SUM(yss:gdn!H23)</f>
        <v>0</v>
      </c>
      <c r="AB16" s="189">
        <f t="shared" ca="1" si="7"/>
        <v>0</v>
      </c>
      <c r="AC16" s="190" t="str">
        <f t="shared" ca="1" si="8"/>
        <v/>
      </c>
      <c r="AD16" s="186"/>
    </row>
    <row r="17" spans="1:30" x14ac:dyDescent="0.15">
      <c r="I17" s="5"/>
      <c r="U17" s="187">
        <f t="shared" si="9"/>
        <v>44294</v>
      </c>
      <c r="V17" s="188">
        <f ca="1">SUM(yss:gdn!C24)</f>
        <v>80</v>
      </c>
      <c r="W17" s="188">
        <f ca="1">SUM(yss:gdn!D24)</f>
        <v>9</v>
      </c>
      <c r="X17" s="189">
        <f t="shared" ca="1" si="5"/>
        <v>0.1125</v>
      </c>
      <c r="Y17" s="190">
        <f t="shared" ca="1" si="6"/>
        <v>106.66666666666667</v>
      </c>
      <c r="Z17" s="190">
        <f ca="1">SUM(yss:gdn!G24)</f>
        <v>960</v>
      </c>
      <c r="AA17" s="185">
        <f ca="1">SUM(yss:gdn!H24)</f>
        <v>2</v>
      </c>
      <c r="AB17" s="189">
        <f t="shared" ca="1" si="7"/>
        <v>0.22222222222222221</v>
      </c>
      <c r="AC17" s="190">
        <f t="shared" ca="1" si="8"/>
        <v>480</v>
      </c>
      <c r="AD17" s="186"/>
    </row>
    <row r="18" spans="1:30" x14ac:dyDescent="0.15">
      <c r="I18" s="5"/>
      <c r="U18" s="187">
        <f t="shared" si="9"/>
        <v>44295</v>
      </c>
      <c r="V18" s="188">
        <f ca="1">SUM(yss:gdn!C25)</f>
        <v>90</v>
      </c>
      <c r="W18" s="188">
        <f ca="1">SUM(yss:gdn!D25)</f>
        <v>10</v>
      </c>
      <c r="X18" s="189">
        <f t="shared" ca="1" si="5"/>
        <v>0.1111111111111111</v>
      </c>
      <c r="Y18" s="190">
        <f t="shared" ca="1" si="6"/>
        <v>108</v>
      </c>
      <c r="Z18" s="190">
        <f ca="1">SUM(yss:gdn!G25)</f>
        <v>1080</v>
      </c>
      <c r="AA18" s="185">
        <f ca="1">SUM(yss:gdn!H25)</f>
        <v>0</v>
      </c>
      <c r="AB18" s="189">
        <f t="shared" ca="1" si="7"/>
        <v>0</v>
      </c>
      <c r="AC18" s="190" t="str">
        <f t="shared" ca="1" si="8"/>
        <v/>
      </c>
      <c r="AD18" s="186"/>
    </row>
    <row r="19" spans="1:30" x14ac:dyDescent="0.15">
      <c r="I19" s="5"/>
      <c r="U19" s="187">
        <f t="shared" si="9"/>
        <v>44296</v>
      </c>
      <c r="V19" s="188">
        <f ca="1">SUM(yss:gdn!C26)</f>
        <v>100</v>
      </c>
      <c r="W19" s="188">
        <f ca="1">SUM(yss:gdn!D26)</f>
        <v>11</v>
      </c>
      <c r="X19" s="189">
        <f t="shared" ca="1" si="5"/>
        <v>0.11</v>
      </c>
      <c r="Y19" s="190">
        <f t="shared" ca="1" si="6"/>
        <v>109.09090909090909</v>
      </c>
      <c r="Z19" s="190">
        <f ca="1">SUM(yss:gdn!G26)</f>
        <v>1200</v>
      </c>
      <c r="AA19" s="185">
        <f ca="1">SUM(yss:gdn!H26)</f>
        <v>0</v>
      </c>
      <c r="AB19" s="189">
        <f t="shared" ca="1" si="7"/>
        <v>0</v>
      </c>
      <c r="AC19" s="190" t="str">
        <f t="shared" ca="1" si="8"/>
        <v/>
      </c>
      <c r="AD19" s="186"/>
    </row>
    <row r="20" spans="1:30" x14ac:dyDescent="0.15">
      <c r="I20" s="5"/>
      <c r="U20" s="187">
        <f t="shared" si="9"/>
        <v>44297</v>
      </c>
      <c r="V20" s="188">
        <f ca="1">SUM(yss:gdn!C27)</f>
        <v>110</v>
      </c>
      <c r="W20" s="188">
        <f ca="1">SUM(yss:gdn!D27)</f>
        <v>12</v>
      </c>
      <c r="X20" s="189">
        <f t="shared" ca="1" si="5"/>
        <v>0.10909090909090909</v>
      </c>
      <c r="Y20" s="190">
        <f t="shared" ca="1" si="6"/>
        <v>110</v>
      </c>
      <c r="Z20" s="190">
        <f ca="1">SUM(yss:gdn!G27)</f>
        <v>1320</v>
      </c>
      <c r="AA20" s="185">
        <f ca="1">SUM(yss:gdn!H27)</f>
        <v>0</v>
      </c>
      <c r="AB20" s="189">
        <f t="shared" ca="1" si="7"/>
        <v>0</v>
      </c>
      <c r="AC20" s="190" t="str">
        <f t="shared" ca="1" si="8"/>
        <v/>
      </c>
      <c r="AD20" s="186"/>
    </row>
    <row r="21" spans="1:30" x14ac:dyDescent="0.15">
      <c r="I21" s="5"/>
      <c r="U21" s="187">
        <f t="shared" ref="U21:U28" si="10">U20+1</f>
        <v>44298</v>
      </c>
      <c r="V21" s="188">
        <f ca="1">SUM(yss:gdn!C28)</f>
        <v>120</v>
      </c>
      <c r="W21" s="188">
        <f ca="1">SUM(yss:gdn!D28)</f>
        <v>13</v>
      </c>
      <c r="X21" s="189">
        <f t="shared" ca="1" si="5"/>
        <v>0.10833333333333334</v>
      </c>
      <c r="Y21" s="190">
        <f t="shared" ca="1" si="6"/>
        <v>110.76923076923077</v>
      </c>
      <c r="Z21" s="190">
        <f ca="1">SUM(yss:gdn!G28)</f>
        <v>1440</v>
      </c>
      <c r="AA21" s="185">
        <f ca="1">SUM(yss:gdn!H28)</f>
        <v>0</v>
      </c>
      <c r="AB21" s="189">
        <f t="shared" ca="1" si="7"/>
        <v>0</v>
      </c>
      <c r="AC21" s="190" t="str">
        <f t="shared" ca="1" si="8"/>
        <v/>
      </c>
      <c r="AD21" s="186"/>
    </row>
    <row r="22" spans="1:30" x14ac:dyDescent="0.15">
      <c r="I22" s="5"/>
      <c r="U22" s="187">
        <f t="shared" si="10"/>
        <v>44299</v>
      </c>
      <c r="V22" s="188">
        <f ca="1">SUM(yss:gdn!C29)</f>
        <v>130</v>
      </c>
      <c r="W22" s="188">
        <f ca="1">SUM(yss:gdn!D29)</f>
        <v>14</v>
      </c>
      <c r="X22" s="189">
        <f t="shared" ca="1" si="5"/>
        <v>0.1076923076923077</v>
      </c>
      <c r="Y22" s="190">
        <f t="shared" ca="1" si="6"/>
        <v>111.42857142857143</v>
      </c>
      <c r="Z22" s="190">
        <f ca="1">SUM(yss:gdn!G29)</f>
        <v>1560</v>
      </c>
      <c r="AA22" s="185">
        <f ca="1">SUM(yss:gdn!H29)</f>
        <v>1</v>
      </c>
      <c r="AB22" s="189">
        <f t="shared" ca="1" si="7"/>
        <v>7.1428571428571425E-2</v>
      </c>
      <c r="AC22" s="190">
        <f t="shared" ca="1" si="8"/>
        <v>1560</v>
      </c>
      <c r="AD22" s="186"/>
    </row>
    <row r="23" spans="1:30" x14ac:dyDescent="0.15">
      <c r="I23" s="5"/>
      <c r="U23" s="187">
        <f t="shared" si="10"/>
        <v>44300</v>
      </c>
      <c r="V23" s="188">
        <f ca="1">SUM(yss:gdn!C30)</f>
        <v>140</v>
      </c>
      <c r="W23" s="188">
        <f ca="1">SUM(yss:gdn!D30)</f>
        <v>15</v>
      </c>
      <c r="X23" s="189">
        <f t="shared" ca="1" si="5"/>
        <v>0.10714285714285714</v>
      </c>
      <c r="Y23" s="190">
        <f t="shared" ca="1" si="6"/>
        <v>112</v>
      </c>
      <c r="Z23" s="190">
        <f ca="1">SUM(yss:gdn!G30)</f>
        <v>1680</v>
      </c>
      <c r="AA23" s="185">
        <f ca="1">SUM(yss:gdn!H30)</f>
        <v>0</v>
      </c>
      <c r="AB23" s="189">
        <f t="shared" ca="1" si="7"/>
        <v>0</v>
      </c>
      <c r="AC23" s="190" t="str">
        <f t="shared" ca="1" si="8"/>
        <v/>
      </c>
      <c r="AD23" s="186"/>
    </row>
    <row r="24" spans="1:30" x14ac:dyDescent="0.15">
      <c r="I24" s="5"/>
      <c r="U24" s="187">
        <f t="shared" si="10"/>
        <v>44301</v>
      </c>
      <c r="V24" s="188">
        <f ca="1">SUM(yss:gdn!C31)</f>
        <v>150</v>
      </c>
      <c r="W24" s="188">
        <f ca="1">SUM(yss:gdn!D31)</f>
        <v>16</v>
      </c>
      <c r="X24" s="189">
        <f t="shared" ca="1" si="5"/>
        <v>0.10666666666666667</v>
      </c>
      <c r="Y24" s="190">
        <f t="shared" ca="1" si="6"/>
        <v>112.5</v>
      </c>
      <c r="Z24" s="190">
        <f ca="1">SUM(yss:gdn!G31)</f>
        <v>1800</v>
      </c>
      <c r="AA24" s="185">
        <f ca="1">SUM(yss:gdn!H31)</f>
        <v>0</v>
      </c>
      <c r="AB24" s="189">
        <f t="shared" ca="1" si="7"/>
        <v>0</v>
      </c>
      <c r="AC24" s="190" t="str">
        <f t="shared" ca="1" si="8"/>
        <v/>
      </c>
      <c r="AD24" s="186"/>
    </row>
    <row r="25" spans="1:30" x14ac:dyDescent="0.15">
      <c r="I25" s="5"/>
      <c r="U25" s="187">
        <f t="shared" si="10"/>
        <v>44302</v>
      </c>
      <c r="V25" s="188">
        <f ca="1">SUM(yss:gdn!C32)</f>
        <v>160</v>
      </c>
      <c r="W25" s="188">
        <f ca="1">SUM(yss:gdn!D32)</f>
        <v>17</v>
      </c>
      <c r="X25" s="189">
        <f t="shared" ca="1" si="5"/>
        <v>0.10625</v>
      </c>
      <c r="Y25" s="190">
        <f t="shared" ca="1" si="6"/>
        <v>112.94117647058823</v>
      </c>
      <c r="Z25" s="190">
        <f ca="1">SUM(yss:gdn!G32)</f>
        <v>1920</v>
      </c>
      <c r="AA25" s="185">
        <f ca="1">SUM(yss:gdn!H32)</f>
        <v>0</v>
      </c>
      <c r="AB25" s="189">
        <f t="shared" ca="1" si="7"/>
        <v>0</v>
      </c>
      <c r="AC25" s="190" t="str">
        <f t="shared" ca="1" si="8"/>
        <v/>
      </c>
      <c r="AD25" s="186"/>
    </row>
    <row r="26" spans="1:30" x14ac:dyDescent="0.15">
      <c r="I26" s="5"/>
      <c r="U26" s="187">
        <f t="shared" si="10"/>
        <v>44303</v>
      </c>
      <c r="V26" s="188">
        <f ca="1">SUM(yss:gdn!C33)</f>
        <v>170</v>
      </c>
      <c r="W26" s="188">
        <f ca="1">SUM(yss:gdn!D33)</f>
        <v>18</v>
      </c>
      <c r="X26" s="189">
        <f t="shared" ca="1" si="5"/>
        <v>0.10588235294117647</v>
      </c>
      <c r="Y26" s="190">
        <f t="shared" ca="1" si="6"/>
        <v>113.33333333333333</v>
      </c>
      <c r="Z26" s="190">
        <f ca="1">SUM(yss:gdn!G33)</f>
        <v>2040</v>
      </c>
      <c r="AA26" s="185">
        <f ca="1">SUM(yss:gdn!H33)</f>
        <v>0</v>
      </c>
      <c r="AB26" s="189">
        <f t="shared" ca="1" si="7"/>
        <v>0</v>
      </c>
      <c r="AC26" s="190" t="str">
        <f t="shared" ca="1" si="8"/>
        <v/>
      </c>
      <c r="AD26" s="186"/>
    </row>
    <row r="27" spans="1:30" x14ac:dyDescent="0.15">
      <c r="I27" s="5"/>
      <c r="U27" s="187">
        <f t="shared" si="10"/>
        <v>44304</v>
      </c>
      <c r="V27" s="188">
        <f ca="1">SUM(yss:gdn!C34)</f>
        <v>180</v>
      </c>
      <c r="W27" s="188">
        <f ca="1">SUM(yss:gdn!D34)</f>
        <v>19</v>
      </c>
      <c r="X27" s="189">
        <f t="shared" ca="1" si="5"/>
        <v>0.10555555555555556</v>
      </c>
      <c r="Y27" s="190">
        <f t="shared" ca="1" si="6"/>
        <v>113.68421052631579</v>
      </c>
      <c r="Z27" s="190">
        <f ca="1">SUM(yss:gdn!G34)</f>
        <v>2160</v>
      </c>
      <c r="AA27" s="185">
        <f ca="1">SUM(yss:gdn!H34)</f>
        <v>3</v>
      </c>
      <c r="AB27" s="189">
        <f t="shared" ca="1" si="7"/>
        <v>0.15789473684210525</v>
      </c>
      <c r="AC27" s="190">
        <f t="shared" ca="1" si="8"/>
        <v>720</v>
      </c>
      <c r="AD27" s="186"/>
    </row>
    <row r="28" spans="1:30" x14ac:dyDescent="0.15">
      <c r="I28" s="5"/>
      <c r="U28" s="187">
        <f t="shared" si="10"/>
        <v>44305</v>
      </c>
      <c r="V28" s="188">
        <f ca="1">SUM(yss:gdn!C35)</f>
        <v>190</v>
      </c>
      <c r="W28" s="188">
        <f ca="1">SUM(yss:gdn!D35)</f>
        <v>20</v>
      </c>
      <c r="X28" s="189">
        <f t="shared" ca="1" si="5"/>
        <v>0.10526315789473684</v>
      </c>
      <c r="Y28" s="190">
        <f t="shared" ca="1" si="6"/>
        <v>114</v>
      </c>
      <c r="Z28" s="190">
        <f ca="1">SUM(yss:gdn!G35)</f>
        <v>2280</v>
      </c>
      <c r="AA28" s="185">
        <f ca="1">SUM(yss:gdn!H35)</f>
        <v>0</v>
      </c>
      <c r="AB28" s="189">
        <f t="shared" ca="1" si="7"/>
        <v>0</v>
      </c>
      <c r="AC28" s="190" t="str">
        <f t="shared" ca="1" si="8"/>
        <v/>
      </c>
      <c r="AD28" s="186"/>
    </row>
    <row r="29" spans="1:30" ht="23.25" thickBot="1" x14ac:dyDescent="0.2">
      <c r="A29" s="7" t="s">
        <v>37</v>
      </c>
      <c r="B29" s="8"/>
      <c r="C29" s="8"/>
      <c r="D29" s="8"/>
      <c r="E29" s="26" t="s">
        <v>50</v>
      </c>
      <c r="F29" s="8"/>
      <c r="G29" s="8"/>
      <c r="H29" s="8"/>
      <c r="I29" s="8"/>
      <c r="K29" s="7" t="s">
        <v>38</v>
      </c>
      <c r="L29" s="8"/>
      <c r="M29" s="8"/>
      <c r="N29" s="8"/>
      <c r="O29" s="8"/>
      <c r="P29" s="8"/>
      <c r="Q29" s="8"/>
      <c r="R29" s="8"/>
      <c r="S29" s="8"/>
      <c r="U29" s="187">
        <f t="shared" ref="U29:U37" si="11">U28+1</f>
        <v>44306</v>
      </c>
      <c r="V29" s="188">
        <f ca="1">SUM(yss:gdn!C36)</f>
        <v>200</v>
      </c>
      <c r="W29" s="188">
        <f ca="1">SUM(yss:gdn!D36)</f>
        <v>21</v>
      </c>
      <c r="X29" s="189">
        <f t="shared" ca="1" si="5"/>
        <v>0.105</v>
      </c>
      <c r="Y29" s="190">
        <f t="shared" ca="1" si="6"/>
        <v>114.28571428571429</v>
      </c>
      <c r="Z29" s="190">
        <f ca="1">SUM(yss:gdn!G36)</f>
        <v>2400</v>
      </c>
      <c r="AA29" s="185">
        <f ca="1">SUM(yss:gdn!H36)</f>
        <v>0</v>
      </c>
      <c r="AB29" s="189">
        <f t="shared" ca="1" si="7"/>
        <v>0</v>
      </c>
      <c r="AC29" s="190" t="str">
        <f t="shared" ca="1" si="8"/>
        <v/>
      </c>
      <c r="AD29" s="186"/>
    </row>
    <row r="30" spans="1:30" x14ac:dyDescent="0.15">
      <c r="I30" s="5"/>
      <c r="U30" s="187">
        <f t="shared" si="11"/>
        <v>44307</v>
      </c>
      <c r="V30" s="188">
        <f ca="1">SUM(yss:gdn!C37)</f>
        <v>210</v>
      </c>
      <c r="W30" s="188">
        <f ca="1">SUM(yss:gdn!D37)</f>
        <v>22</v>
      </c>
      <c r="X30" s="189">
        <f t="shared" ca="1" si="5"/>
        <v>0.10476190476190476</v>
      </c>
      <c r="Y30" s="190">
        <f t="shared" ca="1" si="6"/>
        <v>114.54545454545455</v>
      </c>
      <c r="Z30" s="190">
        <f ca="1">SUM(yss:gdn!G37)</f>
        <v>2520</v>
      </c>
      <c r="AA30" s="185">
        <f ca="1">SUM(yss:gdn!H37)</f>
        <v>0</v>
      </c>
      <c r="AB30" s="189">
        <f t="shared" ca="1" si="7"/>
        <v>0</v>
      </c>
      <c r="AC30" s="190" t="str">
        <f t="shared" ca="1" si="8"/>
        <v/>
      </c>
      <c r="AD30" s="186"/>
    </row>
    <row r="31" spans="1:30" x14ac:dyDescent="0.15">
      <c r="U31" s="187">
        <f t="shared" si="11"/>
        <v>44308</v>
      </c>
      <c r="V31" s="188">
        <f ca="1">SUM(yss:gdn!C38)</f>
        <v>220</v>
      </c>
      <c r="W31" s="188">
        <f ca="1">SUM(yss:gdn!D38)</f>
        <v>23</v>
      </c>
      <c r="X31" s="189">
        <f t="shared" ca="1" si="5"/>
        <v>0.10454545454545454</v>
      </c>
      <c r="Y31" s="190">
        <f t="shared" ca="1" si="6"/>
        <v>114.78260869565217</v>
      </c>
      <c r="Z31" s="190">
        <f ca="1">SUM(yss:gdn!G38)</f>
        <v>2640</v>
      </c>
      <c r="AA31" s="185">
        <f ca="1">SUM(yss:gdn!H38)</f>
        <v>0</v>
      </c>
      <c r="AB31" s="189">
        <f t="shared" ca="1" si="7"/>
        <v>0</v>
      </c>
      <c r="AC31" s="190" t="str">
        <f t="shared" ca="1" si="8"/>
        <v/>
      </c>
      <c r="AD31" s="186"/>
    </row>
    <row r="32" spans="1:30" x14ac:dyDescent="0.15">
      <c r="U32" s="187">
        <f t="shared" si="11"/>
        <v>44309</v>
      </c>
      <c r="V32" s="188">
        <f ca="1">SUM(yss:gdn!C39)</f>
        <v>230</v>
      </c>
      <c r="W32" s="188">
        <f ca="1">SUM(yss:gdn!D39)</f>
        <v>24</v>
      </c>
      <c r="X32" s="189">
        <f t="shared" ca="1" si="5"/>
        <v>0.10434782608695652</v>
      </c>
      <c r="Y32" s="190">
        <f t="shared" ca="1" si="6"/>
        <v>115</v>
      </c>
      <c r="Z32" s="190">
        <f ca="1">SUM(yss:gdn!G39)</f>
        <v>2760</v>
      </c>
      <c r="AA32" s="185">
        <f ca="1">SUM(yss:gdn!H39)</f>
        <v>6</v>
      </c>
      <c r="AB32" s="189">
        <f t="shared" ca="1" si="7"/>
        <v>0.25</v>
      </c>
      <c r="AC32" s="190">
        <f t="shared" ca="1" si="8"/>
        <v>460</v>
      </c>
      <c r="AD32" s="186"/>
    </row>
    <row r="33" spans="21:30" x14ac:dyDescent="0.15">
      <c r="U33" s="187">
        <f t="shared" si="11"/>
        <v>44310</v>
      </c>
      <c r="V33" s="188">
        <f ca="1">SUM(yss:gdn!C40)</f>
        <v>240</v>
      </c>
      <c r="W33" s="188">
        <f ca="1">SUM(yss:gdn!D40)</f>
        <v>25</v>
      </c>
      <c r="X33" s="189">
        <f t="shared" ca="1" si="5"/>
        <v>0.10416666666666667</v>
      </c>
      <c r="Y33" s="190">
        <f t="shared" ca="1" si="6"/>
        <v>115.2</v>
      </c>
      <c r="Z33" s="190">
        <f ca="1">SUM(yss:gdn!G40)</f>
        <v>2880</v>
      </c>
      <c r="AA33" s="185">
        <f ca="1">SUM(yss:gdn!H40)</f>
        <v>0</v>
      </c>
      <c r="AB33" s="189">
        <f t="shared" ca="1" si="7"/>
        <v>0</v>
      </c>
      <c r="AC33" s="190" t="str">
        <f t="shared" ca="1" si="8"/>
        <v/>
      </c>
      <c r="AD33" s="186"/>
    </row>
    <row r="34" spans="21:30" x14ac:dyDescent="0.15">
      <c r="U34" s="187">
        <f t="shared" si="11"/>
        <v>44311</v>
      </c>
      <c r="V34" s="188">
        <f ca="1">SUM(yss:gdn!C41)</f>
        <v>250</v>
      </c>
      <c r="W34" s="188">
        <f ca="1">SUM(yss:gdn!D41)</f>
        <v>26</v>
      </c>
      <c r="X34" s="189">
        <f t="shared" ca="1" si="5"/>
        <v>0.104</v>
      </c>
      <c r="Y34" s="190">
        <f t="shared" ca="1" si="6"/>
        <v>115.38461538461539</v>
      </c>
      <c r="Z34" s="190">
        <f ca="1">SUM(yss:gdn!G41)</f>
        <v>3000</v>
      </c>
      <c r="AA34" s="185">
        <f ca="1">SUM(yss:gdn!H41)</f>
        <v>0</v>
      </c>
      <c r="AB34" s="189">
        <f t="shared" ca="1" si="7"/>
        <v>0</v>
      </c>
      <c r="AC34" s="190" t="str">
        <f t="shared" ca="1" si="8"/>
        <v/>
      </c>
      <c r="AD34" s="186"/>
    </row>
    <row r="35" spans="21:30" x14ac:dyDescent="0.15">
      <c r="U35" s="187">
        <f t="shared" si="11"/>
        <v>44312</v>
      </c>
      <c r="V35" s="188">
        <f ca="1">SUM(yss:gdn!C42)</f>
        <v>260</v>
      </c>
      <c r="W35" s="188">
        <f ca="1">SUM(yss:gdn!D42)</f>
        <v>27</v>
      </c>
      <c r="X35" s="189">
        <f t="shared" ca="1" si="5"/>
        <v>0.10384615384615385</v>
      </c>
      <c r="Y35" s="190">
        <f t="shared" ca="1" si="6"/>
        <v>115.55555555555556</v>
      </c>
      <c r="Z35" s="190">
        <f ca="1">SUM(yss:gdn!G42)</f>
        <v>3120</v>
      </c>
      <c r="AA35" s="185">
        <f ca="1">SUM(yss:gdn!H42)</f>
        <v>0</v>
      </c>
      <c r="AB35" s="189">
        <f t="shared" ca="1" si="7"/>
        <v>0</v>
      </c>
      <c r="AC35" s="190" t="str">
        <f t="shared" ca="1" si="8"/>
        <v/>
      </c>
      <c r="AD35" s="186"/>
    </row>
    <row r="36" spans="21:30" x14ac:dyDescent="0.15">
      <c r="U36" s="187">
        <f t="shared" si="11"/>
        <v>44313</v>
      </c>
      <c r="V36" s="188">
        <f ca="1">SUM(yss:gdn!C43)</f>
        <v>270</v>
      </c>
      <c r="W36" s="188">
        <f ca="1">SUM(yss:gdn!D43)</f>
        <v>28</v>
      </c>
      <c r="X36" s="189">
        <f t="shared" ca="1" si="5"/>
        <v>0.1037037037037037</v>
      </c>
      <c r="Y36" s="190">
        <f t="shared" ca="1" si="6"/>
        <v>115.71428571428571</v>
      </c>
      <c r="Z36" s="190">
        <f ca="1">SUM(yss:gdn!G43)</f>
        <v>3240</v>
      </c>
      <c r="AA36" s="185">
        <f ca="1">SUM(yss:gdn!H43)</f>
        <v>0</v>
      </c>
      <c r="AB36" s="189">
        <f t="shared" ca="1" si="7"/>
        <v>0</v>
      </c>
      <c r="AC36" s="190" t="str">
        <f t="shared" ca="1" si="8"/>
        <v/>
      </c>
      <c r="AD36" s="186"/>
    </row>
    <row r="37" spans="21:30" x14ac:dyDescent="0.15">
      <c r="U37" s="187">
        <f t="shared" si="11"/>
        <v>44314</v>
      </c>
      <c r="V37" s="188">
        <f ca="1">SUM(yss:gdn!C44)</f>
        <v>280</v>
      </c>
      <c r="W37" s="188">
        <f ca="1">SUM(yss:gdn!D44)</f>
        <v>29</v>
      </c>
      <c r="X37" s="189">
        <f t="shared" ca="1" si="5"/>
        <v>0.10357142857142858</v>
      </c>
      <c r="Y37" s="190">
        <f t="shared" ca="1" si="6"/>
        <v>115.86206896551724</v>
      </c>
      <c r="Z37" s="190">
        <f ca="1">SUM(yss:gdn!G44)</f>
        <v>3360</v>
      </c>
      <c r="AA37" s="185">
        <f ca="1">SUM(yss:gdn!H44)</f>
        <v>1</v>
      </c>
      <c r="AB37" s="189">
        <f t="shared" ca="1" si="7"/>
        <v>3.4482758620689655E-2</v>
      </c>
      <c r="AC37" s="190">
        <f t="shared" ca="1" si="8"/>
        <v>3360</v>
      </c>
      <c r="AD37" s="186"/>
    </row>
    <row r="38" spans="21:30" x14ac:dyDescent="0.15">
      <c r="U38" s="187">
        <f>IF(DAY(U37+1)&lt;&gt;29,"",U37+1)</f>
        <v>44315</v>
      </c>
      <c r="V38" s="188">
        <f ca="1">SUM(yss:gdn!C45)</f>
        <v>290</v>
      </c>
      <c r="W38" s="188">
        <f ca="1">SUM(yss:gdn!D45)</f>
        <v>30</v>
      </c>
      <c r="X38" s="189">
        <f t="shared" ca="1" si="5"/>
        <v>0.10344827586206896</v>
      </c>
      <c r="Y38" s="190">
        <f t="shared" ca="1" si="6"/>
        <v>116</v>
      </c>
      <c r="Z38" s="190">
        <f ca="1">SUM(yss:gdn!G45)</f>
        <v>3480</v>
      </c>
      <c r="AA38" s="185">
        <f ca="1">SUM(yss:gdn!H45)</f>
        <v>0</v>
      </c>
      <c r="AB38" s="189">
        <f t="shared" ca="1" si="7"/>
        <v>0</v>
      </c>
      <c r="AC38" s="190" t="str">
        <f t="shared" ca="1" si="8"/>
        <v/>
      </c>
      <c r="AD38" s="186"/>
    </row>
    <row r="39" spans="21:30" x14ac:dyDescent="0.15">
      <c r="U39" s="187">
        <f>IF(DAY(U37+2)&lt;&gt;30,"",U37+2)</f>
        <v>44316</v>
      </c>
      <c r="V39" s="188">
        <f ca="1">SUM(yss:gdn!C46)</f>
        <v>300</v>
      </c>
      <c r="W39" s="188">
        <f ca="1">SUM(yss:gdn!D46)</f>
        <v>31</v>
      </c>
      <c r="X39" s="189">
        <f t="shared" ca="1" si="5"/>
        <v>0.10333333333333333</v>
      </c>
      <c r="Y39" s="190">
        <f t="shared" ca="1" si="6"/>
        <v>116.12903225806451</v>
      </c>
      <c r="Z39" s="190">
        <f ca="1">SUM(yss:gdn!G46)</f>
        <v>3600</v>
      </c>
      <c r="AA39" s="185">
        <f ca="1">SUM(yss:gdn!H46)</f>
        <v>0</v>
      </c>
      <c r="AB39" s="189">
        <f t="shared" ca="1" si="7"/>
        <v>0</v>
      </c>
      <c r="AC39" s="190" t="str">
        <f t="shared" ca="1" si="8"/>
        <v/>
      </c>
      <c r="AD39" s="186"/>
    </row>
    <row r="40" spans="21:30" x14ac:dyDescent="0.15">
      <c r="U40" s="187" t="str">
        <f>IF(DAY(U37+3)&lt;&gt;31,"",U37+3)</f>
        <v/>
      </c>
      <c r="V40" s="188">
        <f ca="1">SUM(yss:gdn!C47)</f>
        <v>0</v>
      </c>
      <c r="W40" s="188">
        <f ca="1">SUM(yss:gdn!D47)</f>
        <v>0</v>
      </c>
      <c r="X40" s="189" t="str">
        <f t="shared" ca="1" si="5"/>
        <v/>
      </c>
      <c r="Y40" s="190" t="str">
        <f t="shared" ca="1" si="6"/>
        <v/>
      </c>
      <c r="Z40" s="190">
        <f ca="1">SUM(yss:gdn!G47)</f>
        <v>0</v>
      </c>
      <c r="AA40" s="185">
        <f ca="1">SUM(yss:gdn!H47)</f>
        <v>0</v>
      </c>
      <c r="AB40" s="189" t="str">
        <f t="shared" ca="1" si="7"/>
        <v/>
      </c>
      <c r="AC40" s="190" t="str">
        <f t="shared" ca="1" si="8"/>
        <v/>
      </c>
      <c r="AD40" s="186"/>
    </row>
    <row r="41" spans="21:30" x14ac:dyDescent="0.15">
      <c r="U41" s="186"/>
      <c r="V41" s="186"/>
      <c r="W41" s="186"/>
      <c r="X41" s="186"/>
      <c r="Y41" s="186"/>
      <c r="Z41" s="186"/>
      <c r="AA41" s="186"/>
      <c r="AB41" s="186"/>
      <c r="AC41" s="186"/>
      <c r="AD41" s="186"/>
    </row>
    <row r="42" spans="21:30" x14ac:dyDescent="0.15">
      <c r="U42" s="186"/>
      <c r="V42" s="186"/>
      <c r="W42" s="186"/>
      <c r="X42" s="186"/>
      <c r="Y42" s="186"/>
      <c r="Z42" s="186"/>
      <c r="AA42" s="186"/>
      <c r="AB42" s="186"/>
      <c r="AC42" s="186"/>
      <c r="AD42" s="186"/>
    </row>
  </sheetData>
  <mergeCells count="63">
    <mergeCell ref="A1:S1"/>
    <mergeCell ref="A6:C6"/>
    <mergeCell ref="D6:E6"/>
    <mergeCell ref="F6:G6"/>
    <mergeCell ref="H6:I6"/>
    <mergeCell ref="J6:K6"/>
    <mergeCell ref="N6:O6"/>
    <mergeCell ref="P6:Q6"/>
    <mergeCell ref="R6:S6"/>
    <mergeCell ref="L6:M6"/>
    <mergeCell ref="A8:C8"/>
    <mergeCell ref="D8:E8"/>
    <mergeCell ref="F8:G8"/>
    <mergeCell ref="H8:I8"/>
    <mergeCell ref="J8:K8"/>
    <mergeCell ref="L8:M8"/>
    <mergeCell ref="N8:O8"/>
    <mergeCell ref="P8:Q8"/>
    <mergeCell ref="R8:S8"/>
    <mergeCell ref="D7:E7"/>
    <mergeCell ref="F7:G7"/>
    <mergeCell ref="H7:I7"/>
    <mergeCell ref="J7:K7"/>
    <mergeCell ref="L7:M7"/>
    <mergeCell ref="N7:O7"/>
    <mergeCell ref="P7:Q7"/>
    <mergeCell ref="R7:S7"/>
    <mergeCell ref="N9:O9"/>
    <mergeCell ref="P9:Q9"/>
    <mergeCell ref="R9:S9"/>
    <mergeCell ref="L9:M9"/>
    <mergeCell ref="A9:C9"/>
    <mergeCell ref="D9:E9"/>
    <mergeCell ref="F9:G9"/>
    <mergeCell ref="H9:I9"/>
    <mergeCell ref="J9:K9"/>
    <mergeCell ref="L12:M12"/>
    <mergeCell ref="N12:O12"/>
    <mergeCell ref="P12:Q12"/>
    <mergeCell ref="R12:S12"/>
    <mergeCell ref="H11:I11"/>
    <mergeCell ref="J11:K11"/>
    <mergeCell ref="L11:M11"/>
    <mergeCell ref="N11:O11"/>
    <mergeCell ref="P11:Q11"/>
    <mergeCell ref="A12:C12"/>
    <mergeCell ref="D12:E12"/>
    <mergeCell ref="F12:G12"/>
    <mergeCell ref="H12:I12"/>
    <mergeCell ref="J12:K12"/>
    <mergeCell ref="P10:Q10"/>
    <mergeCell ref="R10:S10"/>
    <mergeCell ref="A11:C11"/>
    <mergeCell ref="D11:E11"/>
    <mergeCell ref="F11:G11"/>
    <mergeCell ref="R11:S11"/>
    <mergeCell ref="L10:M10"/>
    <mergeCell ref="N10:O10"/>
    <mergeCell ref="A10:C10"/>
    <mergeCell ref="D10:E10"/>
    <mergeCell ref="F10:G10"/>
    <mergeCell ref="H10:I10"/>
    <mergeCell ref="J10:K10"/>
  </mergeCells>
  <phoneticPr fontId="3"/>
  <printOptions horizontalCentered="1"/>
  <pageMargins left="0.59055118110236227" right="0.59055118110236227" top="0.59055118110236227" bottom="0.59055118110236227" header="0.31496062992125984" footer="0.31496062992125984"/>
  <pageSetup paperSize="9" scale="67" orientation="landscape" r:id="rId1"/>
  <ignoredErrors>
    <ignoredError sqref="F7:S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31</vt:i4>
      </vt:variant>
    </vt:vector>
  </HeadingPairs>
  <TitlesOfParts>
    <vt:vector size="61" baseType="lpstr">
      <vt:lpstr>yss_raw</vt:lpstr>
      <vt:lpstr>ydn_raw</vt:lpstr>
      <vt:lpstr>gsn_raw</vt:lpstr>
      <vt:lpstr>gdn_raw</vt:lpstr>
      <vt:lpstr>表紙</vt:lpstr>
      <vt:lpstr>summary</vt:lpstr>
      <vt:lpstr>media</vt:lpstr>
      <vt:lpstr>device</vt:lpstr>
      <vt:lpstr>all</vt:lpstr>
      <vt:lpstr>yss</vt:lpstr>
      <vt:lpstr>ydn</vt:lpstr>
      <vt:lpstr>gaw</vt:lpstr>
      <vt:lpstr>gdn</vt:lpstr>
      <vt:lpstr>yss_c</vt:lpstr>
      <vt:lpstr>yss_ag</vt:lpstr>
      <vt:lpstr>yss_ad</vt:lpstr>
      <vt:lpstr>yss_kw</vt:lpstr>
      <vt:lpstr>ydn_c</vt:lpstr>
      <vt:lpstr>ydn_ag</vt:lpstr>
      <vt:lpstr>ydn_ad</vt:lpstr>
      <vt:lpstr>ydn_imgad</vt:lpstr>
      <vt:lpstr>gaw_c</vt:lpstr>
      <vt:lpstr>gaw_ag</vt:lpstr>
      <vt:lpstr>gaw_ad</vt:lpstr>
      <vt:lpstr>gaw_kw</vt:lpstr>
      <vt:lpstr>gdn_c</vt:lpstr>
      <vt:lpstr>gdn_ag</vt:lpstr>
      <vt:lpstr>gdn_ad</vt:lpstr>
      <vt:lpstr>gdn_imgad</vt:lpstr>
      <vt:lpstr>解説</vt:lpstr>
      <vt:lpstr>all!Print_Area</vt:lpstr>
      <vt:lpstr>gaw_ad!Print_Area</vt:lpstr>
      <vt:lpstr>gaw_ag!Print_Area</vt:lpstr>
      <vt:lpstr>gaw_c!Print_Area</vt:lpstr>
      <vt:lpstr>gaw_kw!Print_Area</vt:lpstr>
      <vt:lpstr>gdn_ad!Print_Area</vt:lpstr>
      <vt:lpstr>gdn_ag!Print_Area</vt:lpstr>
      <vt:lpstr>gdn_imgad!Print_Area</vt:lpstr>
      <vt:lpstr>ydn_ad!Print_Area</vt:lpstr>
      <vt:lpstr>ydn_ag!Print_Area</vt:lpstr>
      <vt:lpstr>ydn_imgad!Print_Area</vt:lpstr>
      <vt:lpstr>yss_ad!Print_Area</vt:lpstr>
      <vt:lpstr>yss_ag!Print_Area</vt:lpstr>
      <vt:lpstr>yss_kw!Print_Area</vt:lpstr>
      <vt:lpstr>表紙!Print_Area</vt:lpstr>
      <vt:lpstr>gaw_ad!Print_Titles</vt:lpstr>
      <vt:lpstr>gaw_ag!Print_Titles</vt:lpstr>
      <vt:lpstr>gaw_c!Print_Titles</vt:lpstr>
      <vt:lpstr>gaw_kw!Print_Titles</vt:lpstr>
      <vt:lpstr>gdn_ad!Print_Titles</vt:lpstr>
      <vt:lpstr>gdn_ag!Print_Titles</vt:lpstr>
      <vt:lpstr>gdn_c!Print_Titles</vt:lpstr>
      <vt:lpstr>gdn_imgad!Print_Titles</vt:lpstr>
      <vt:lpstr>ydn_ad!Print_Titles</vt:lpstr>
      <vt:lpstr>ydn_ag!Print_Titles</vt:lpstr>
      <vt:lpstr>ydn_c!Print_Titles</vt:lpstr>
      <vt:lpstr>ydn_imgad!Print_Titles</vt:lpstr>
      <vt:lpstr>yss_ad!Print_Titles</vt:lpstr>
      <vt:lpstr>yss_ag!Print_Titles</vt:lpstr>
      <vt:lpstr>yss_c!Print_Titles</vt:lpstr>
      <vt:lpstr>yss_kw!Print_Titles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ATOMサンプルレポート</dc:title>
  <dc:creator>ATOM</dc:creator>
  <cp:lastModifiedBy>酒巻塁</cp:lastModifiedBy>
  <cp:lastPrinted>2016-04-18T01:22:38Z</cp:lastPrinted>
  <dcterms:created xsi:type="dcterms:W3CDTF">2015-03-03T12:07:11Z</dcterms:created>
  <dcterms:modified xsi:type="dcterms:W3CDTF">2021-05-25T08:11:07Z</dcterms:modified>
</cp:coreProperties>
</file>